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<sst xmlns="http://schemas.openxmlformats.org/spreadsheetml/2006/main" count="7446" uniqueCount="4298">
  <si>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</si>
  <si>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</si>
  <si>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</si>
  <si>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</si>
  <si>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</si>
  <si>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</si>
  <si>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</si>
  <si>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</si>
  <si>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SantanderMx to:SantanderMx since:2020-03-01
-filter:retweet</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</si>
  <si>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</si>
  <si>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</si>
  <si>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</si>
  <si>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</si>
  <si>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</si>
  <si>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</si>
  <si>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</si>
  <si>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</si>
  <si>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</si>
  <si>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</si>
  <si>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</si>
  <si>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</si>
  <si>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</si>
  <si>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</si>
  <si>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</si>
  <si>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</si>
  <si>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</si>
  <si>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</si>
  <si>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</si>
  <si>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</si>
  <si>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</si>
  <si>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</si>
  <si>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</si>
  <si>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</si>
  <si>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</si>
  <si>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</si>
  <si>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</si>
  <si>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</si>
  <si>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</si>
  <si>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</si>
  <si>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</si>
  <si>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</si>
  <si>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</si>
  <si>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</si>
  <si>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</si>
  <si>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</si>
  <si>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</si>
  <si>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</si>
  <si>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</si>
  <si>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</si>
  <si>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</si>
  <si>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</si>
  <si>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1317274528800792576</t>
  </si>
  <si>
    <t>Karenemacias5</t>
  </si>
  <si>
    <t>@SantanderMx deficiente el servicio que ofrecen a sus clientes 😡</t>
  </si>
  <si>
    <t>Sat Oct 17 01:21:36 +0000 2020</t>
  </si>
  <si>
    <t>205452984</t>
  </si>
  <si>
    <t>SantanderMx</t>
  </si>
  <si>
    <t>1004516865425670144</t>
  </si>
  <si>
    <t>&lt;a href="http://twitter.com/download/android" rel="nofollow"&gt;Twitter for Android&lt;/a&gt;</t>
  </si>
  <si>
    <t>http://pbs.twimg.com/profile_images/1297983295242870784/NmyEhsYh_normal.jpg</t>
  </si>
  <si>
    <t>http://twitter.com/Karenemacias5/statuses/1317274528800792576</t>
  </si>
  <si>
    <t>{"hashtags":[],"symbols":[],"user_mentions":[{"screen_name":"SantanderMx","name":"Santander México","id":205452984,"id_str":"205452984","indices":[0,12]}],"urls":[]}</t>
  </si>
  <si>
    <t>1317273645161611267</t>
  </si>
  <si>
    <t>oso105</t>
  </si>
  <si>
    <t>@SantanderMx tiene algún problema?
En un supermercado no me aceptó la tarjeta y a otra persona tampoco 
Está pasando algo ? #tampico</t>
  </si>
  <si>
    <t>Sat Oct 17 01:18:05 +0000 2020</t>
  </si>
  <si>
    <t>298067507</t>
  </si>
  <si>
    <t>http://pbs.twimg.com/profile_images/1307330624861204491/tc-Ln6xF_normal.jpg</t>
  </si>
  <si>
    <t>tampico</t>
  </si>
  <si>
    <t>http://twitter.com/oso105/statuses/1317273645161611267</t>
  </si>
  <si>
    <t>{"hashtags":[{"text":"tampico","indices":[124,132]}],"symbols":[],"user_mentions":[{"screen_name":"SantanderMx","name":"Santander México","id":205452984,"id_str":"205452984","indices":[0,12]}],"urls":[]}</t>
  </si>
  <si>
    <t>1317269605493166080</t>
  </si>
  <si>
    <t>cynthia_rg2</t>
  </si>
  <si>
    <t>RT @RadBoshum: @SantanderMx ya cancelé un seguro que NO pedí, pero me dicen que no es seguro que me devuelvan mi dinero. Me cobraron casi $300.
Soy estudiante, gané ese dinero trabajando para que uds me lo quiten con cosas que una no contrata. Pasaron 3 meses para que me diera cuenta</t>
  </si>
  <si>
    <t>Sat Oct 17 01:02:02 +0000 2020</t>
  </si>
  <si>
    <t>844602224</t>
  </si>
  <si>
    <t>http://abs.twimg.com/sticky/default_profile_images/default_profile_normal.png</t>
  </si>
  <si>
    <t>http://twitter.com/cynthia_rg2/statuses/1317269605493166080</t>
  </si>
  <si>
    <t>{"hashtags":[],"symbols":[],"user_mentions":[{"screen_name":"RadBoshum","name":"Breakfast at Toffana's 🍵☠️","id":948401803615490000,"id_str":"948401803615490048","indices":[3,13]},{"screen_name":"SantanderMx","name":"Santander México","id":205452984,"id_str":"205452984","indices":[15,27]}],"urls":[]}</t>
  </si>
  <si>
    <t>1317261678090727426</t>
  </si>
  <si>
    <t>JusticieroAnni4</t>
  </si>
  <si>
    <t>@SantanderMx Santander roba a sus clientes, cuidado</t>
  </si>
  <si>
    <t>Sat Oct 17 00:30:32 +0000 2020</t>
  </si>
  <si>
    <t>1146111260964065281</t>
  </si>
  <si>
    <t>1308451818394005505</t>
  </si>
  <si>
    <t>&lt;a href="http://twitter.com/download/iphone" rel="nofollow"&gt;Twitter for iPhone&lt;/a&gt;</t>
  </si>
  <si>
    <t>http://pbs.twimg.com/profile_images/1146117809396736003/4U8HyZ5A_normal.jpg</t>
  </si>
  <si>
    <t>http://twitter.com/JusticieroAnni4/statuses/1317261678090727426</t>
  </si>
  <si>
    <t>1317257953825705990</t>
  </si>
  <si>
    <t>DIANACXIBILLE</t>
  </si>
  <si>
    <t>@SantanderMx #Santanderterobatudinero malditos rateros ustedes mismos son los que roban a sus clientes devuélvanme mi dinero $152,000 mil pesos desaparecieron de mi cuenta y declaran improcedente la reclamación claro seguro yo te autorobe</t>
  </si>
  <si>
    <t>Sat Oct 17 00:15:44 +0000 2020</t>
  </si>
  <si>
    <t>630492226</t>
  </si>
  <si>
    <t>1316845267707199493</t>
  </si>
  <si>
    <t>http://pbs.twimg.com/profile_images/1316954502310678529/lNQ2gk3S_normal.jpg</t>
  </si>
  <si>
    <t>Tijuana, Baja California</t>
  </si>
  <si>
    <t>http://twitter.com/DIANACXIBILLE/statuses/1317257953825705990</t>
  </si>
  <si>
    <t>{"hashtags":[{"text":"Santanderterobatudinero","indices":[13,37]}],"symbols":[],"user_mentions":[{"screen_name":"SantanderMx","name":"Santander México","id":205452984,"id_str":"205452984","indices":[0,12]}],"urls":[]}</t>
  </si>
  <si>
    <t>1317255644194295810</t>
  </si>
  <si>
    <t>octavius_mty</t>
  </si>
  <si>
    <t>@SantanderMx @SantanderMx su departamento de "defensor al cliente" qué horario tiene?
Nuevamente decepcionan con #pésimoservicio al retener MI dinero desde mediados de Junio!!! Y ahora tengo qué acudir a otro sub departamento suyo para que regresen mi dinero! Terminando esto cancelo Santander</t>
  </si>
  <si>
    <t>Sat Oct 17 00:06:33 +0000 2020</t>
  </si>
  <si>
    <t>167776569</t>
  </si>
  <si>
    <t>1314587736481898502</t>
  </si>
  <si>
    <t>http://pbs.twimg.com/profile_images/1299326844521439233/YLSXf9oL_normal.jpg</t>
  </si>
  <si>
    <t>NE Mexico</t>
  </si>
  <si>
    <t>http://twitter.com/octavius_mty/statuses/1317255644194295810</t>
  </si>
  <si>
    <t>{"hashtags":[{"text":"pésimoservicio","indices":[113,128]}],"symbols":[],"user_mentions":[{"screen_name":"SantanderMx","name":"Santander México","id":205452984,"id_str":"205452984","indices":[0,12]},{"screen_name":"SantanderMx","name":"Santander México","id":205452984,"id_str":"205452984","indices":[13,25]}],"urls":[]}</t>
  </si>
  <si>
    <t>1317255587550302210</t>
  </si>
  <si>
    <t>Sat Oct 17 00:06:20 +0000 2020</t>
  </si>
  <si>
    <t>1314652487039803394</t>
  </si>
  <si>
    <t>http://twitter.com/octavius_mty/statuses/1317255587550302210</t>
  </si>
  <si>
    <t>1317255542197243906</t>
  </si>
  <si>
    <t>@SantanderMx @VaXMiCuenta @SantanderMx su departamento de "defensor al cliente" qué horario tiene?
Nuevamente decepcionan con #pésimoservicio al retener MI dinero desde mediados de Junio!!! Y ahora tengo qué acudir a otro sub departamento suyo para que regresen mi dinero! Terminando esto cancelo Santander</t>
  </si>
  <si>
    <t>Sat Oct 17 00:06:09 +0000 2020</t>
  </si>
  <si>
    <t>1316119719079014400</t>
  </si>
  <si>
    <t>http://twitter.com/octavius_mty/statuses/1317255542197243906</t>
  </si>
  <si>
    <t>{"hashtags":[{"text":"pésimoservicio","indices":[126,141]}],"symbols":[],"user_mentions":[{"screen_name":"SantanderMx","name":"Santander México","id":205452984,"id_str":"205452984","indices":[0,12]},{"screen_name":"VaXMiCuenta","name":"Va Por Mi Cuenta","id":844118071,"id_str":"844118071","indices":[13,25]},{"screen_name":"SantanderMx","name":"Santander México","id":205452984,"id_str":"205452984","indices":[26,38]}],"urls":[]}</t>
  </si>
  <si>
    <t>1317255507703287808</t>
  </si>
  <si>
    <t>Sat Oct 17 00:06:01 +0000 2020</t>
  </si>
  <si>
    <t>1316489902574444550</t>
  </si>
  <si>
    <t>http://twitter.com/octavius_mty/statuses/1317255507703287808</t>
  </si>
  <si>
    <t>1317255474165633024</t>
  </si>
  <si>
    <t>Sat Oct 17 00:05:53 +0000 2020</t>
  </si>
  <si>
    <t>1316797134776213505</t>
  </si>
  <si>
    <t>http://twitter.com/octavius_mty/statuses/1317255474165633024</t>
  </si>
  <si>
    <t>1317255444306427906</t>
  </si>
  <si>
    <t>Sat Oct 17 00:05:46 +0000 2020</t>
  </si>
  <si>
    <t>http://twitter.com/octavius_mty/statuses/1317255444306427906</t>
  </si>
  <si>
    <t>1317253897057173504</t>
  </si>
  <si>
    <t>DonRambaro</t>
  </si>
  <si>
    <t>RT @mayraying: @SantanderMx he intentado con todas las opciones del menú que alguien me conteste. Si estuviera reportando mi tarjeta no habría manera de que ustedes lo supieran porque NO HAY CONTACTO. Me urge contactar a alguien.</t>
  </si>
  <si>
    <t>Fri Oct 16 23:59:37 +0000 2020</t>
  </si>
  <si>
    <t>78059980</t>
  </si>
  <si>
    <t>&lt;a href="https://about.twitter.com/products/tweetdeck" rel="nofollow"&gt;TweetDeck&lt;/a&gt;</t>
  </si>
  <si>
    <t>http://pbs.twimg.com/profile_images/1316775349104136196/ihB1OdZs_normal.jpg</t>
  </si>
  <si>
    <t>La Comarca Lagunera</t>
  </si>
  <si>
    <t>http://twitter.com/DonRambaro/statuses/1317253897057173504</t>
  </si>
  <si>
    <t>{"hashtags":[],"symbols":[],"user_mentions":[{"screen_name":"mayraying","name":"May","id":88109751,"id_str":"88109751","indices":[3,13]},{"screen_name":"SantanderMx","name":"Santander México","id":205452984,"id_str":"205452984","indices":[15,27]}],"urls":[]}</t>
  </si>
  <si>
    <t>1317253363063574529</t>
  </si>
  <si>
    <t>mayraying</t>
  </si>
  <si>
    <t>@SantanderMx he intentado con todas las opciones del menú que alguien me conteste. Si estuviera reportando mi tarjeta no habría manera de que ustedes lo supieran porque NO HAY CONTACTO. Me urge contactar a alguien.</t>
  </si>
  <si>
    <t>Fri Oct 16 23:57:29 +0000 2020</t>
  </si>
  <si>
    <t>88109751</t>
  </si>
  <si>
    <t>http://pbs.twimg.com/profile_images/1187404744987496448/Nvk9RT7T_normal.jpg</t>
  </si>
  <si>
    <t>México</t>
  </si>
  <si>
    <t>http://twitter.com/mayraying/statuses/1317253363063574529</t>
  </si>
  <si>
    <t>1317252113416613888</t>
  </si>
  <si>
    <t>@SantanderMx su departamento de "defensor al cliente" qué horario tiene?
Nuevamente decepcionan con #pésimoservicio al retener MI dinero desde mediados de Junio!!! Y ahora tengo qué acudir a otro sub departamento suyo para que regresen mi dinero! Terminando esto cancelo Santander</t>
  </si>
  <si>
    <t>Fri Oct 16 23:52:31 +0000 2020</t>
  </si>
  <si>
    <t>http://twitter.com/octavius_mty/statuses/1317252113416613888</t>
  </si>
  <si>
    <t>{"hashtags":[{"text":"pésimoservicio","indices":[100,115]}],"symbols":[],"user_mentions":[{"screen_name":"SantanderMx","name":"Santander México","id":205452984,"id_str":"205452984","indices":[0,12]}],"urls":[]}</t>
  </si>
  <si>
    <t>1317243944984563715</t>
  </si>
  <si>
    <t>JhonyDancer</t>
  </si>
  <si>
    <t>@SantanderMx Eres un asco de banco tipo ningun cajero de Playa del Carmen sirve!!! #PesimoServicoo</t>
  </si>
  <si>
    <t>Fri Oct 16 23:20:04 +0000 2020</t>
  </si>
  <si>
    <t>2153367253</t>
  </si>
  <si>
    <t>http://pbs.twimg.com/profile_images/1267091601895145472/SKtsWPgK_normal.jpg</t>
  </si>
  <si>
    <t>http://twitter.com/JhonyDancer/statuses/1317243944984563715</t>
  </si>
  <si>
    <t>{"hashtags":[{"text":"PesimoServicoo","indices":[83,98]}],"symbols":[],"user_mentions":[{"screen_name":"SantanderMx","name":"Santander México","id":205452984,"id_str":"205452984","indices":[0,12]}],"urls":[]}</t>
  </si>
  <si>
    <t>1317240674635362304</t>
  </si>
  <si>
    <t>camus_ex</t>
  </si>
  <si>
    <t>@SantanderMx llevo ya muchos días intentando usar sus “transferencias rápidas” y al final siempre me sale esto ( hace meses funcionaba ) ahora ya no logro usarlo siempre sale lo mismo sin importar la cuenta destino https://t.co/O7Ip2Dxzw4</t>
  </si>
  <si>
    <t>Fri Oct 16 23:07:04 +0000 2020</t>
  </si>
  <si>
    <t>267519809</t>
  </si>
  <si>
    <t>http://pbs.twimg.com/profile_images/1036157056800227329/sj-qCrl2_normal.jpg</t>
  </si>
  <si>
    <t>0.571024 %</t>
  </si>
  <si>
    <t>http://twitter.com/camus_ex/statuses/1317240674635362304</t>
  </si>
  <si>
    <t>{"hashtags":[],"symbols":[],"user_mentions":[{"screen_name":"SantanderMx","name":"Santander México","id":205452984,"id_str":"205452984","indices":[0,12]}],"urls":[],"media":[{"id":1317240668641702000,"id_str":"1317240668641701889","indices":[215,238],"media_url":"http://pbs.twimg.com/media/EkfHaLoWMAEtmHu.jpg","media_url_https":"https://pbs.twimg.com/media/EkfHaLoWMAEtmHu.jpg","url":"https://t.co/O7Ip2Dxzw4","display_url":"pic.twitter.com/O7Ip2Dxzw4","expanded_url":"https://twitter.com/camus_ex/status/1317240674635362304/photo/1","type":"photo","sizes":{"medium":{"w":783,"h":1200,"resize":"fit"},"large":{"w":1242,"h":1904,"resize":"fit"},"thumb":{"w":150,"h":150,"resize":"crop"},"small":{"w":444,"h":680,"resize":"fit"}}}]}</t>
  </si>
  <si>
    <t>1317228397702021121</t>
  </si>
  <si>
    <t>_maggiesam</t>
  </si>
  <si>
    <t>Fri Oct 16 22:18:17 +0000 2020</t>
  </si>
  <si>
    <t>846562962</t>
  </si>
  <si>
    <t>http://pbs.twimg.com/profile_images/1303886832082522113/xmnwnVpZ_normal.jpg</t>
  </si>
  <si>
    <t>http://twitter.com/_maggiesam/statuses/1317228397702021121</t>
  </si>
  <si>
    <t>1317227982872809472</t>
  </si>
  <si>
    <t>javierloranca</t>
  </si>
  <si>
    <t>@SantanderMx hay alguien que pueda asistirme? Por favor? En el centro telefónico está imposible comunicarse con alguien</t>
  </si>
  <si>
    <t>Fri Oct 16 22:16:38 +0000 2020</t>
  </si>
  <si>
    <t>82485787</t>
  </si>
  <si>
    <t>http://pbs.twimg.com/profile_images/1295200264920510464/fCozwp7K_normal.jpg</t>
  </si>
  <si>
    <t>DeEfe</t>
  </si>
  <si>
    <t>http://twitter.com/javierloranca/statuses/1317227982872809472</t>
  </si>
  <si>
    <t>1317227879525191680</t>
  </si>
  <si>
    <t>gmircans</t>
  </si>
  <si>
    <t>@SantanderMx como contacto a un asesor, sin Marcar tantas opciones</t>
  </si>
  <si>
    <t>Fri Oct 16 22:16:14 +0000 2020</t>
  </si>
  <si>
    <t>3749365279</t>
  </si>
  <si>
    <t>http://pbs.twimg.com/profile_images/1251595978005569536/AY3L6oBQ_normal.jpg</t>
  </si>
  <si>
    <t>Huimanguillo, Tabasco</t>
  </si>
  <si>
    <t>http://twitter.com/gmircans/statuses/1317227879525191680</t>
  </si>
  <si>
    <t>1317221003416698883</t>
  </si>
  <si>
    <t>lowBlack2</t>
  </si>
  <si>
    <t>@SantanderMx Gracias por la respuesta, pero lo que quiero es reportar un número que se hace pasar por agentes de Santander para solicitar información personal para "actualizar" los datos de la cu eta</t>
  </si>
  <si>
    <t>Fri Oct 16 21:48:54 +0000 2020</t>
  </si>
  <si>
    <t>274718851</t>
  </si>
  <si>
    <t>1317220646288576514</t>
  </si>
  <si>
    <t>http://pbs.twimg.com/profile_images/1284153921548750850/68K3kdje_normal.jpg</t>
  </si>
  <si>
    <t>Mexico D. F.</t>
  </si>
  <si>
    <t>http://twitter.com/lowBlack2/statuses/1317221003416698883</t>
  </si>
  <si>
    <t>1317219684735963136</t>
  </si>
  <si>
    <t>@SantanderMx me gustaría reportar un numero fraudulento y no se como hacer lo, me podrían apoyar??</t>
  </si>
  <si>
    <t>Fri Oct 16 21:43:40 +0000 2020</t>
  </si>
  <si>
    <t>http://twitter.com/lowBlack2/statuses/1317219684735963136</t>
  </si>
  <si>
    <t>1317213438389547013</t>
  </si>
  <si>
    <t>drat_chagoya</t>
  </si>
  <si>
    <t>@SantanderMx necesito saber como recuperar mi dinero que deposite en un multipagos,  me hicieron mandar un correo pero hasta la fecha no he recibido respuesta. El multipagos es ID X94105</t>
  </si>
  <si>
    <t>Fri Oct 16 21:18:51 +0000 2020</t>
  </si>
  <si>
    <t>1092702560</t>
  </si>
  <si>
    <t>http://pbs.twimg.com/profile_images/1246174048356188160/kFHhEoAp_normal.jpg</t>
  </si>
  <si>
    <t>Mazatlán, Sinaloa</t>
  </si>
  <si>
    <t>http://twitter.com/drat_chagoya/statuses/1317213438389547013</t>
  </si>
  <si>
    <t>1317212136700076035</t>
  </si>
  <si>
    <t>PedroBAlvarado</t>
  </si>
  <si>
    <t>@SantanderMx y no solo tu app también tus cajeros https://t.co/UKiVGbzZiW</t>
  </si>
  <si>
    <t>Fri Oct 16 21:13:40 +0000 2020</t>
  </si>
  <si>
    <t>1342941416</t>
  </si>
  <si>
    <t>http://pbs.twimg.com/profile_images/1011791849986691073/egS-Q-xL_normal.jpg</t>
  </si>
  <si>
    <t>Zona Centro, Xalapa</t>
  </si>
  <si>
    <t>http://twitter.com/PedroBAlvarado/statuses/1317212136700076035</t>
  </si>
  <si>
    <t>{"hashtags":[],"symbols":[],"user_mentions":[{"screen_name":"SantanderMx","name":"Santander México","id":205452984,"id_str":"205452984","indices":[0,12]}],"urls":[],"media":[{"id":1317212127787057200,"id_str":"1317212127787057152","indices":[50,73],"media_url":"http://pbs.twimg.com/media/Eketc4qVgAAlGpu.jpg","media_url_https":"https://pbs.twimg.com/media/Eketc4qVgAAlGpu.jpg","url":"https://t.co/UKiVGbzZiW","display_url":"pic.twitter.com/UKiVGbzZiW","expanded_url":"https://twitter.com/PedroBAlvarado/status/1317212136700076035/photo/1","type":"photo","sizes":{"large":{"w":1536,"h":2048,"resize":"fit"},"thumb":{"w":150,"h":150,"resize":"crop"},"medium":{"w":900,"h":1200,"resize":"fit"},"small":{"w":510,"h":680,"resize":"fit"}}}]}</t>
  </si>
  <si>
    <t>1317210738633703424</t>
  </si>
  <si>
    <t>@SantanderMx pooooqueriaaa eres una porqueriaaa https://t.co/1umJGwOALH</t>
  </si>
  <si>
    <t>Fri Oct 16 21:08:07 +0000 2020</t>
  </si>
  <si>
    <t>http://twitter.com/PedroBAlvarado/statuses/1317210738633703424</t>
  </si>
  <si>
    <t>{"hashtags":[],"symbols":[],"user_mentions":[{"screen_name":"SantanderMx","name":"Santander México","id":205452984,"id_str":"205452984","indices":[0,12]}],"urls":[],"media":[{"id":1317210733550002200,"id_str":"1317210733550002176","indices":[48,71],"media_url":"http://pbs.twimg.com/media/EkesLuuUYAApU3h.jpg","media_url_https":"https://pbs.twimg.com/media/EkesLuuUYAApU3h.jpg","url":"https://t.co/1umJGwOALH","display_url":"pic.twitter.com/1umJGwOALH","expanded_url":"https://twitter.com/PedroBAlvarado/status/1317210738633703424/photo/1","type":"photo","sizes":{"thumb":{"w":150,"h":150,"resize":"crop"},"medium":{"w":568,"h":1200,"resize":"fit"},"large":{"w":970,"h":2048,"resize":"fit"},"small":{"w":322,"h":680,"resize":"fit"}}}]}</t>
  </si>
  <si>
    <t>1317209026338476034</t>
  </si>
  <si>
    <t>ElFerLopzs</t>
  </si>
  <si>
    <t>@SantanderMx  que pésimo servicio reporto mi tdc por qué tú cajero tenía fallas y se la trago, al reportarla por teléfono me dicen que no me la pueden personalizar que la recoja en cualquier sucursal, voy a la sucursal y me dicen que si me llegó personalizada a otra sucursal</t>
  </si>
  <si>
    <t>Fri Oct 16 21:01:19 +0000 2020</t>
  </si>
  <si>
    <t>1276650486058422278</t>
  </si>
  <si>
    <t>http://pbs.twimg.com/profile_images/1276664906507526146/V39fgw4b_normal.jpg</t>
  </si>
  <si>
    <t>http://twitter.com/ElFerLopzs/statuses/1317209026338476034</t>
  </si>
  <si>
    <t>1317204902901370883</t>
  </si>
  <si>
    <t>@SantanderMx cada vez está peor tu app</t>
  </si>
  <si>
    <t>Fri Oct 16 20:44:55 +0000 2020</t>
  </si>
  <si>
    <t>http://twitter.com/PedroBAlvarado/statuses/1317204902901370883</t>
  </si>
  <si>
    <t>1317201022041743360</t>
  </si>
  <si>
    <t>Omnicromatica</t>
  </si>
  <si>
    <t>Fri Oct 16 20:29:30 +0000 2020</t>
  </si>
  <si>
    <t>1089735154937909249</t>
  </si>
  <si>
    <t>http://pbs.twimg.com/profile_images/1307158447050219520/Wt0OzE7Y_normal.jpg</t>
  </si>
  <si>
    <t>http://twitter.com/Omnicromatica/statuses/1317201022041743360</t>
  </si>
  <si>
    <t>1317199500109258752</t>
  </si>
  <si>
    <t>cgbarron</t>
  </si>
  <si>
    <t>@SantanderMx tengo una semana queriendo recoger una reposición de tarjeta de crédito y mas de 3 horas desperdiciadas.     Pésimo servicio en Mexicali el de ustedes.   En la sucursal que sea!</t>
  </si>
  <si>
    <t>Fri Oct 16 20:23:27 +0000 2020</t>
  </si>
  <si>
    <t>68430676</t>
  </si>
  <si>
    <t>http://pbs.twimg.com/profile_images/792125447777550336/VJh9-__c_normal.jpg</t>
  </si>
  <si>
    <t>Baja California, Mexico</t>
  </si>
  <si>
    <t>http://twitter.com/cgbarron/statuses/1317199500109258752</t>
  </si>
  <si>
    <t>1317199314956046337</t>
  </si>
  <si>
    <t>Nanny_bol</t>
  </si>
  <si>
    <t>@SantanderMx @Carloslopezjone @CondusefMX @Banxico @cnbvmx @BMVMercados Que mentira mas grande mi nómina desgraciadamente está con ustedes y van dos quincenas que me vacían la cuenta o sea esta hackeada la cuenta no la tarjeta y al cambiarme la tarjeta me la cobran como si fuera mi culpa y no su falta de seguridad @santanderapesta</t>
  </si>
  <si>
    <t>Fri Oct 16 20:22:43 +0000 2020</t>
  </si>
  <si>
    <t>409557003</t>
  </si>
  <si>
    <t>1316506158316900353</t>
  </si>
  <si>
    <t>http://pbs.twimg.com/profile_images/1031041988378935296/2v2jPO9N_normal.jpg</t>
  </si>
  <si>
    <t>http://twitter.com/Nanny_bol/statuses/1317199314956046337</t>
  </si>
  <si>
    <t>{"hashtags":[],"symbols":[],"user_mentions":[{"screen_name":"SantanderMx","name":"Santander México","id":205452984,"id_str":"205452984","indices":[0,12]},{"screen_name":"Carloslopezjone","name":"Carlos López Jones","id":1518257778,"id_str":"1518257778","indices":[13,29]},{"screen_name":"CondusefMX","name":"CONDUSEF","id":164783615,"id_str":"164783615","indices":[30,41]},{"screen_name":"Banxico","name":"Banco de México","id":83060037,"id_str":"83060037","indices":[42,50]},{"screen_name":"cnbvmx","name":"CNBV","id":241786831,"id_str":"241786831","indices":[51,58]},{"screen_name":"BMVMercados","name":"Bolsa Mexicana","id":135300500,"id_str":"135300500","indices":[59,71]}],"urls":[]}</t>
  </si>
  <si>
    <t>1317198356532367361</t>
  </si>
  <si>
    <t>PaabloHerreraa</t>
  </si>
  <si>
    <t>@SantanderMx Gracias</t>
  </si>
  <si>
    <t>Fri Oct 16 20:18:55 +0000 2020</t>
  </si>
  <si>
    <t>94453005</t>
  </si>
  <si>
    <t>1317165211808354304</t>
  </si>
  <si>
    <t>http://pbs.twimg.com/profile_images/1051587468171071494/UsnUNH_i_normal.jpg</t>
  </si>
  <si>
    <t>Mexico</t>
  </si>
  <si>
    <t>http://twitter.com/PaabloHerreraa/statuses/1317198356532367361</t>
  </si>
  <si>
    <t>1317197281158889472</t>
  </si>
  <si>
    <t>Nieto89Nieto</t>
  </si>
  <si>
    <t>@SantanderMx de tan bueno que eran van bajando cada vez su calidad de servicio al cliente.</t>
  </si>
  <si>
    <t>Fri Oct 16 20:14:38 +0000 2020</t>
  </si>
  <si>
    <t>2470351579</t>
  </si>
  <si>
    <t>http://pbs.twimg.com/profile_images/1224158075906678784/ZfTCeY_i_normal.jpg</t>
  </si>
  <si>
    <t>http://twitter.com/Nieto89Nieto/statuses/1317197281158889472</t>
  </si>
  <si>
    <t>1317194501493039104</t>
  </si>
  <si>
    <t>Shakmai</t>
  </si>
  <si>
    <t>@SantanderMx  tres cajeros en plaza lago de Guadalupe y ninguno sirve !!! Caes mal Santander, caes mal !!</t>
  </si>
  <si>
    <t>Fri Oct 16 20:03:36 +0000 2020</t>
  </si>
  <si>
    <t>78109740</t>
  </si>
  <si>
    <t>http://pbs.twimg.com/profile_images/1271673467222593537/D2uOP1JG_normal.jpg</t>
  </si>
  <si>
    <t>http://twitter.com/Shakmai/statuses/1317194501493039104</t>
  </si>
  <si>
    <t>1317194125373034507</t>
  </si>
  <si>
    <t>HugoVarCo1978</t>
  </si>
  <si>
    <t>@SantanderMx Devuelvanme mis $16,000 pesos, malditos rateros!!!</t>
  </si>
  <si>
    <t>Fri Oct 16 20:02:06 +0000 2020</t>
  </si>
  <si>
    <t>1304481232877760514</t>
  </si>
  <si>
    <t>http://pbs.twimg.com/profile_images/1305190091975950337/D2xH2JAP_normal.jpg</t>
  </si>
  <si>
    <t>http://twitter.com/HugoVarCo1978/statuses/1317194125373034507</t>
  </si>
  <si>
    <t>1317193926139281408</t>
  </si>
  <si>
    <t>vanerek</t>
  </si>
  <si>
    <t>@SantanderMx Nuevamente vuelven a marcar y a hostigar para que acepte un préstamo, esta vez fue tu agente Sarahi Hernandez, de verdad, que tengo que hacer para que me dejen de llamar?</t>
  </si>
  <si>
    <t>Fri Oct 16 20:01:18 +0000 2020</t>
  </si>
  <si>
    <t>350695995</t>
  </si>
  <si>
    <t>1316400200487972866</t>
  </si>
  <si>
    <t>&lt;a href="https://mobile.twitter.com" rel="nofollow"&gt;Twitter Web App&lt;/a&gt;</t>
  </si>
  <si>
    <t>http://pbs.twimg.com/profile_images/1184508870422646784/8hz0gkeO_normal.jpg</t>
  </si>
  <si>
    <t>deepest corner of your mind</t>
  </si>
  <si>
    <t>http://twitter.com/vanerek/statuses/1317193926139281408</t>
  </si>
  <si>
    <t>1317191126080753664</t>
  </si>
  <si>
    <t>oscarin710</t>
  </si>
  <si>
    <t>@SantanderMx , a quien le reportó una fila de 16 gentes , 1 solo cajero y 4 ejecutivas tomando su tiempo .
Suc Bellavista , Salamanca , Gto</t>
  </si>
  <si>
    <t>Fri Oct 16 19:50:11 +0000 2020</t>
  </si>
  <si>
    <t>259547038</t>
  </si>
  <si>
    <t>http://twitter.com/oscarin710/statuses/1317191126080753664</t>
  </si>
  <si>
    <t>1317190487250472962</t>
  </si>
  <si>
    <t>Zharaah</t>
  </si>
  <si>
    <t>@SantanderMx servicio super nefasto una hora y media formada para cambiar un cheque y sigo formada. Malisimo banco</t>
  </si>
  <si>
    <t>Fri Oct 16 19:47:39 +0000 2020</t>
  </si>
  <si>
    <t>169340792</t>
  </si>
  <si>
    <t>http://pbs.twimg.com/profile_images/1311387971271241731/n8aEP7Gm_normal.jpg</t>
  </si>
  <si>
    <t>http://twitter.com/Zharaah/statuses/1317190487250472962</t>
  </si>
  <si>
    <t>1317189193521491969</t>
  </si>
  <si>
    <t>MarioJuarezA</t>
  </si>
  <si>
    <t>@SantanderMx Hola! Donde puedo revisar el estado de una tarjeta de reposición?</t>
  </si>
  <si>
    <t>Fri Oct 16 19:42:30 +0000 2020</t>
  </si>
  <si>
    <t>106869131</t>
  </si>
  <si>
    <t>http://pbs.twimg.com/profile_images/1270753272962453504/shPkaW8u_normal.jpg</t>
  </si>
  <si>
    <t>Monterrey, Nuevo León</t>
  </si>
  <si>
    <t>http://twitter.com/MarioJuarezA/statuses/1317189193521491969</t>
  </si>
  <si>
    <t>1317186124499066889</t>
  </si>
  <si>
    <t>ivan_art77</t>
  </si>
  <si>
    <t>@SantanderMx como detesto su inche app</t>
  </si>
  <si>
    <t>Fri Oct 16 19:30:18 +0000 2020</t>
  </si>
  <si>
    <t>607358298</t>
  </si>
  <si>
    <t>http://pbs.twimg.com/profile_images/840727801921593344/jTz8gSh2_normal.jpg</t>
  </si>
  <si>
    <t>Puebla, Mx.</t>
  </si>
  <si>
    <t>http://twitter.com/ivan_art77/statuses/1317186124499066889</t>
  </si>
  <si>
    <t>1317184711169626113</t>
  </si>
  <si>
    <t>JessPJ12</t>
  </si>
  <si>
    <t>@SantanderMx Cómo ven @SosaScs @emorthoy @IfYaris</t>
  </si>
  <si>
    <t>Fri Oct 16 19:24:41 +0000 2020</t>
  </si>
  <si>
    <t>1308914404424069121</t>
  </si>
  <si>
    <t>http://pbs.twimg.com/profile_images/1308914755130871809/l1hwwGoN_normal.jpg</t>
  </si>
  <si>
    <t>http://twitter.com/JessPJ12/statuses/1317184711169626113</t>
  </si>
  <si>
    <t>{"hashtags":[],"symbols":[],"user_mentions":[{"screen_name":"SantanderMx","name":"Santander México","id":205452984,"id_str":"205452984","indices":[0,12]},{"screen_name":"SosaScs","name":"Daniel Sosa","id":792862940546248700,"id_str":"792862940546248704","indices":[22,30]},{"screen_name":"emorthoy","name":"evelyn mortera","id":180154242,"id_str":"180154242","indices":[31,40]},{"screen_name":"IfYaris","name":"Yaris Mar","id":2555784941,"id_str":"2555784941","indices":[41,49]}],"urls":[]}</t>
  </si>
  <si>
    <t>1317184346802036736</t>
  </si>
  <si>
    <t>@SantanderMx Ya nos estamos organizando para darles una demanda mercantil con todos a los que han estafado, robado, y que no se quieren hacer responsables: RATEROS!!!</t>
  </si>
  <si>
    <t>Fri Oct 16 19:23:15 +0000 2020</t>
  </si>
  <si>
    <t>http://twitter.com/HugoVarCo1978/statuses/1317184346802036736</t>
  </si>
  <si>
    <t>1317176949521883136</t>
  </si>
  <si>
    <t>1RicardoGS</t>
  </si>
  <si>
    <t>@SantanderMx hola, hay una forma de saber si ya llego una tarjeta a una sucursal?</t>
  </si>
  <si>
    <t>Fri Oct 16 18:53:51 +0000 2020</t>
  </si>
  <si>
    <t>1212318322181541889</t>
  </si>
  <si>
    <t>http://pbs.twimg.com/profile_images/1247789333601333254/nPZqwKSP_normal.jpg</t>
  </si>
  <si>
    <t>CDMX | Ciudad de México</t>
  </si>
  <si>
    <t>http://twitter.com/1RicardoGS/statuses/1317176949521883136</t>
  </si>
  <si>
    <t>1317176886133465088</t>
  </si>
  <si>
    <t>ros_julie</t>
  </si>
  <si>
    <t>Fri Oct 16 18:53:36 +0000 2020</t>
  </si>
  <si>
    <t>970609212</t>
  </si>
  <si>
    <t>http://pbs.twimg.com/profile_images/1298694055497433088/XgZLnIok_normal.jpg</t>
  </si>
  <si>
    <t>Durmiendo</t>
  </si>
  <si>
    <t>http://twitter.com/ros_julie/statuses/1317176886133465088</t>
  </si>
  <si>
    <t>1317173827319828481</t>
  </si>
  <si>
    <t>chosspieras</t>
  </si>
  <si>
    <t>@SantanderMx  explíquenme el prosedimiento para cambiar mi cuenta de sucursal, ya que ni por teléfono o en la misma sucursal me pueden dar una información clara</t>
  </si>
  <si>
    <t>Fri Oct 16 18:41:26 +0000 2020</t>
  </si>
  <si>
    <t>243070822</t>
  </si>
  <si>
    <t>http://pbs.twimg.com/profile_images/902362435029532672/8v_QduqV_normal.jpg</t>
  </si>
  <si>
    <t>http://twitter.com/chosspieras/statuses/1317173827319828481</t>
  </si>
  <si>
    <t>1317173191589101568</t>
  </si>
  <si>
    <t>@SantanderMx buenas tardes. Llevo horas intentando cancelar una tarjeta de crédito y no puedo. No me ayudaron en sucursal y en el teléfono me dice que no me pueden atender. Quien me ayuda por favor?</t>
  </si>
  <si>
    <t>Fri Oct 16 18:38:55 +0000 2020</t>
  </si>
  <si>
    <t>http://twitter.com/javierloranca/statuses/1317173191589101568</t>
  </si>
  <si>
    <t>1317172487931662336</t>
  </si>
  <si>
    <t>NortePolaris</t>
  </si>
  <si>
    <t>Fri Oct 16 18:36:07 +0000 2020</t>
  </si>
  <si>
    <t>2291751512</t>
  </si>
  <si>
    <t>http://pbs.twimg.com/profile_images/1279585597674283008/TyghO3A0_normal.jpg</t>
  </si>
  <si>
    <t>URSS</t>
  </si>
  <si>
    <t>http://twitter.com/NortePolaris/statuses/1317172487931662336</t>
  </si>
  <si>
    <t>1317172042807021568</t>
  </si>
  <si>
    <t>Jessi_GuevaraC</t>
  </si>
  <si>
    <t>@SantanderMx Ya he marcado pero no saben decir algo más ... solo en su aclaración aún no ha sido cerrada ... hasta el 21 de octubre y yo la reporte el día 12 de agosto...</t>
  </si>
  <si>
    <t>Fri Oct 16 18:34:21 +0000 2020</t>
  </si>
  <si>
    <t>721398633233420288</t>
  </si>
  <si>
    <t>1317171611439681541</t>
  </si>
  <si>
    <t>http://twitter.com/Jessi_GuevaraC/statuses/1317172042807021568</t>
  </si>
  <si>
    <t>1317170955492466689</t>
  </si>
  <si>
    <t>@SantanderMx Ojalá sean tan eficientes en esto...
Porque en lo que respecta a las aclaraciones por cargos no reconocidos por tarjeta de débito son un poco tardados... tengo más de un mes esperando respuesta.
No VEO nada de beneficio tener el seguro blindaje Santander</t>
  </si>
  <si>
    <t>Fri Oct 16 18:30:02 +0000 2020</t>
  </si>
  <si>
    <t>1317170289718022147</t>
  </si>
  <si>
    <t>http://twitter.com/Jessi_GuevaraC/statuses/1317170955492466689</t>
  </si>
  <si>
    <t>1317170251843371011</t>
  </si>
  <si>
    <t>Katibeb1</t>
  </si>
  <si>
    <t>Fri Oct 16 18:27:14 +0000 2020</t>
  </si>
  <si>
    <t>768589104728580096</t>
  </si>
  <si>
    <t>http://pbs.twimg.com/profile_images/1113858698236039168/tcWVQT7T_normal.jpg</t>
  </si>
  <si>
    <t>http://twitter.com/Katibeb1/statuses/1317170251843371011</t>
  </si>
  <si>
    <t>1317169801001947138</t>
  </si>
  <si>
    <t>@SantanderMx Santander Veracruz Diaz Miron Esq. Altamirano 1310</t>
  </si>
  <si>
    <t>Fri Oct 16 18:25:27 +0000 2020</t>
  </si>
  <si>
    <t>1317165815561584641</t>
  </si>
  <si>
    <t>http://twitter.com/Jessi_GuevaraC/statuses/1317169801001947138</t>
  </si>
  <si>
    <t>1317169669032316930</t>
  </si>
  <si>
    <t>CarminaLinette</t>
  </si>
  <si>
    <t>Fri Oct 16 18:24:55 +0000 2020</t>
  </si>
  <si>
    <t>3020206193</t>
  </si>
  <si>
    <t>http://pbs.twimg.com/profile_images/1256665422587404295/GSM_JU94_normal.jpg</t>
  </si>
  <si>
    <t>Tus pensamientos</t>
  </si>
  <si>
    <t>http://twitter.com/CarminaLinette/statuses/1317169669032316930</t>
  </si>
  <si>
    <t>1317169600715542529</t>
  </si>
  <si>
    <t>CesSanti</t>
  </si>
  <si>
    <t>@SantanderMx Saben qué Uds, usan llamadas para acosar a la gente aun cuando tienen convenio de pago</t>
  </si>
  <si>
    <t>Fri Oct 16 18:24:39 +0000 2020</t>
  </si>
  <si>
    <t>746212538</t>
  </si>
  <si>
    <t>http://pbs.twimg.com/profile_images/3412474469/cb11ce44eb74f0f2667365e9678ac6c5_normal.jpeg</t>
  </si>
  <si>
    <t>http://twitter.com/CesSanti/statuses/1317169600715542529</t>
  </si>
  <si>
    <t>1317168613057613825</t>
  </si>
  <si>
    <t>@SantanderMx #acosadores</t>
  </si>
  <si>
    <t>Fri Oct 16 18:20:43 +0000 2020</t>
  </si>
  <si>
    <t>http://twitter.com/CesSanti/statuses/1317168613057613825</t>
  </si>
  <si>
    <t>{"hashtags":[{"text":"acosadores","indices":[13,24]}],"symbols":[],"user_mentions":[{"screen_name":"SantanderMx","name":"Santander México","id":205452984,"id_str":"205452984","indices":[0,12]}],"urls":[]}</t>
  </si>
  <si>
    <t>1317167458915057664</t>
  </si>
  <si>
    <t>AnnWonwoo</t>
  </si>
  <si>
    <t>Fri Oct 16 18:16:08 +0000 2020</t>
  </si>
  <si>
    <t>2670660947</t>
  </si>
  <si>
    <t>http://pbs.twimg.com/profile_images/1218666122679070722/yn6BjH-a_normal.jpg</t>
  </si>
  <si>
    <t>Puebla, México</t>
  </si>
  <si>
    <t>http://twitter.com/AnnWonwoo/statuses/1317167458915057664</t>
  </si>
  <si>
    <t>1317166564458795008</t>
  </si>
  <si>
    <t>paulinama56</t>
  </si>
  <si>
    <t>@SantanderMx solo para aclarar, no fue para solicitarme datos, fue para ofrecerme una tarjeta de crédito.</t>
  </si>
  <si>
    <t>Fri Oct 16 18:12:35 +0000 2020</t>
  </si>
  <si>
    <t>728639204981231618</t>
  </si>
  <si>
    <t>1317166218781089792</t>
  </si>
  <si>
    <t>http://pbs.twimg.com/profile_images/1304828872186363904/LC3OIack_normal.jpg</t>
  </si>
  <si>
    <t>http://twitter.com/paulinama56/statuses/1317166564458795008</t>
  </si>
  <si>
    <t>1317165898441150464</t>
  </si>
  <si>
    <t>Fri Oct 16 18:09:56 +0000 2020</t>
  </si>
  <si>
    <t>http://twitter.com/CesSanti/statuses/1317165898441150464</t>
  </si>
  <si>
    <t>1317165849313234945</t>
  </si>
  <si>
    <t>Fri Oct 16 18:09:44 +0000 2020</t>
  </si>
  <si>
    <t>http://twitter.com/CesSanti/statuses/1317165849313234945</t>
  </si>
  <si>
    <t>1317165616994914305</t>
  </si>
  <si>
    <t>@SantanderMx #Acosadores</t>
  </si>
  <si>
    <t>Fri Oct 16 18:08:49 +0000 2020</t>
  </si>
  <si>
    <t>http://twitter.com/CesSanti/statuses/1317165616994914305</t>
  </si>
  <si>
    <t>{"hashtags":[{"text":"Acosadores","indices":[13,24]}],"symbols":[],"user_mentions":[{"screen_name":"SantanderMx","name":"Santander México","id":205452984,"id_str":"205452984","indices":[0,12]}],"urls":[]}</t>
  </si>
  <si>
    <t>1317165461327499268</t>
  </si>
  <si>
    <t>@SantanderMx estoy siendo víctima de acoso por parte de este banco, en lo que va del día he recibido 50 aproximadamente con intervalos que van de 30 min a 5 min, a pesar de tener convenio</t>
  </si>
  <si>
    <t>Fri Oct 16 18:08:12 +0000 2020</t>
  </si>
  <si>
    <t>http://twitter.com/CesSanti/statuses/1317165461327499268</t>
  </si>
  <si>
    <t>1317164459526393856</t>
  </si>
  <si>
    <t>DanxGuardian</t>
  </si>
  <si>
    <t>@SantanderMx @leon07_kevin Nel no llames es una porquería su super línea, 2020 y quiere que hagamos todo por llamada cuando todos los bancos ya puedes hacerlo en línea</t>
  </si>
  <si>
    <t>Fri Oct 16 18:04:13 +0000 2020</t>
  </si>
  <si>
    <t>179681374</t>
  </si>
  <si>
    <t>1317162200939757568</t>
  </si>
  <si>
    <t>http://pbs.twimg.com/profile_images/1279974029294698498/ALn6U1xh_normal.jpg</t>
  </si>
  <si>
    <t>http://twitter.com/DanxGuardian/statuses/1317164459526393856</t>
  </si>
  <si>
    <t>{"hashtags":[],"symbols":[],"user_mentions":[{"screen_name":"SantanderMx","name":"Santander México","id":205452984,"id_str":"205452984","indices":[0,12]},{"screen_name":"leon07_kevin","name":"kevin leon07","id":932146642828103700,"id_str":"932146642828103681","indices":[13,26]}],"urls":[]}</t>
  </si>
  <si>
    <t>1317164252872978438</t>
  </si>
  <si>
    <t>@SantanderMx que servicio tan nefasto, quiero ayuda telefónica y oh claro necesito un número que van a mandarme por teléfono, ah pero registraron mal mi número, entonces ve a una sucursal...si voy a ir pero a cancelar, en plena pandemia y 2020 y no se han digitalizado</t>
  </si>
  <si>
    <t>Fri Oct 16 18:03:24 +0000 2020</t>
  </si>
  <si>
    <t>http://twitter.com/DanxGuardian/statuses/1317164252872978438</t>
  </si>
  <si>
    <t>1317163891227611137</t>
  </si>
  <si>
    <t>josericardo7</t>
  </si>
  <si>
    <t>@SantanderMx  q mal servicio</t>
  </si>
  <si>
    <t>Fri Oct 16 18:01:58 +0000 2020</t>
  </si>
  <si>
    <t>130899274</t>
  </si>
  <si>
    <t>http://pbs.twimg.com/profile_images/1010288357270667265/slkSTicz_normal.jpg</t>
  </si>
  <si>
    <t>http://twitter.com/josericardo7/statuses/1317163891227611137</t>
  </si>
  <si>
    <t>1317162564741156864</t>
  </si>
  <si>
    <t>rodriesk</t>
  </si>
  <si>
    <t>@SantanderMx no tiene sentido contratar un seguro desde un cajero, y mucho menos que haya cobros con 2 días de diferencia. Se le debe regresar el dinero, nunca contrató nada. https://t.co/nVSW4wrhWA</t>
  </si>
  <si>
    <t>Fri Oct 16 17:56:41 +0000 2020</t>
  </si>
  <si>
    <t>789683418</t>
  </si>
  <si>
    <t>http://pbs.twimg.com/profile_images/1270112358896197632/wqOg0UMK_normal.jpg</t>
  </si>
  <si>
    <t>Crait</t>
  </si>
  <si>
    <t>http://twitter.com/rodriesk/statuses/1317162564741156864</t>
  </si>
  <si>
    <t>{"hashtags":[],"symbols":[],"user_mentions":[{"screen_name":"SantanderMx","name":"Santander México","id":205452984,"id_str":"205452984","indices":[0,12]}],"urls":[{"url":"https://t.co/nVSW4wrhWA","expanded_url":"https://twitter.com/RadBoshum/status/1317161011875557378","display_url":"twitter.com/RadBoshum/stat…","indices":[175,198]}]}</t>
  </si>
  <si>
    <t>1317161011875557378</t>
  </si>
  <si>
    <t>RadBoshum</t>
  </si>
  <si>
    <t>@SantanderMx ya cancelé un seguro que NO pedí, pero me dicen que no es seguro que me devuelvan mi dinero. Me cobraron casi $300.
Soy estudiante, gané ese dinero trabajando para que uds me lo quiten con cosas que una no contrata. Pasaron 3 meses para que me diera cuenta</t>
  </si>
  <si>
    <t>Fri Oct 16 17:50:31 +0000 2020</t>
  </si>
  <si>
    <t>948401803615490048</t>
  </si>
  <si>
    <t>http://pbs.twimg.com/profile_images/1315721844679471104/wD1D12MM_normal.jpg</t>
  </si>
  <si>
    <t>Puebla de los feminicidios</t>
  </si>
  <si>
    <t>http://twitter.com/RadBoshum/statuses/1317161011875557378</t>
  </si>
  <si>
    <t>1317160454469357568</t>
  </si>
  <si>
    <t>TheAfterMatth</t>
  </si>
  <si>
    <t>@SantanderMx @MoshiiBoom Mentira. Es imposible hablar con un ejecutivo. @CondusefMX por favor ayuda</t>
  </si>
  <si>
    <t>Fri Oct 16 17:48:18 +0000 2020</t>
  </si>
  <si>
    <t>932914298564706304</t>
  </si>
  <si>
    <t>1317158652894011392</t>
  </si>
  <si>
    <t>http://pbs.twimg.com/profile_images/1038551288034676736/NVcj27eg_normal.jpg</t>
  </si>
  <si>
    <t>http://twitter.com/TheAfterMatth/statuses/1317160454469357568</t>
  </si>
  <si>
    <t>{"hashtags":[],"symbols":[],"user_mentions":[{"screen_name":"SantanderMx","name":"Santander México","id":205452984,"id_str":"205452984","indices":[0,12]},{"screen_name":"MoshiiBoom","name":"Montse Boom ♥","id":190678035,"id_str":"190678035","indices":[13,24]},{"screen_name":"CondusefMX","name":"CONDUSEF","id":164783615,"id_str":"164783615","indices":[72,83]}],"urls":[]}</t>
  </si>
  <si>
    <t>1317160204308447238</t>
  </si>
  <si>
    <t>@SantanderMx Es increíble que no se puede hablar con nadie por teléfono. Su sistema automatizado no brinda opción de hablar con alguien. @CondusefMX deberían intervenir no?</t>
  </si>
  <si>
    <t>Fri Oct 16 17:47:19 +0000 2020</t>
  </si>
  <si>
    <t>http://twitter.com/TheAfterMatth/statuses/1317160204308447238</t>
  </si>
  <si>
    <t>{"hashtags":[],"symbols":[],"user_mentions":[{"screen_name":"SantanderMx","name":"Santander México","id":205452984,"id_str":"205452984","indices":[0,12]},{"screen_name":"CondusefMX","name":"CONDUSEF","id":164783615,"id_str":"164783615","indices":[137,148]}],"urls":[]}</t>
  </si>
  <si>
    <t>1317151312463757313</t>
  </si>
  <si>
    <t>El_Charrly</t>
  </si>
  <si>
    <t>@SantanderMx porque no puedo usar mi@cuenta para pagar? Tiene dinero y dice pago declinado SIEMPRE.</t>
  </si>
  <si>
    <t>Fri Oct 16 17:11:59 +0000 2020</t>
  </si>
  <si>
    <t>103453060</t>
  </si>
  <si>
    <t>http://pbs.twimg.com/profile_images/1067839601870495744/l3Frg2v5_normal.jpg</t>
  </si>
  <si>
    <t>Aqui y alla</t>
  </si>
  <si>
    <t>http://twitter.com/El_Charrly/statuses/1317151312463757313</t>
  </si>
  <si>
    <t>1317149685807722496</t>
  </si>
  <si>
    <t>@SantanderMx me acaba de llegar un mensaje de WhatsApp de ustedes para ofrecerme una tarjeta de crédito. Me parece increíble y descarado que encima de dar lata por llamadas ahora tenemos que aguantar también los mensajes en Whatsapp....</t>
  </si>
  <si>
    <t>Fri Oct 16 17:05:31 +0000 2020</t>
  </si>
  <si>
    <t>http://twitter.com/paulinama56/statuses/1317149685807722496</t>
  </si>
  <si>
    <t>1317145847625371648</t>
  </si>
  <si>
    <t>laringas</t>
  </si>
  <si>
    <t>@SantanderMx ya llevo dos días haciendo la misma fila, ayer fue por tener un solo cajero, así es siempre? Sucursal Qro. Plaza Constituyentes https://t.co/rsfqcL6J2t</t>
  </si>
  <si>
    <t>Fri Oct 16 16:50:16 +0000 2020</t>
  </si>
  <si>
    <t>35886083</t>
  </si>
  <si>
    <t>http://pbs.twimg.com/profile_images/1265883007/GERCUADRO_normal.jpg</t>
  </si>
  <si>
    <t>DISTRITO FEDERAL, MEXICO</t>
  </si>
  <si>
    <t>http://twitter.com/laringas/statuses/1317145847625371648</t>
  </si>
  <si>
    <t>{"hashtags":[],"symbols":[],"user_mentions":[{"screen_name":"SantanderMx","name":"Santander México","id":205452984,"id_str":"205452984","indices":[0,12]}],"urls":[],"media":[{"id":1317145839853293600,"id_str":"1317145839853293569","indices":[141,164],"media_url":"http://pbs.twimg.com/media/EkdxKa3W0AEO9D9.jpg","media_url_https":"https://pbs.twimg.com/media/EkdxKa3W0AEO9D9.jpg","url":"https://t.co/rsfqcL6J2t","display_url":"pic.twitter.com/rsfqcL6J2t","expanded_url":"https://twitter.com/laringas/status/1317145847625371648/photo/1","type":"photo","sizes":{"thumb":{"w":150,"h":150,"resize":"crop"},"medium":{"w":675,"h":1200,"resize":"fit"},"small":{"w":383,"h":680,"resize":"fit"},"large":{"w":1152,"h":2048,"resize":"fit"}}}]}</t>
  </si>
  <si>
    <t>1317144783215677442</t>
  </si>
  <si>
    <t>Jorgitohz_</t>
  </si>
  <si>
    <t>@SantanderMx @BBVA_Mex @Banorte_mx ya admitirán Apple Pay?</t>
  </si>
  <si>
    <t>Fri Oct 16 16:46:02 +0000 2020</t>
  </si>
  <si>
    <t>1106693918647873536</t>
  </si>
  <si>
    <t>http://pbs.twimg.com/profile_images/1304170002812219394/MFLLQUUP_normal.jpg</t>
  </si>
  <si>
    <t>http://twitter.com/Jorgitohz_/statuses/1317144783215677442</t>
  </si>
  <si>
    <t>{"hashtags":[],"symbols":[],"user_mentions":[{"screen_name":"SantanderMx","name":"Santander México","id":205452984,"id_str":"205452984","indices":[0,12]},{"screen_name":"BBVA_Mex","name":"BBVA México","id":637362286,"id_str":"637362286","indices":[13,22]},{"screen_name":"Banorte_mx","name":"Banorte","id":3494032572,"id_str":"3494032572","indices":[23,34]}],"urls":[]}</t>
  </si>
  <si>
    <t>1317141917507833856</t>
  </si>
  <si>
    <t>LuisA1bert0</t>
  </si>
  <si>
    <t>@SantanderMx Acabo de ir a sucursal para abrir una cuenta Basica, ya que la digital no me es permitida, y la sucursal me dice que no abren ese  tipo de cuentas. ¿Que puedo hacer?</t>
  </si>
  <si>
    <t>Fri Oct 16 16:34:39 +0000 2020</t>
  </si>
  <si>
    <t>935052182</t>
  </si>
  <si>
    <t>http://pbs.twimg.com/profile_images/749354464704770048/RorzNXUn_normal.jpg</t>
  </si>
  <si>
    <t>http://twitter.com/LuisA1bert0/statuses/1317141917507833856</t>
  </si>
  <si>
    <t>1317141670081646592</t>
  </si>
  <si>
    <t>ronanito</t>
  </si>
  <si>
    <t>@SantanderMx Lástima que su servicio al cliente sea pésimo</t>
  </si>
  <si>
    <t>Fri Oct 16 16:33:40 +0000 2020</t>
  </si>
  <si>
    <t>106117625</t>
  </si>
  <si>
    <t>http://pbs.twimg.com/profile_images/1236067886172483584/tz0R350F_normal.jpg</t>
  </si>
  <si>
    <t>Centro de la Ciudad de México, Cuauhtémoc</t>
  </si>
  <si>
    <t>http://twitter.com/ronanito/statuses/1317141670081646592</t>
  </si>
  <si>
    <t>1317139981782126596</t>
  </si>
  <si>
    <t>soyarturohadad</t>
  </si>
  <si>
    <t>@SantanderMx Ya está hecho y ya le están dando seguimiento, gracias.</t>
  </si>
  <si>
    <t>Fri Oct 16 16:26:57 +0000 2020</t>
  </si>
  <si>
    <t>2903275523</t>
  </si>
  <si>
    <t>1317139286874009601</t>
  </si>
  <si>
    <t>http://pbs.twimg.com/profile_images/1317144032028524546/v-bPCDBE_normal.jpg</t>
  </si>
  <si>
    <t>Panucholand</t>
  </si>
  <si>
    <t>http://twitter.com/soyarturohadad/statuses/1317139981782126596</t>
  </si>
  <si>
    <t>1317134649777336321</t>
  </si>
  <si>
    <t>GermanSalazarM</t>
  </si>
  <si>
    <t>@SantanderMx retiene dinero de las cuentas personales sin ninguna motivo o fundamentación por parte de la sucursal 7795 en Tesistán, Zapopan, Jalisco con un mal trato de la Dir. Lidhia Jiménez y sin respuesta de sus jurídico. OJO ahí @CondusefMX</t>
  </si>
  <si>
    <t>Fri Oct 16 16:05:46 +0000 2020</t>
  </si>
  <si>
    <t>322293325</t>
  </si>
  <si>
    <t>http://pbs.twimg.com/profile_images/1314281636679294976/AwYBcpnh_normal.jpg</t>
  </si>
  <si>
    <t>http://twitter.com/GermanSalazarM/statuses/1317134649777336321</t>
  </si>
  <si>
    <t>{"hashtags":[],"symbols":[],"user_mentions":[{"screen_name":"SantanderMx","name":"Santander México","id":205452984,"id_str":"205452984","indices":[0,12]},{"screen_name":"CondusefMX","name":"CONDUSEF","id":164783615,"id_str":"164783615","indices":[234,245]}],"urls":[]}</t>
  </si>
  <si>
    <t>1317128451778924547</t>
  </si>
  <si>
    <t>Zoistar</t>
  </si>
  <si>
    <t>@SantanderMx  en esta sucursal son 2 cajeros y una practicaja. El cajero que funciona NO TIENE EFECTIVO y los 2 restantes NO FUNCIONAN!!! #Pesimoservicio https://t.co/2MLmVhjpi2</t>
  </si>
  <si>
    <t>Fri Oct 16 15:41:08 +0000 2020</t>
  </si>
  <si>
    <t>113406036</t>
  </si>
  <si>
    <t>http://pbs.twimg.com/profile_images/973052863248150528/mvdzQTpI_normal.jpg</t>
  </si>
  <si>
    <t>My Favourite playgroung</t>
  </si>
  <si>
    <t>http://twitter.com/Zoistar/statuses/1317128451778924547</t>
  </si>
  <si>
    <t>{"hashtags":[{"text":"Pesimoservicio","indices":[138,153]}],"symbols":[],"user_mentions":[{"screen_name":"SantanderMx","name":"Santander México","id":205452984,"id_str":"205452984","indices":[0,12]}],"urls":[],"media":[{"id":1317128445596401700,"id_str":"1317128445596401665","indices":[154,177],"media_url":"http://pbs.twimg.com/media/EkdhV8NWAAEuh_y.jpg","media_url_https":"https://pbs.twimg.com/media/EkdhV8NWAAEuh_y.jpg","url":"https://t.co/2MLmVhjpi2","display_url":"pic.twitter.com/2MLmVhjpi2","expanded_url":"https://twitter.com/Zoistar/status/1317128451778924547/photo/1","type":"photo","sizes":{"thumb":{"w":150,"h":150,"resize":"crop"},"medium":{"w":675,"h":1200,"resize":"fit"},"large":{"w":1152,"h":2048,"resize":"fit"},"small":{"w":383,"h":680,"resize":"fit"}}}]}</t>
  </si>
  <si>
    <t>1317127825414098944</t>
  </si>
  <si>
    <t>TaylorPittsWWE</t>
  </si>
  <si>
    <t>@SantanderMx Exijo una respuesta inmediata. Quiero cancelar un seguro que se me cargo sin mi consentimiento y llevo más de 1 hora en la línea.</t>
  </si>
  <si>
    <t>Fri Oct 16 15:38:39 +0000 2020</t>
  </si>
  <si>
    <t>323424236</t>
  </si>
  <si>
    <t>1317123819107192838</t>
  </si>
  <si>
    <t>http://pbs.twimg.com/profile_images/1315904340557811713/wH3_cR5b_normal.jpg</t>
  </si>
  <si>
    <t>Mexico City / UK</t>
  </si>
  <si>
    <t>http://twitter.com/TaylorPittsWWE/statuses/1317127825414098944</t>
  </si>
  <si>
    <t>1317127510786793472</t>
  </si>
  <si>
    <t>Rivas_Juan</t>
  </si>
  <si>
    <t>@SantanderMx Oye @SantanderMx y ¿Cuál es el número del cual llaman a sus usuarios, cuando sí es el una llamada del banco? 
¿Es el 55 51 69 43 00?</t>
  </si>
  <si>
    <t>Fri Oct 16 15:37:24 +0000 2020</t>
  </si>
  <si>
    <t>140914987</t>
  </si>
  <si>
    <t>1316445412593741825</t>
  </si>
  <si>
    <t>http://pbs.twimg.com/profile_images/1233419581806432257/egrZ52ZD_normal.jpg</t>
  </si>
  <si>
    <t>CDMX México</t>
  </si>
  <si>
    <t>http://twitter.com/Rivas_Juan/statuses/1317127510786793472</t>
  </si>
  <si>
    <t>{"hashtags":[],"symbols":[],"user_mentions":[{"screen_name":"SantanderMx","name":"Santander México","id":205452984,"id_str":"205452984","indices":[0,12]},{"screen_name":"SantanderMx","name":"Santander México","id":205452984,"id_str":"205452984","indices":[17,29]}],"urls":[]}</t>
  </si>
  <si>
    <t>1317127326744907778</t>
  </si>
  <si>
    <t>vebuart_1</t>
  </si>
  <si>
    <t>@SantanderMx 
Pésimo servicio en tiempos de #COVID19 y Te atreves a poner "Sonrie" afuera de la sucursal que cinismo.
Te supera por mucho pero por mucho
@Citibanamex y
@BBVA_Mex https://t.co/5ob6AgL0jn</t>
  </si>
  <si>
    <t>Fri Oct 16 15:36:40 +0000 2020</t>
  </si>
  <si>
    <t>113389651</t>
  </si>
  <si>
    <t>http://pbs.twimg.com/profile_images/926427289474293761/Qa_jU7BA_normal.jpg</t>
  </si>
  <si>
    <t xml:space="preserve">#CDMX </t>
  </si>
  <si>
    <t>http://twitter.com/vebuart_1/statuses/1317127326744907778</t>
  </si>
  <si>
    <t>{"hashtags":[{"text":"COVID19","indices":[44,52]}],"symbols":[],"user_mentions":[{"screen_name":"SantanderMx","name":"Santander México","id":205452984,"id_str":"205452984","indices":[0,12]},{"screen_name":"Citibanamex","name":"Citibanamex","id":92367652,"id_str":"92367652","indices":[153,165]},{"screen_name":"BBVA_Mex","name":"BBVA México","id":637362286,"id_str":"637362286","indices":[168,177]}],"urls":[],"media":[{"id":1317127313750982700,"id_str":"1317127313750982659","indices":[178,201],"media_url":"http://pbs.twimg.com/media/EkdgUDwXgAMe2Tf.jpg","media_url_https":"https://pbs.twimg.com/media/EkdgUDwXgAMe2Tf.jpg","url":"https://t.co/5ob6AgL0jn","display_url":"pic.twitter.com/5ob6AgL0jn","expanded_url":"https://twitter.com/vebuart_1/status/1317127326744907778/photo/1","type":"photo","sizes":{"thumb":{"w":150,"h":150,"resize":"crop"},"medium":{"w":675,"h":1200,"resize":"fit"},"small":{"w":383,"h":680,"resize":"fit"},"large":{"w":1152,"h":2048,"resize":"fit"}}}]}</t>
  </si>
  <si>
    <t>1317126704565989378</t>
  </si>
  <si>
    <t>DaroAntonio7</t>
  </si>
  <si>
    <t>@SantanderMx estoy muy molesto con ustedes, su servicio de atención a clientes es pésimo. Me han estado transfiriendo de agente en agente y al final me cuelgan. Eh enviado correo, no me contestan.</t>
  </si>
  <si>
    <t>Fri Oct 16 15:34:12 +0000 2020</t>
  </si>
  <si>
    <t>1208901365755457538</t>
  </si>
  <si>
    <t>http://pbs.twimg.com/profile_images/1208901863619223552/x88NJGII_normal.jpg</t>
  </si>
  <si>
    <t>http://twitter.com/DaroAntonio7/statuses/1317126704565989378</t>
  </si>
  <si>
    <t>1317117479659896840</t>
  </si>
  <si>
    <t>Bunkers2Miss</t>
  </si>
  <si>
    <t>@SantanderMx ¿Cómo para cuándo van a corroborar los datos de sus clientes antes de darles crédito o abrir cuentas? Todas las llamadas que recibo son de ustedes y no tengo ni tendré cuenta con ustedes. Un asco sus filtros de seguridad</t>
  </si>
  <si>
    <t>Fri Oct 16 14:57:32 +0000 2020</t>
  </si>
  <si>
    <t>1115435969098838017</t>
  </si>
  <si>
    <t>http://pbs.twimg.com/profile_images/1115436437619351552/Y_lRF1yC_normal.jpg</t>
  </si>
  <si>
    <t>http://twitter.com/Bunkers2Miss/statuses/1317117479659896840</t>
  </si>
  <si>
    <t>1317115716382846977</t>
  </si>
  <si>
    <t>peque_09</t>
  </si>
  <si>
    <t>@SantanderMx https://t.co/c2b1ElSRNI</t>
  </si>
  <si>
    <t>Fri Oct 16 14:50:32 +0000 2020</t>
  </si>
  <si>
    <t>171738556</t>
  </si>
  <si>
    <t>http://pbs.twimg.com/profile_images/639546917907640321/KSFr7XPJ_normal.jpg</t>
  </si>
  <si>
    <t>http://twitter.com/peque_09/statuses/1317115716382846977</t>
  </si>
  <si>
    <t>{"hashtags":[],"symbols":[],"user_mentions":[{"screen_name":"SantanderMx","name":"Santander México","id":205452984,"id_str":"205452984","indices":[0,12]}],"urls":[],"media":[{"id":1317115708241637400,"id_str":"1317115708241637377","indices":[13,36],"media_url":"http://pbs.twimg.com/media/EkdVwh3UcAEgzCD.jpg","media_url_https":"https://pbs.twimg.com/media/EkdVwh3UcAEgzCD.jpg","url":"https://t.co/c2b1ElSRNI","display_url":"pic.twitter.com/c2b1ElSRNI","expanded_url":"https://twitter.com/peque_09/status/1317115716382846977/photo/1","type":"photo","sizes":{"thumb":{"w":150,"h":150,"resize":"crop"},"large":{"w":720,"h":1552,"resize":"fit"},"medium":{"w":557,"h":1200,"resize":"fit"},"small":{"w":315,"h":680,"resize":"fit"}}}]}</t>
  </si>
  <si>
    <t>1317115580147642368</t>
  </si>
  <si>
    <t>@SantanderMx no que abren a las 9? 3n el de Nezahualcóyotl Lopez Mateos aún no abren</t>
  </si>
  <si>
    <t>Fri Oct 16 14:49:59 +0000 2020</t>
  </si>
  <si>
    <t>http://twitter.com/peque_09/statuses/1317115580147642368</t>
  </si>
  <si>
    <t>1317113199087570945</t>
  </si>
  <si>
    <t>Psycho_Killer3</t>
  </si>
  <si>
    <t>@SantanderMx me están llegando cargos que no reconozco,  necesito  que un ser humano me atienda en su línea, no su estupido robot. @CondusefMX</t>
  </si>
  <si>
    <t>Fri Oct 16 14:40:32 +0000 2020</t>
  </si>
  <si>
    <t>187017759</t>
  </si>
  <si>
    <t>http://pbs.twimg.com/profile_images/1255382359517642755/YTl_DI8F_normal.jpg</t>
  </si>
  <si>
    <t>Monterrey, Mexico</t>
  </si>
  <si>
    <t>http://twitter.com/Psycho_Killer3/statuses/1317113199087570945</t>
  </si>
  <si>
    <t>{"hashtags":[],"symbols":[],"user_mentions":[{"screen_name":"SantanderMx","name":"Santander México","id":205452984,"id_str":"205452984","indices":[0,12]},{"screen_name":"CondusefMX","name":"CONDUSEF","id":164783615,"id_str":"164783615","indices":[131,142]}],"urls":[]}</t>
  </si>
  <si>
    <t>1317112475511328769</t>
  </si>
  <si>
    <t>PabloMTorresL</t>
  </si>
  <si>
    <t>@SantanderMx media hora esperando pasar con ejecutivo Suc. Independencia, las personas que entraron conmigo fueron ya atendidas. Segunda vez que me pasa esto, tiempo de espera anterior fue de una hora. Esto es porque vengo a hacer un movimiento no comercial o por qué ese trato?</t>
  </si>
  <si>
    <t>Fri Oct 16 14:37:39 +0000 2020</t>
  </si>
  <si>
    <t>976092846112489472</t>
  </si>
  <si>
    <t>http://pbs.twimg.com/profile_images/1279740799228547073/rhKMkAhS_normal.jpg</t>
  </si>
  <si>
    <t>http://twitter.com/PabloMTorresL/statuses/1317112475511328769</t>
  </si>
  <si>
    <t>1317110865867493376</t>
  </si>
  <si>
    <t>@SantanderMx todos sus cajeros de  la sucursal Díaz Mirón no sirven tienen muchos cajeros para que ni uno estuviera en funcionamiento.... 
Ni el que disque estaba en funcionamiento sirvió ya que no tenía efectivo. https://t.co/sFdbqy64my</t>
  </si>
  <si>
    <t>Fri Oct 16 14:31:15 +0000 2020</t>
  </si>
  <si>
    <t>http://twitter.com/Jessi_GuevaraC/statuses/1317110865867493376</t>
  </si>
  <si>
    <t>{"hashtags":[],"symbols":[],"user_mentions":[{"screen_name":"SantanderMx","name":"Santander México","id":205452984,"id_str":"205452984","indices":[0,12]}],"urls":[],"media":[{"id":1317110837786648600,"id_str":"1317110837786648577","indices":[215,238],"media_url":"http://pbs.twimg.com/media/EkdRVCAXIAEkGDE.jpg","media_url_https":"https://pbs.twimg.com/media/EkdRVCAXIAEkGDE.jpg","url":"https://t.co/sFdbqy64my","display_url":"pic.twitter.com/sFdbqy64my","expanded_url":"https://twitter.com/Jessi_GuevaraC/status/1317110865867493376/photo/1","type":"photo","sizes":{"thumb":{"w":150,"h":150,"resize":"crop"},"small":{"w":680,"h":510,"resize":"fit"},"large":{"w":2048,"h":1536,"resize":"fit"},"medium":{"w":1200,"h":900,"resize":"fit"}}}]}</t>
  </si>
  <si>
    <t>1317109882378649601</t>
  </si>
  <si>
    <t>santysrivas</t>
  </si>
  <si>
    <t>@SantanderMx Buenos días, podrían informarme, que cajeros automáticos, estarán en servicio en Acapulco de Juárez Guerrero??</t>
  </si>
  <si>
    <t>Fri Oct 16 14:27:21 +0000 2020</t>
  </si>
  <si>
    <t>3077381731</t>
  </si>
  <si>
    <t>http://pbs.twimg.com/profile_images/1179046972289888257/bVC2oUU2_normal.jpg</t>
  </si>
  <si>
    <t>Playa Guitarron</t>
  </si>
  <si>
    <t>http://twitter.com/santysrivas/statuses/1317109882378649601</t>
  </si>
  <si>
    <t>1317109121007706112</t>
  </si>
  <si>
    <t>ivonneBonbonne</t>
  </si>
  <si>
    <t>@SantanderMx llevamos casi 30 min esperando que abran la sucursal de Tláhuac. La fila ya está bien larga. Se supone que abren a las 9.</t>
  </si>
  <si>
    <t>Fri Oct 16 14:24:19 +0000 2020</t>
  </si>
  <si>
    <t>123602677</t>
  </si>
  <si>
    <t>http://pbs.twimg.com/profile_images/920780734515859456/mwH7Eu5M_normal.jpg</t>
  </si>
  <si>
    <t>http://twitter.com/ivonneBonbonne/statuses/1317109121007706112</t>
  </si>
  <si>
    <t>1317099511966289921</t>
  </si>
  <si>
    <t>_hectoRAGE</t>
  </si>
  <si>
    <t>@SantanderMx BD. ¿Cómo puedo activar las transferencias desde mi app de una cuenta de nómina que la empresa dió de alta un número de teléfono diferente al mío?</t>
  </si>
  <si>
    <t>Fri Oct 16 13:46:08 +0000 2020</t>
  </si>
  <si>
    <t>1218218215865798660</t>
  </si>
  <si>
    <t>http://pbs.twimg.com/profile_images/1218218422099742724/Jt3WB7Bh_normal.jpg</t>
  </si>
  <si>
    <t>http://twitter.com/_hectoRAGE/statuses/1317099511966289921</t>
  </si>
  <si>
    <t>1317095912276197376</t>
  </si>
  <si>
    <t>Beatriz80113122</t>
  </si>
  <si>
    <t>RT @joaquinripn: @SantanderMx Hola santander mexicano, este numero telefónico intentan hacer fraude. Cargo no exitoso seguros Gnp autocompara. El número es +52 549 827 1547.</t>
  </si>
  <si>
    <t>Fri Oct 16 13:31:50 +0000 2020</t>
  </si>
  <si>
    <t>820498818416443397</t>
  </si>
  <si>
    <t>http://twitter.com/Beatriz80113122/statuses/1317095912276197376</t>
  </si>
  <si>
    <t>{"hashtags":[],"symbols":[],"user_mentions":[{"screen_name":"joaquinripn","name":"Unemployed","id":157194713,"id_str":"157194713","indices":[3,15]},{"screen_name":"SantanderMx","name":"Santander México","id":205452984,"id_str":"205452984","indices":[17,29]}],"urls":[]}</t>
  </si>
  <si>
    <t>1317083854356840449</t>
  </si>
  <si>
    <t>alejandralemus</t>
  </si>
  <si>
    <t>@SantanderMx dejen de molestar vía telefónica.</t>
  </si>
  <si>
    <t>Fri Oct 16 12:43:55 +0000 2020</t>
  </si>
  <si>
    <t>126677216</t>
  </si>
  <si>
    <t>http://pbs.twimg.com/profile_images/1256641554460049409/VjXcslcQ_normal.jpg</t>
  </si>
  <si>
    <t>justo donde quiero estar</t>
  </si>
  <si>
    <t>http://twitter.com/alejandralemus/statuses/1317083854356840449</t>
  </si>
  <si>
    <t>1317078069270765568</t>
  </si>
  <si>
    <t>tereguillenGDL</t>
  </si>
  <si>
    <t>@SantanderMx Hola, he intentado pagar mi TC mediante la app desde hace dos semanas, pero cada vez que doy click en PAGAR, la app se traba y no me permite hacer el pago. Saben si hay algún problema con su app? Tampoco me deja entrar por medio de la página.</t>
  </si>
  <si>
    <t>Fri Oct 16 12:20:56 +0000 2020</t>
  </si>
  <si>
    <t>1478960779</t>
  </si>
  <si>
    <t>http://pbs.twimg.com/profile_images/1232887829321089024/116PNYCP_normal.jpg</t>
  </si>
  <si>
    <t>In your mind</t>
  </si>
  <si>
    <t>http://twitter.com/tereguillenGDL/statuses/1317078069270765568</t>
  </si>
  <si>
    <t>1317022455014346752</t>
  </si>
  <si>
    <t>cartoonrocker</t>
  </si>
  <si>
    <t>@SantanderMx Hola, ayúdeme averiguando si este correo es de ustedes o es fraude para borrarlo, no abrí ningún archivo adjunto o enlace. Gracias y soy un cliente. https://t.co/CxI49FJuwq</t>
  </si>
  <si>
    <t>Fri Oct 16 08:39:57 +0000 2020</t>
  </si>
  <si>
    <t>763937719835774976</t>
  </si>
  <si>
    <t>http://pbs.twimg.com/profile_images/974791989425094656/29puPqin_normal.jpg</t>
  </si>
  <si>
    <t>http://twitter.com/cartoonrocker/statuses/1317022455014346752</t>
  </si>
  <si>
    <t>{"hashtags":[],"symbols":[],"user_mentions":[{"screen_name":"SantanderMx","name":"Santander México","id":205452984,"id_str":"205452984","indices":[0,12]}],"urls":[],"media":[{"id":1317022438929170400,"id_str":"1317022438929170432","indices":[162,185],"media_url":"http://pbs.twimg.com/media/EkcA7imXgAA0EbW.jpg","media_url_https":"https://pbs.twimg.com/media/EkcA7imXgAA0EbW.jpg","url":"https://t.co/CxI49FJuwq","display_url":"pic.twitter.com/CxI49FJuwq","expanded_url":"https://twitter.com/cartoonrocker/status/1317022455014346752/photo/1","type":"photo","sizes":{"thumb":{"w":150,"h":150,"resize":"crop"},"medium":{"w":960,"h":1005,"resize":"fit"},"small":{"w":650,"h":680,"resize":"fit"},"large":{"w":960,"h":1005,"resize":"fit"}}}]}</t>
  </si>
  <si>
    <t>1316995794633981952</t>
  </si>
  <si>
    <t>Hutopo</t>
  </si>
  <si>
    <t>@SantanderMx @anonopshispano Anda, mira, ahora eres vocerito de la banca privada....
Chido por ti, anonimito.</t>
  </si>
  <si>
    <t>Fri Oct 16 06:54:00 +0000 2020</t>
  </si>
  <si>
    <t>116129526</t>
  </si>
  <si>
    <t>1316916961637507072</t>
  </si>
  <si>
    <t>http://pbs.twimg.com/profile_images/1058646277615837184/EPj10s95_normal.jpg</t>
  </si>
  <si>
    <t>http://twitter.com/Hutopo/statuses/1316995794633981952</t>
  </si>
  <si>
    <t>{"hashtags":[],"symbols":[],"user_mentions":[{"screen_name":"SantanderMx","name":"Santander México","id":205452984,"id_str":"205452984","indices":[0,12]},{"screen_name":"anonopshispano","name":"Anonymous Hispano","id":825966216,"id_str":"825966216","indices":[13,28]}],"urls":[]}</t>
  </si>
  <si>
    <t>1316970055675088897</t>
  </si>
  <si>
    <t>AndoChido_</t>
  </si>
  <si>
    <t>@SantanderMx en algún momento van a separar la cuenta #SuperDiigital de lo que es el banco tradicional en México? Asco como en España, Brasil y Chile. Por eso abrí la cuenta, por ser DIGITAL pero para todo tengo que ir a la sucursal. Mejor me cambio a una fintech.</t>
  </si>
  <si>
    <t>Fri Oct 16 05:11:44 +0000 2020</t>
  </si>
  <si>
    <t>605120389</t>
  </si>
  <si>
    <t>http://pbs.twimg.com/profile_images/1293262892968673280/HczGY5Xx_normal.jpg</t>
  </si>
  <si>
    <t>cuernavaca, mexico</t>
  </si>
  <si>
    <t>http://twitter.com/AndoChido_/statuses/1316970055675088897</t>
  </si>
  <si>
    <t>{"hashtags":[{"text":"SuperDiigital","indices":[54,68]}],"symbols":[],"user_mentions":[{"screen_name":"SantanderMx","name":"Santander México","id":205452984,"id_str":"205452984","indices":[0,12]}],"urls":[]}</t>
  </si>
  <si>
    <t>1316959455251189761</t>
  </si>
  <si>
    <t>maikel_cutino</t>
  </si>
  <si>
    <t>@SantanderMx requiero que me emitan una carta respaldatoria para enviar a ML ya que no ha sido aplicado un reembolso a mi cuenta de @SantanderMx  y MasterCard le notificó a ML con un folio que ya se había realizado el reembolso y en mi cuenta no aparece dicho reembolso.</t>
  </si>
  <si>
    <t>Fri Oct 16 04:29:36 +0000 2020</t>
  </si>
  <si>
    <t>454487654</t>
  </si>
  <si>
    <t>http://pbs.twimg.com/profile_images/685298207312576512/iEAx8IK2_normal.jpg</t>
  </si>
  <si>
    <t>Veracruz, MX</t>
  </si>
  <si>
    <t>http://twitter.com/maikel_cutino/statuses/1316959455251189761</t>
  </si>
  <si>
    <t>{"hashtags":[],"symbols":[],"user_mentions":[{"screen_name":"SantanderMx","name":"Santander México","id":205452984,"id_str":"205452984","indices":[0,12]},{"screen_name":"SantanderMx","name":"Santander México","id":205452984,"id_str":"205452984","indices":[132,144]}],"urls":[]}</t>
  </si>
  <si>
    <t>1316958250810679296</t>
  </si>
  <si>
    <t>Jezjt</t>
  </si>
  <si>
    <t>RT @emeequis: @SantanderMx Muchas gracias por la información. El reportaje da voz a usuarios afectados, a quienes aún no se les resuelven sus demandas.</t>
  </si>
  <si>
    <t>Fri Oct 16 04:24:49 +0000 2020</t>
  </si>
  <si>
    <t>227316315</t>
  </si>
  <si>
    <t>http://twitter.com/Jezjt/statuses/1316958250810679296</t>
  </si>
  <si>
    <t>{"hashtags":[],"symbols":[],"user_mentions":[{"screen_name":"emeequis","name":"Emeequis","id":52998787,"id_str":"52998787","indices":[3,12]},{"screen_name":"SantanderMx","name":"Santander México","id":205452984,"id_str":"205452984","indices":[14,26]}],"urls":[]}</t>
  </si>
  <si>
    <t>1316955502471991296</t>
  </si>
  <si>
    <t>LettoLuna</t>
  </si>
  <si>
    <t>@SantanderMx Son una porquería de banco.
No cuidan a sus tarjetahabientes</t>
  </si>
  <si>
    <t>Fri Oct 16 04:13:54 +0000 2020</t>
  </si>
  <si>
    <t>1114797223710056448</t>
  </si>
  <si>
    <t>http://pbs.twimg.com/profile_images/1114797491596156928/RyzS6Cvg_normal.jpg</t>
  </si>
  <si>
    <t>http://twitter.com/LettoLuna/statuses/1316955502471991296</t>
  </si>
  <si>
    <t>1316954991819710467</t>
  </si>
  <si>
    <t>melina_maldo</t>
  </si>
  <si>
    <t>RT @Angelica_Hdez_G: @SantanderMx @bancosantander @CondusefMX @IPAB_mx @NTelevisa_com @jorgegarralda @noti13tabasco https://t.co/OfzAPwOP6M</t>
  </si>
  <si>
    <t>Fri Oct 16 04:11:52 +0000 2020</t>
  </si>
  <si>
    <t>909612997147889664</t>
  </si>
  <si>
    <t>http://pbs.twimg.com/profile_images/919570586669481984/iVBaKlPh_normal.jpg</t>
  </si>
  <si>
    <t>http://twitter.com/melina_maldo/statuses/1316954991819710467</t>
  </si>
  <si>
    <t>{"hashtags":[],"symbols":[],"user_mentions":[{"screen_name":"Angelica_Hdez_G","name":"Acilegna","id":122257021,"id_str":"122257021","indices":[3,19]},{"screen_name":"SantanderMx","name":"Santander México","id":205452984,"id_str":"205452984","indices":[21,33]},{"screen_name":"bancosantander","name":"Santander","id":246196403,"id_str":"246196403","indices":[34,49]},{"screen_name":"CondusefMX","name":"CONDUSEF","id":164783615,"id_str":"164783615","indices":[50,61]},{"screen_name":"IPAB_mx","name":"IPAB_mx","id":361924080,"id_str":"361924080","indices":[62,70]},{"screen_name":"NTelevisa_com","name":"Noticieros Televisa","id":25401359,"id_str":"25401359","indices":[71,85]},{"screen_name":"jorgegarralda","name":"JORGE GARRALDA","id":119752221,"id_str":"119752221","indices":[86,100]},{"screen_name":"noti13tabasco","name":"Noti13","id":306294892,"id_str":"306294892","indices":[101,115]}],"urls":[]}</t>
  </si>
  <si>
    <t>1316954345460695040</t>
  </si>
  <si>
    <t>Angelica_Hdez_G</t>
  </si>
  <si>
    <t>Fri Oct 16 04:09:18 +0000 2020</t>
  </si>
  <si>
    <t>122257021</t>
  </si>
  <si>
    <t>http://pbs.twimg.com/profile_images/901305253546475521/HjDhPspp_normal.jpg</t>
  </si>
  <si>
    <t>http://twitter.com/Angelica_Hdez_G/statuses/1316954345460695040</t>
  </si>
  <si>
    <t>{"hashtags":[],"symbols":[],"user_mentions":[{"screen_name":"Angelica_Hdez_G","name":"Acilegna","id":122257021,"id_str":"122257021","indices":[3,19]},{"screen_name":"SantanderMx","name":"Santander México","id":205452984,"id_str":"205452984","indices":[21,33]},{"screen_name":"bancosantander","name":"Santander","id":246196403,"id_str":"246196403","indices":[34,49]},{"screen_name":"CondusefMX","name":"CONDUSEF","id":164783615,"id_str":"164783615","indices":[50,61]},{"screen_name":"IPAB_mx","name":"IPAB_mx","id":361924080,"id_str":"361924080","indices":[62,70]},{"screen_name":"NTelevisa_com","name":"Noticieros Televisa","id":25401359,"id_str":"25401359","indices":[71,85]},{"screen_name":"jorgegarralda","name":"JORGE GARRALDA","id":119752221,"id_str":"119752221","indices":[86,100]},{"screen_name":"noti13tabasco","name":"Noti13","id":306294892,"id_str":"306294892","indices":[101,115]}],"urls":[{"url":"https://t.co/OfzAPwOP6M","expanded_url":"https://twitter.com/PlacidoGarza/status/1316907571064832005","display_url":"twitter.com/PlacidoGarza/s…","indices":[116,139]}]}</t>
  </si>
  <si>
    <t>1316953825790599168</t>
  </si>
  <si>
    <t>@SantanderMx @bancosantander @CondusefMX @IPAB_mx @NTelevisa_com @jorgegarralda @noti13tabasco https://t.co/OfzAPwOP6M</t>
  </si>
  <si>
    <t>Fri Oct 16 04:07:14 +0000 2020</t>
  </si>
  <si>
    <t>http://twitter.com/Angelica_Hdez_G/statuses/1316953825790599168</t>
  </si>
  <si>
    <t>{"hashtags":[],"symbols":[],"user_mentions":[{"screen_name":"SantanderMx","name":"Santander México","id":205452984,"id_str":"205452984","indices":[0,12]},{"screen_name":"bancosantander","name":"Santander","id":246196403,"id_str":"246196403","indices":[13,28]},{"screen_name":"CondusefMX","name":"CONDUSEF","id":164783615,"id_str":"164783615","indices":[29,40]},{"screen_name":"IPAB_mx","name":"IPAB_mx","id":361924080,"id_str":"361924080","indices":[41,49]},{"screen_name":"NTelevisa_com","name":"Noticieros Televisa","id":25401359,"id_str":"25401359","indices":[50,64]},{"screen_name":"jorgegarralda","name":"JORGE GARRALDA","id":119752221,"id_str":"119752221","indices":[65,79]},{"screen_name":"noti13tabasco","name":"Noti13","id":306294892,"id_str":"306294892","indices":[80,94]}],"urls":[{"url":"https://t.co/OfzAPwOP6M","expanded_url":"https://twitter.com/PlacidoGarza/status/1316907571064832005","display_url":"twitter.com/PlacidoGarza/s…","indices":[95,118]}]}</t>
  </si>
  <si>
    <t>1316953766478946306</t>
  </si>
  <si>
    <t>LauraArellano1</t>
  </si>
  <si>
    <t>@SantanderMx Si, muy segura , tan segura que te vacían las cuentas sin tú saberlo</t>
  </si>
  <si>
    <t>Fri Oct 16 04:07:00 +0000 2020</t>
  </si>
  <si>
    <t>220165227</t>
  </si>
  <si>
    <t>1311373205135929345</t>
  </si>
  <si>
    <t>http://pbs.twimg.com/profile_images/378800000666470451/7f1bb4a2554c61b41cc8b647cb53622c_normal.jpeg</t>
  </si>
  <si>
    <t>http://twitter.com/LauraArellano1/statuses/1316953766478946306</t>
  </si>
  <si>
    <t>1316951282041630720</t>
  </si>
  <si>
    <t>defseO</t>
  </si>
  <si>
    <t>@SantanderMx Hola después de cuantos reportes van a desbloquear mi cuenta  y dejarme usar mi dinero ?</t>
  </si>
  <si>
    <t>Fri Oct 16 03:57:08 +0000 2020</t>
  </si>
  <si>
    <t>296427878</t>
  </si>
  <si>
    <t>http://pbs.twimg.com/profile_images/1173476274729357313/adTsR6nS_normal.jpg</t>
  </si>
  <si>
    <t>http://twitter.com/defseO/statuses/1316951282041630720</t>
  </si>
  <si>
    <t>1316929927732727808</t>
  </si>
  <si>
    <t>ccrafelcc</t>
  </si>
  <si>
    <t>@SantanderMx Llevo más de tres meses esperando me solucionen un cargo y les vale verga ya mejor me voy a cambiar para otro banco estupidos</t>
  </si>
  <si>
    <t>Fri Oct 16 02:32:16 +0000 2020</t>
  </si>
  <si>
    <t>1265368682806611972</t>
  </si>
  <si>
    <t>http://pbs.twimg.com/profile_images/1288263433104785408/VjUNqZjv_normal.jpg</t>
  </si>
  <si>
    <t>http://twitter.com/ccrafelcc/statuses/1316929927732727808</t>
  </si>
  <si>
    <t>1316927110007693312</t>
  </si>
  <si>
    <t>abrajammostro</t>
  </si>
  <si>
    <t>@SantanderMx Que feo que el cajero no te de el dinero, y en la app aparece que hice el retiro, llamo y digan que no es su pedo, #Semamaron $4,300 pesos regalados ahora no tendré para comer, pero soy un pendejo más, gracias Santander</t>
  </si>
  <si>
    <t>Fri Oct 16 02:21:05 +0000 2020</t>
  </si>
  <si>
    <t>2593820467</t>
  </si>
  <si>
    <t>http://pbs.twimg.com/profile_images/1001829511149764609/epNZwBLE_normal.jpg</t>
  </si>
  <si>
    <t>http://twitter.com/abrajammostro/statuses/1316927110007693312</t>
  </si>
  <si>
    <t>{"hashtags":[{"text":"Semamaron","indices":[128,138]}],"symbols":[],"user_mentions":[{"screen_name":"SantanderMx","name":"Santander México","id":205452984,"id_str":"205452984","indices":[0,12]}],"urls":[]}</t>
  </si>
  <si>
    <t>1316925700805447681</t>
  </si>
  <si>
    <t>IsaHern83314768</t>
  </si>
  <si>
    <t>@SantanderMx tengo un problema de uso de mi tarjeta de débito, y no me puedo comunicar con alguien porque el número que registre ya no lo tengo y cuando acudí a la sucursal de Ecatepec plaza las Américas la subgerente me dijo que no me podía actualizar los datos ayuda!!!</t>
  </si>
  <si>
    <t>Fri Oct 16 02:15:29 +0000 2020</t>
  </si>
  <si>
    <t>1194655563277381632</t>
  </si>
  <si>
    <t>http://pbs.twimg.com/profile_images/1194655764071288834/POchC2qO_normal.jpg</t>
  </si>
  <si>
    <t>http://twitter.com/IsaHern83314768/statuses/1316925700805447681</t>
  </si>
  <si>
    <t>1316918784465264640</t>
  </si>
  <si>
    <t>@SantanderMx cuantos días más tengo que esperar para que ya me den solución a mi aclaración.</t>
  </si>
  <si>
    <t>Fri Oct 16 01:48:00 +0000 2020</t>
  </si>
  <si>
    <t>http://twitter.com/Jessi_GuevaraC/statuses/1316918784465264640</t>
  </si>
  <si>
    <t>1316918693629132800</t>
  </si>
  <si>
    <t>Chromeltika</t>
  </si>
  <si>
    <t>@SantanderMx Buena noche, realice un cambio de tarjeta y me están cobrando por concepto de "comisión por reposición de tarjeta de debito" quisiera saber si el monto me lo pueden reembolsar si acudo a sucursal?
gracias</t>
  </si>
  <si>
    <t>Fri Oct 16 01:47:38 +0000 2020</t>
  </si>
  <si>
    <t>1278995688739700737</t>
  </si>
  <si>
    <t>http://pbs.twimg.com/profile_images/1310822316595707907/r7Cj-Mbd_normal.jpg</t>
  </si>
  <si>
    <t>Chromatica</t>
  </si>
  <si>
    <t>http://twitter.com/Chromeltika/statuses/1316918693629132800</t>
  </si>
  <si>
    <t>1316918636674768896</t>
  </si>
  <si>
    <t>leon07_kevin</t>
  </si>
  <si>
    <t>@SantanderMx Quiero entrar ala app de Santander y ya lleva media hora que me dice que ya existe una conexión de cliente y que te esperar 5 minutos arreglenlo por favor ya van dos veces que le pasa lo mismo</t>
  </si>
  <si>
    <t>Fri Oct 16 01:47:24 +0000 2020</t>
  </si>
  <si>
    <t>932146642828103681</t>
  </si>
  <si>
    <t>http://twitter.com/leon07_kevin/statuses/1316918636674768896</t>
  </si>
  <si>
    <t>1316915081272315906</t>
  </si>
  <si>
    <t>emorthoy</t>
  </si>
  <si>
    <t>@SantanderMx @bancosantander no se responsabiliza del robo de nuestro dinero mientras estaba bajo su custodia. #santanderterobatudinero @lupoblano @IfYaris https://t.co/97QvalHVMx</t>
  </si>
  <si>
    <t>Fri Oct 16 01:33:17 +0000 2020</t>
  </si>
  <si>
    <t>180154242</t>
  </si>
  <si>
    <t>http://pbs.twimg.com/profile_images/817191436399607808/Taw5gUF4_normal.jpg</t>
  </si>
  <si>
    <t>http://twitter.com/emorthoy/statuses/1316915081272315906</t>
  </si>
  <si>
    <t>{"hashtags":[{"text":"santanderterobatudinero","indices":[111,135]}],"symbols":[],"user_mentions":[{"screen_name":"SantanderMx","name":"Santander México","id":205452984,"id_str":"205452984","indices":[0,12]},{"screen_name":"bancosantander","name":"Santander","id":246196403,"id_str":"246196403","indices":[13,28]},{"screen_name":"lupoblano","name":"Luis Poblano","id":2384663342,"id_str":"2384663342","indices":[136,146]},{"screen_name":"IfYaris","name":"Yaris Mar","id":2555784941,"id_str":"2555784941","indices":[147,155]}],"urls":[{"url":"https://t.co/97QvalHVMx","expanded_url":"https://twitter.com/irvingpineda/status/1316905457903112193","display_url":"twitter.com/irvingpineda/s…","indices":[156,179]}]}</t>
  </si>
  <si>
    <t>1316913547390177283</t>
  </si>
  <si>
    <t>alizze05</t>
  </si>
  <si>
    <t>@SantanderMx Estoy teniendo problema con mi acceso ??? Es la app?</t>
  </si>
  <si>
    <t>Fri Oct 16 01:27:11 +0000 2020</t>
  </si>
  <si>
    <t>3258083918</t>
  </si>
  <si>
    <t>http://pbs.twimg.com/profile_images/894802502339760128/TghH3NEy_normal.jpg</t>
  </si>
  <si>
    <t xml:space="preserve">Norte </t>
  </si>
  <si>
    <t>http://twitter.com/alizze05/statuses/1316913547390177283</t>
  </si>
  <si>
    <t>1316909906843308128</t>
  </si>
  <si>
    <t>malenicamachoe</t>
  </si>
  <si>
    <t>@SantanderMx y @amex_express_mx ya parenle por favor!! Ya me anoté hasta en el REPEP y ni así dejan de llamar diario🥴 https://t.co/gLqX1wHXdf</t>
  </si>
  <si>
    <t>Fri Oct 16 01:12:43 +0000 2020</t>
  </si>
  <si>
    <t>153288532</t>
  </si>
  <si>
    <t>http://pbs.twimg.com/profile_images/1308463935704756224/OxVClL3j_normal.jpg</t>
  </si>
  <si>
    <t>http://twitter.com/malenicamachoe/statuses/1316909906843308128</t>
  </si>
  <si>
    <t>{"hashtags":[],"symbols":[],"user_mentions":[{"screen_name":"SantanderMx","name":"Santander México","id":205452984,"id_str":"205452984","indices":[0,12]},{"screen_name":"amex_express_mx","name":"American Express México","id":936616778628821000,"id_str":"936616778628820993","indices":[15,31]}],"urls":[],"media":[{"id":1316909902288355300,"id_str":"1316909902288355329","indices":[118,141],"media_url":"http://pbs.twimg.com/media/EkaalC8XgAE9Q1c.jpg","media_url_https":"https://pbs.twimg.com/media/EkaalC8XgAE9Q1c.jpg","url":"https://t.co/gLqX1wHXdf","display_url":"pic.twitter.com/gLqX1wHXdf","expanded_url":"https://twitter.com/malenicamachoe/status/1316909906843308128/photo/1","type":"photo","sizes":{"thumb":{"w":150,"h":150,"resize":"crop"},"large":{"w":639,"h":919,"resize":"fit"},"small":{"w":473,"h":680,"resize":"fit"},"medium":{"w":639,"h":919,"resize":"fit"}}}]}</t>
  </si>
  <si>
    <t>1316908211128160256</t>
  </si>
  <si>
    <t>t3rrami</t>
  </si>
  <si>
    <t>@SantanderMx me acaba de contestar un mail de un problema q tuve con ellos de 2017
Habia olvidado que tuve un problema con mi cuenta, son tan ineptos que mejor deje morir la cuenta
Amigos, el banco que ustedes quieran menos Santander, ya vimos que tardan 3 años en contestar</t>
  </si>
  <si>
    <t>Fri Oct 16 01:05:59 +0000 2020</t>
  </si>
  <si>
    <t>366398922</t>
  </si>
  <si>
    <t>http://pbs.twimg.com/profile_images/1313211325200334849/klAcrmmr_normal.jpg</t>
  </si>
  <si>
    <t>🖤</t>
  </si>
  <si>
    <t>http://twitter.com/t3rrami/statuses/1316908211128160256</t>
  </si>
  <si>
    <t>1316906077569634304</t>
  </si>
  <si>
    <t>acneftali</t>
  </si>
  <si>
    <t>@SantanderMx Hice una transferencia y aún no se refleja, ¿alguien más tiene este problema?</t>
  </si>
  <si>
    <t>Fri Oct 16 00:57:30 +0000 2020</t>
  </si>
  <si>
    <t>4313701222</t>
  </si>
  <si>
    <t>http://pbs.twimg.com/profile_images/757645770019319809/8gTL5Mg3_normal.jpg</t>
  </si>
  <si>
    <t>Domingo Arenas, Puebla, MX</t>
  </si>
  <si>
    <t>http://twitter.com/acneftali/statuses/1316906077569634304</t>
  </si>
  <si>
    <t>1316905543869616129</t>
  </si>
  <si>
    <t>MoshiiBoom</t>
  </si>
  <si>
    <t>@SantanderMx tengo problema para entrar a mi aplicación, me dice que tengo una sesión iniciada hace 20 min y no me deja entrar me sale ese mismo mensaje, igual realice una transferencia desde hace casi 2 hrs y aun no llegué a la persona 😡😤</t>
  </si>
  <si>
    <t>Fri Oct 16 00:55:23 +0000 2020</t>
  </si>
  <si>
    <t>190678035</t>
  </si>
  <si>
    <t>http://pbs.twimg.com/profile_images/1042802077666164736/W3emwLD3_normal.jpg</t>
  </si>
  <si>
    <t>Edo. Mex.</t>
  </si>
  <si>
    <t>http://twitter.com/MoshiiBoom/statuses/1316905543869616129</t>
  </si>
  <si>
    <t>1316902726933057536</t>
  </si>
  <si>
    <t>Peptrucha</t>
  </si>
  <si>
    <t>@SantanderMx Pinche presa culera llena de pendejos</t>
  </si>
  <si>
    <t>Fri Oct 16 00:44:11 +0000 2020</t>
  </si>
  <si>
    <t>1853103594</t>
  </si>
  <si>
    <t>http://pbs.twimg.com/profile_images/1263088233405206529/YLgtibQd_normal.jpg</t>
  </si>
  <si>
    <t xml:space="preserve">New York City </t>
  </si>
  <si>
    <t>http://twitter.com/Peptrucha/statuses/1316902726933057536</t>
  </si>
  <si>
    <t>1316892635676762113</t>
  </si>
  <si>
    <t>marcianocdmx</t>
  </si>
  <si>
    <t>@SantanderMx RATEROS. Saca tu dinero de INMEDIATO, NO esperes a ser una víctima más de FRAUDE, son unos LADRONES. https://t.co/yE9vtlkv8o</t>
  </si>
  <si>
    <t>Fri Oct 16 00:04:05 +0000 2020</t>
  </si>
  <si>
    <t>128336573</t>
  </si>
  <si>
    <t>http://pbs.twimg.com/profile_images/1275633368546377728/rDcVmq8t_normal.jpg</t>
  </si>
  <si>
    <t>Neptuno</t>
  </si>
  <si>
    <t>http://twitter.com/marcianocdmx/statuses/1316892635676762113</t>
  </si>
  <si>
    <t>{"hashtags":[],"symbols":[],"user_mentions":[{"screen_name":"SantanderMx","name":"Santander México","id":205452984,"id_str":"205452984","indices":[0,12]}],"urls":[{"url":"https://t.co/yE9vtlkv8o","expanded_url":"https://twitter.com/IrvingPineda/status/1316888199642386435","display_url":"twitter.com/IrvingPineda/s…","indices":[114,137]}]}</t>
  </si>
  <si>
    <t>1316851061735514112</t>
  </si>
  <si>
    <t>Patty_1088</t>
  </si>
  <si>
    <t>@SantanderMx necesito ayuda con mi estado de cuenta</t>
  </si>
  <si>
    <t>Thu Oct 15 21:18:53 +0000 2020</t>
  </si>
  <si>
    <t>117664808</t>
  </si>
  <si>
    <t>http://pbs.twimg.com/profile_images/970530945609752576/oXjShKpJ_normal.jpg</t>
  </si>
  <si>
    <t>Guadalajara Jalisco</t>
  </si>
  <si>
    <t>http://twitter.com/Patty_1088/statuses/1316851061735514112</t>
  </si>
  <si>
    <t>1316848912032911361</t>
  </si>
  <si>
    <t>TopiltzinCe</t>
  </si>
  <si>
    <t>@SantanderMx ¡Es el colmo con ustedes! 10 minutos esperando a que me atiendan vía telefónica. https://t.co/V8jAB28T9I</t>
  </si>
  <si>
    <t>Thu Oct 15 21:10:21 +0000 2020</t>
  </si>
  <si>
    <t>1200996914272976897</t>
  </si>
  <si>
    <t>http://pbs.twimg.com/profile_images/1312207414096257024/l6hFjWyj_normal.jpg</t>
  </si>
  <si>
    <t>http://twitter.com/TopiltzinCe/statuses/1316848912032911361</t>
  </si>
  <si>
    <t>{"hashtags":[],"symbols":[],"user_mentions":[{"screen_name":"SantanderMx","name":"Santander México","id":205452984,"id_str":"205452984","indices":[0,12]}],"urls":[],"media":[{"id":1316848910069973000,"id_str":"1316848910069972992","indices":[94,117],"media_url":"http://pbs.twimg.com/media/EkZjG1OUwAAwBlk.jpg","media_url_https":"https://pbs.twimg.com/media/EkZjG1OUwAAwBlk.jpg","url":"https://t.co/V8jAB28T9I","display_url":"pic.twitter.com/V8jAB28T9I","expanded_url":"https://twitter.com/TopiltzinCe/status/1316848912032911361/photo/1","type":"photo","sizes":{"thumb":{"w":150,"h":150,"resize":"crop"},"large":{"w":996,"h":2048,"resize":"fit"},"small":{"w":331,"h":680,"resize":"fit"},"medium":{"w":584,"h":1200,"resize":"fit"}}}]}</t>
  </si>
  <si>
    <t>1316848219092119553</t>
  </si>
  <si>
    <t>psaldivarv</t>
  </si>
  <si>
    <t>@SantanderMx que pésimo servicio ofrecieron ayuda por COVID y su ayuda costo 10 mil pesos más cuando uds me dijeron que la cuenta se iba a congelar, eso es engañar. Y encima me tratan como tonta @CondusefMX ayuda!!</t>
  </si>
  <si>
    <t>Thu Oct 15 21:07:35 +0000 2020</t>
  </si>
  <si>
    <t>3191374455</t>
  </si>
  <si>
    <t>http://pbs.twimg.com/profile_images/918622558592811010/8J4GjqPh_normal.jpg</t>
  </si>
  <si>
    <t>http://twitter.com/psaldivarv/statuses/1316848219092119553</t>
  </si>
  <si>
    <t>{"hashtags":[],"symbols":[],"user_mentions":[{"screen_name":"SantanderMx","name":"Santander México","id":205452984,"id_str":"205452984","indices":[0,12]},{"screen_name":"CondusefMX","name":"CONDUSEF","id":164783615,"id_str":"164783615","indices":[195,206]}],"urls":[]}</t>
  </si>
  <si>
    <t>1316847785325613056</t>
  </si>
  <si>
    <t>churruca2010</t>
  </si>
  <si>
    <t>@SantanderMx Ojala eso se viera reflejado en la atención a sus clientes, en el mejoramiento de la comunicación para consultas o en los supuestos apoyos por la pandemia. Y no digamos de su app hasta el 2019 de las mejores, este 2020 la peor.</t>
  </si>
  <si>
    <t>Thu Oct 15 21:05:52 +0000 2020</t>
  </si>
  <si>
    <t>210689947</t>
  </si>
  <si>
    <t>http://pbs.twimg.com/profile_images/1158699746/TFJ01_normal.jpg</t>
  </si>
  <si>
    <t>http://twitter.com/churruca2010/statuses/1316847785325613056</t>
  </si>
  <si>
    <t>1316843171444260864</t>
  </si>
  <si>
    <t>Raymond69511668</t>
  </si>
  <si>
    <t>@SantanderMx Leon Gto.
Sucursal Santander ubicada entre los bulevares Torres Landa y Francisco Villa. Junto a la tienda Walmart</t>
  </si>
  <si>
    <t>Thu Oct 15 20:47:32 +0000 2020</t>
  </si>
  <si>
    <t>1310808474952044544</t>
  </si>
  <si>
    <t>1316841324688166914</t>
  </si>
  <si>
    <t>http://pbs.twimg.com/profile_images/1315487565173190656/G8BH2GwW_normal.jpg</t>
  </si>
  <si>
    <t>León, Guanajuato</t>
  </si>
  <si>
    <t>http://twitter.com/Raymond69511668/statuses/1316843171444260864</t>
  </si>
  <si>
    <t>1316842171413094400</t>
  </si>
  <si>
    <t>orlysca</t>
  </si>
  <si>
    <t>@SantanderMx Por favor, pueden dejar de llamar a mi cel buscando a un desconocido y habérselos pedido un millón de veces? Será posible? O les vale?</t>
  </si>
  <si>
    <t>Thu Oct 15 20:43:34 +0000 2020</t>
  </si>
  <si>
    <t>1283270985907462144</t>
  </si>
  <si>
    <t>http://pbs.twimg.com/profile_images/1288914071492812800/SRa5Ig-N_normal.jpg</t>
  </si>
  <si>
    <t>http://twitter.com/orlysca/statuses/1316842171413094400</t>
  </si>
  <si>
    <t>1316840660620791810</t>
  </si>
  <si>
    <t>Avila1981D</t>
  </si>
  <si>
    <t>@SantanderMx Santander necesito una aclaración sobre mis depósitos.</t>
  </si>
  <si>
    <t>Thu Oct 15 20:37:33 +0000 2020</t>
  </si>
  <si>
    <t>3140628366</t>
  </si>
  <si>
    <t>http://pbs.twimg.com/profile_images/1175250610289106944/oXE6NPFz_normal.jpg</t>
  </si>
  <si>
    <t>Global</t>
  </si>
  <si>
    <t>http://twitter.com/Avila1981D/statuses/1316840660620791810</t>
  </si>
  <si>
    <t>1316840004493045760</t>
  </si>
  <si>
    <t>gabbyloza</t>
  </si>
  <si>
    <t>RT @ajuarez2: @SantanderMx estimados sigo sin conseguir respuesta de su parte y no tengo mi dinero disponible, ni una respuesta no es posible que traten tan mal a sus clientes sigo sin poder disponer de mi dinero y sin quien dé una respuesta al respecto #SantanderSucio #santandercontesta https://t.co/xG29PLjRmD</t>
  </si>
  <si>
    <t>Thu Oct 15 20:34:57 +0000 2020</t>
  </si>
  <si>
    <t>57095527</t>
  </si>
  <si>
    <t>http://pbs.twimg.com/profile_images/912671772952207360/w7WkDq-k_normal.jpg</t>
  </si>
  <si>
    <t>http://twitter.com/gabbyloza/statuses/1316840004493045760</t>
  </si>
  <si>
    <t>{"hashtags":[],"symbols":[],"user_mentions":[{"screen_name":"ajuarez2","name":"Osoloco","id":82659863,"id_str":"82659863","indices":[3,12]},{"screen_name":"SantanderMx","name":"Santander México","id":205452984,"id_str":"205452984","indices":[14,26]}],"urls":[]}</t>
  </si>
  <si>
    <t>1316839992069484544</t>
  </si>
  <si>
    <t>RT @ajuarez2: @SantanderMx estimados urge me den respuesta llevo 15 días si poder disponer de mi dinero he ido a sucursal 5907 con Jonathan  Monsibais quien supuestamente mando un correo y sigo sin respuesta #santandersequedamidi</t>
  </si>
  <si>
    <t>Thu Oct 15 20:34:54 +0000 2020</t>
  </si>
  <si>
    <t>http://twitter.com/gabbyloza/statuses/1316839992069484544</t>
  </si>
  <si>
    <t>1316839972507271168</t>
  </si>
  <si>
    <t>RT @ajuarez2: @SantanderMx exijo una respuesta ademas de que se han generado ya cargos de pagos atrasados por esta situación ustedes tendrían que cubrir por qué no es posible que por un error de ustedes no pueda disponer de mi dinero !</t>
  </si>
  <si>
    <t>Thu Oct 15 20:34:49 +0000 2020</t>
  </si>
  <si>
    <t>http://twitter.com/gabbyloza/statuses/1316839972507271168</t>
  </si>
  <si>
    <t>1316839962982064128</t>
  </si>
  <si>
    <t>RT @ajuarez2: @SantanderMx es una pena de verdad que no tengan un proceso claro de alta de la cuenta llevo 4 meses con la cuenta y esta es la segunda vez que se bloquea y no puedo disponer de mis fondos lamentablemente de nuevo su servicio</t>
  </si>
  <si>
    <t>Thu Oct 15 20:34:47 +0000 2020</t>
  </si>
  <si>
    <t>http://twitter.com/gabbyloza/statuses/1316839962982064128</t>
  </si>
  <si>
    <t>1316839953687404544</t>
  </si>
  <si>
    <t>RT @ajuarez2: @SantanderMx lo lamentable es que ya no le contesta ni las llamadas ni los correos el asesor Jonathan Josué Monsibais, necesito urgentemente disponer de mi dinero y ustedes en sus procesos no dan respuesta, por favor den una respuesta al respecto</t>
  </si>
  <si>
    <t>Thu Oct 15 20:34:45 +0000 2020</t>
  </si>
  <si>
    <t>http://twitter.com/gabbyloza/statuses/1316839953687404544</t>
  </si>
  <si>
    <t>1316839943860150272</t>
  </si>
  <si>
    <t>RT @ajuarez2: @SantanderMx es lamentable su respuesta he mandando ya una queja formal al respecto folio 302637-091020 y me mando un correo de que me comuniqué a la súper línea donde no tienen la respuesta me piden acudir a la sucursal y tampoco se ha solucionado</t>
  </si>
  <si>
    <t>Thu Oct 15 20:34:42 +0000 2020</t>
  </si>
  <si>
    <t>http://twitter.com/gabbyloza/statuses/1316839943860150272</t>
  </si>
  <si>
    <t>1316839932820766720</t>
  </si>
  <si>
    <t>RT @ajuarez2: @SantanderMx llevo más de 15 días con el bloqueo de la cuenta ayer fui a la sucursal 5907 y me dijeron que fue un error en el alta de la cuenta pero que estaría listo ayer ya pasaron 24 hrs y sigo sin poder disponer</t>
  </si>
  <si>
    <t>Thu Oct 15 20:34:40 +0000 2020</t>
  </si>
  <si>
    <t>http://twitter.com/gabbyloza/statuses/1316839932820766720</t>
  </si>
  <si>
    <t>1316839923962404864</t>
  </si>
  <si>
    <t>RT @ajuarez2: @SantanderMx estimados llevo más de 24 horas tratando de que se me desbloquee mi cuenta y disponer de mis fondos y no puedo ya mande un correo fue a sucursal y no se puede disponer por favor su respuesta me urge tener mi dinero</t>
  </si>
  <si>
    <t>Thu Oct 15 20:34:38 +0000 2020</t>
  </si>
  <si>
    <t>http://twitter.com/gabbyloza/statuses/1316839923962404864</t>
  </si>
  <si>
    <t>1316835581289132032</t>
  </si>
  <si>
    <t>missamericana0</t>
  </si>
  <si>
    <t>@SantanderMx me acaba de llegar un correo sobre una “aclaración” pero no tengo ni idea de que hablen, no he solicitado ninguna aclaración</t>
  </si>
  <si>
    <t>Thu Oct 15 20:17:22 +0000 2020</t>
  </si>
  <si>
    <t>47167650</t>
  </si>
  <si>
    <t>http://pbs.twimg.com/profile_images/1314775284848054273/Sy3k7StR_normal.jpg</t>
  </si>
  <si>
    <t>http://twitter.com/missamericana0/statuses/1316835581289132032</t>
  </si>
  <si>
    <t>1316832759709609984</t>
  </si>
  <si>
    <t>AldanaMaeder</t>
  </si>
  <si>
    <t>@SantanderMx Vivo en Argentina, hay forma de hacerlo a la distancia? No puedo ir a MX a cerrarla</t>
  </si>
  <si>
    <t>Thu Oct 15 20:06:10 +0000 2020</t>
  </si>
  <si>
    <t>1288540221961797632</t>
  </si>
  <si>
    <t>1316832605619269632</t>
  </si>
  <si>
    <t>http://pbs.twimg.com/profile_images/1309536975280648192/ZzN9jhZc_normal.jpg</t>
  </si>
  <si>
    <t>http://twitter.com/AldanaMaeder/statuses/1316832759709609984</t>
  </si>
  <si>
    <t>1316831239823863809</t>
  </si>
  <si>
    <t>Perales_Benitez</t>
  </si>
  <si>
    <t>@SantanderMx cual es el correo para enviar evidencias de aclaraciones?</t>
  </si>
  <si>
    <t>Thu Oct 15 20:00:07 +0000 2020</t>
  </si>
  <si>
    <t>53297433</t>
  </si>
  <si>
    <t>http://pbs.twimg.com/profile_images/1234570573268865031/XEZT6Tkk_normal.jpg</t>
  </si>
  <si>
    <t>The Milky Way</t>
  </si>
  <si>
    <t>http://twitter.com/Perales_Benitez/statuses/1316831239823863809</t>
  </si>
  <si>
    <t>1316829474776928261</t>
  </si>
  <si>
    <t>motomoto230</t>
  </si>
  <si>
    <t>@SantanderMx  una cochinero tu aplicación móvil!! Me pide el token para desbloquear mi token? Ahora tengo que ir a la sucursal!!!!! Gracias, en quincena y con pagos por hacer......</t>
  </si>
  <si>
    <t>Thu Oct 15 19:53:06 +0000 2020</t>
  </si>
  <si>
    <t>232024969</t>
  </si>
  <si>
    <t>http://pbs.twimg.com/profile_images/1240441671818469376/lYKtZ42f_normal.jpg</t>
  </si>
  <si>
    <t>Hermosillo, sonora</t>
  </si>
  <si>
    <t>http://twitter.com/motomoto230/statuses/1316829474776928261</t>
  </si>
  <si>
    <t>1316819171796287489</t>
  </si>
  <si>
    <t>pepelaredo94</t>
  </si>
  <si>
    <t>@SantanderMx tengo una transferencia en proceso de validación...
Qué hago? Ya llevo 20 horas así 
@CondusefMX
#ayuda</t>
  </si>
  <si>
    <t>Thu Oct 15 19:12:10 +0000 2020</t>
  </si>
  <si>
    <t>857971326</t>
  </si>
  <si>
    <t>http://twitter.com/pepelaredo94/statuses/1316819171796287489</t>
  </si>
  <si>
    <t>{"hashtags":[{"text":"ayuda","indices":[111,117]}],"symbols":[],"user_mentions":[{"screen_name":"SantanderMx","name":"Santander México","id":205452984,"id_str":"205452984","indices":[0,12]},{"screen_name":"CondusefMX","name":"CONDUSEF","id":164783615,"id_str":"164783615","indices":[98,109]}],"urls":[]}</t>
  </si>
  <si>
    <t>1316818670136553483</t>
  </si>
  <si>
    <t>@SantanderMx tengo una transferencia en proceso de validación...
Qué hago? Ya llevo 20 horas así 
#ayuda</t>
  </si>
  <si>
    <t>Thu Oct 15 19:10:10 +0000 2020</t>
  </si>
  <si>
    <t>http://twitter.com/pepelaredo94/statuses/1316818670136553483</t>
  </si>
  <si>
    <t>{"hashtags":[{"text":"ayuda","indices":[99,105]}],"symbols":[],"user_mentions":[{"screen_name":"SantanderMx","name":"Santander México","id":205452984,"id_str":"205452984","indices":[0,12]}],"urls":[]}</t>
  </si>
  <si>
    <t>1316817440072970241</t>
  </si>
  <si>
    <t>0k4mi</t>
  </si>
  <si>
    <t>@SantanderMx auxilio necesito entrar a la banca en línea y su aplicación solo me dice que espere 5 minutos y vuelve a hacer lo mismo</t>
  </si>
  <si>
    <t>Thu Oct 15 19:05:17 +0000 2020</t>
  </si>
  <si>
    <t>101661580</t>
  </si>
  <si>
    <t>http://pbs.twimg.com/profile_images/1203856396665516032/0OIEN2om_normal.jpg</t>
  </si>
  <si>
    <t>19.484616,-99.263381</t>
  </si>
  <si>
    <t>http://twitter.com/0k4mi/statuses/1316817440072970241</t>
  </si>
  <si>
    <t>1316817210225168384</t>
  </si>
  <si>
    <t>MiriamR64293338</t>
  </si>
  <si>
    <t>@SantanderMx Quiero denunciar el pésimo trato que están dando a una persona de la tercera edad en la sucursal VIADUCTO, el ejecutivo maltrata a la mujer que solo le pidió activar su tarjeta, la regaña y gritonea, que le pasa!! Esto se llama Violencia Verbal y psicológica, contra</t>
  </si>
  <si>
    <t>Thu Oct 15 19:04:22 +0000 2020</t>
  </si>
  <si>
    <t>1273233053461209088</t>
  </si>
  <si>
    <t>http://pbs.twimg.com/profile_images/1285906742174519297/TZ7ZgIra_normal.jpg</t>
  </si>
  <si>
    <t xml:space="preserve">Ciudad De México </t>
  </si>
  <si>
    <t>http://twitter.com/MiriamR64293338/statuses/1316817210225168384</t>
  </si>
  <si>
    <t>1316816500372631552</t>
  </si>
  <si>
    <t>petrolerifico</t>
  </si>
  <si>
    <t>@SantanderMx tengo tres horas esperando afuera parado del banco La mesa en Tijuana ,es increíble que tengan solo 2 asesores en quincena .No puede ser tanta ineficiencia</t>
  </si>
  <si>
    <t>Thu Oct 15 19:01:33 +0000 2020</t>
  </si>
  <si>
    <t>941481520086188032</t>
  </si>
  <si>
    <t>http://pbs.twimg.com/profile_images/1286719418483892226/pu1XBIAm_normal.jpg</t>
  </si>
  <si>
    <t>Tijuana</t>
  </si>
  <si>
    <t>http://twitter.com/petrolerifico/statuses/1316816500372631552</t>
  </si>
  <si>
    <t>1316815259664101378</t>
  </si>
  <si>
    <t>jhlvega</t>
  </si>
  <si>
    <t>@SantanderMx así o más lentos en la sucursal de #AlvaroObregón en la @LaRomaDF terrible, uno se podría quedar dormido y despertar y todavía no acaban! que deficiente servicio.</t>
  </si>
  <si>
    <t>Thu Oct 15 18:56:37 +0000 2020</t>
  </si>
  <si>
    <t>2400136304</t>
  </si>
  <si>
    <t>http://pbs.twimg.com/profile_images/1298797987213111296/eU0xHKq0_normal.jpg</t>
  </si>
  <si>
    <t>http://twitter.com/jhlvega/statuses/1316815259664101378</t>
  </si>
  <si>
    <t>{"hashtags":[{"text":"AlvaroObregón","indices":[48,62]}],"symbols":[],"user_mentions":[{"screen_name":"SantanderMx","name":"Santander México","id":205452984,"id_str":"205452984","indices":[0,12]},{"screen_name":"LaRomaDF","name":"Colonia Roma 🚲","id":530884727,"id_str":"530884727","indices":[69,78]}],"urls":[]}</t>
  </si>
  <si>
    <t>1316814181279170565</t>
  </si>
  <si>
    <t>LuisKnight29</t>
  </si>
  <si>
    <t>@SantanderMx hola, me gustaría saber si puedo pedir que aumenten el porcentaje de crédito en una tarjeta adicional. Y de ser así esto se puede hacer por teléfono?</t>
  </si>
  <si>
    <t>Thu Oct 15 18:52:20 +0000 2020</t>
  </si>
  <si>
    <t>443971864</t>
  </si>
  <si>
    <t>http://pbs.twimg.com/profile_images/957709913618173952/U0v42cCh_normal.jpg</t>
  </si>
  <si>
    <t>http://twitter.com/LuisKnight29/statuses/1316814181279170565</t>
  </si>
  <si>
    <t>1316813574245888000</t>
  </si>
  <si>
    <t>alucardsamma</t>
  </si>
  <si>
    <t>@SantanderMx asco la app ya pasaron 2 horas y no puedo acceder</t>
  </si>
  <si>
    <t>Thu Oct 15 18:49:55 +0000 2020</t>
  </si>
  <si>
    <t>1403722585</t>
  </si>
  <si>
    <t>http://pbs.twimg.com/profile_images/1283125245482860544/drpn7Tb0_normal.jpg</t>
  </si>
  <si>
    <t>http://twitter.com/alucardsamma/statuses/1316813574245888000</t>
  </si>
  <si>
    <t>1316813573516152832</t>
  </si>
  <si>
    <t>@SantanderMx Hola! Soy de Argentina y necesito cerrar una cuenta en su banco (la cree cuando estuve de intercambio) podrían decirme cómo hacerlo desde acá?</t>
  </si>
  <si>
    <t>http://twitter.com/AldanaMaeder/statuses/1316813573516152832</t>
  </si>
  <si>
    <t>1316810535837593600</t>
  </si>
  <si>
    <t>VicthorVldz</t>
  </si>
  <si>
    <t>@SantanderMx hay algún fallo en la app? Trato de ingresar a mi sesión y me dice que ya tengo una sesión iniciada y que espere 5 min pero ya pasó media hora y sigo sin poder acceder, reinicie el dispositivo y nada, me pueden ayudar ?</t>
  </si>
  <si>
    <t>Thu Oct 15 18:37:51 +0000 2020</t>
  </si>
  <si>
    <t>3365570293</t>
  </si>
  <si>
    <t>http://pbs.twimg.com/profile_images/1161814959384403969/w7BMzanB_normal.jpg</t>
  </si>
  <si>
    <t>Ixtapaluca, México</t>
  </si>
  <si>
    <t>http://twitter.com/VicthorVldz/statuses/1316810535837593600</t>
  </si>
  <si>
    <t>1316809455582011392</t>
  </si>
  <si>
    <t>giovalo616</t>
  </si>
  <si>
    <t>@SantanderMx Su app es una completa basura a cada rato dice que tengo sesión iniciada y debo esperar 5 mins y no me deja entrar. Me urge hacer transferencias y su puta app no sirve COMO SIEMPRE.
Ni se diga su atc una completa basura</t>
  </si>
  <si>
    <t>Thu Oct 15 18:33:34 +0000 2020</t>
  </si>
  <si>
    <t>1644262968</t>
  </si>
  <si>
    <t>http://pbs.twimg.com/profile_images/1140347825324273664/ZIiWWrke_normal.jpg</t>
  </si>
  <si>
    <t>Gustavo A. Madero, Distrito Fe</t>
  </si>
  <si>
    <t>http://twitter.com/giovalo616/statuses/1316809455582011392</t>
  </si>
  <si>
    <t>1316807824639438849</t>
  </si>
  <si>
    <t>KenethHiram</t>
  </si>
  <si>
    <t>@SantanderMx Es una basura su línea telefónica, puse mis 2 tarjetas y dicen que es información incorrecta</t>
  </si>
  <si>
    <t>Thu Oct 15 18:27:05 +0000 2020</t>
  </si>
  <si>
    <t>142008080</t>
  </si>
  <si>
    <t>1315683314670465030</t>
  </si>
  <si>
    <t>http://pbs.twimg.com/profile_images/1276332467310526465/YoAUCUHc_normal.jpg</t>
  </si>
  <si>
    <t>México.</t>
  </si>
  <si>
    <t>http://twitter.com/KenethHiram/statuses/1316807824639438849</t>
  </si>
  <si>
    <t>1316805842667266053</t>
  </si>
  <si>
    <t>JCPRFabi</t>
  </si>
  <si>
    <t>@SantanderMx que poca madre tienen acá en región de #Nayarit, en una de las sucursales hay personal infectados de #COVID__19 y el director de la sucursal y el regional se niegan a que los empleados se hagan los exámenes. Neta que se pasan de pendejos.</t>
  </si>
  <si>
    <t>Thu Oct 15 18:19:12 +0000 2020</t>
  </si>
  <si>
    <t>951536023523250176</t>
  </si>
  <si>
    <t>&lt;a href="http://twitter.com/#!/download/ipad" rel="nofollow"&gt;Twitter for iPad&lt;/a&gt;</t>
  </si>
  <si>
    <t>http://pbs.twimg.com/profile_images/1121093475070545930/j6Wk4bIp_normal.jpg</t>
  </si>
  <si>
    <t>http://twitter.com/JCPRFabi/statuses/1316805842667266053</t>
  </si>
  <si>
    <t>{"hashtags":[{"text":"Nayarit","indices":[52,60]},{"text":"COVID__19","indices":[114,124]}],"symbols":[],"user_mentions":[{"screen_name":"SantanderMx","name":"Santander México","id":205452984,"id_str":"205452984","indices":[0,12]}],"urls":[]}</t>
  </si>
  <si>
    <t>1316803729887199232</t>
  </si>
  <si>
    <t>MichUsagi</t>
  </si>
  <si>
    <t>@SantanderMx tus ejecutivos son un asco, hay personas de la tercera edad formadas y dejan entrar a sus cuates.</t>
  </si>
  <si>
    <t>Thu Oct 15 18:10:48 +0000 2020</t>
  </si>
  <si>
    <t>128062864</t>
  </si>
  <si>
    <t>http://pbs.twimg.com/profile_images/1305698002837950465/ogqIAVaS_normal.jpg</t>
  </si>
  <si>
    <t>La Tierra Del Infinito</t>
  </si>
  <si>
    <t>http://twitter.com/MichUsagi/statuses/1316803729887199232</t>
  </si>
  <si>
    <t>1316799609180770309</t>
  </si>
  <si>
    <t>AleMedina86</t>
  </si>
  <si>
    <t>@SantanderMx tienen algún problema con su banca electrónica?</t>
  </si>
  <si>
    <t>Thu Oct 15 17:54:26 +0000 2020</t>
  </si>
  <si>
    <t>262048338</t>
  </si>
  <si>
    <t>http://pbs.twimg.com/profile_images/378800000495407333/57787517eaae5a43a95d0c2ab4b9e8b7_normal.jpeg</t>
  </si>
  <si>
    <t>http://twitter.com/AleMedina86/statuses/1316799609180770309</t>
  </si>
  <si>
    <t>1316799500292427777</t>
  </si>
  <si>
    <t>Luis_Paniagua_</t>
  </si>
  <si>
    <t>@SantanderMx pésimo su servicio telefónico. Me han colgado dos veces. Solicito resolución del folio 1286326.</t>
  </si>
  <si>
    <t>Thu Oct 15 17:54:00 +0000 2020</t>
  </si>
  <si>
    <t>1288488935786778624</t>
  </si>
  <si>
    <t>http://pbs.twimg.com/profile_images/1288604715031420928/3g5jmqtD_normal.jpg</t>
  </si>
  <si>
    <t>Azcapotzalco, Distrito Federal</t>
  </si>
  <si>
    <t>http://twitter.com/Luis_Paniagua_/statuses/1316799500292427777</t>
  </si>
  <si>
    <t>1316795900149202944</t>
  </si>
  <si>
    <t>aaronwatashiwa</t>
  </si>
  <si>
    <t>@SantanderMx desde ayer su app esta fallando y no la reparan.</t>
  </si>
  <si>
    <t>Thu Oct 15 17:39:42 +0000 2020</t>
  </si>
  <si>
    <t>231969575</t>
  </si>
  <si>
    <t>http://pbs.twimg.com/profile_images/1315354246867542018/PJEZ4QHb_normal.jpg</t>
  </si>
  <si>
    <t>Puerto Vallarta, Jalisco</t>
  </si>
  <si>
    <t>http://twitter.com/aaronwatashiwa/statuses/1316795900149202944</t>
  </si>
  <si>
    <t>1316794819155554304</t>
  </si>
  <si>
    <t>JORDAN_GLZ79</t>
  </si>
  <si>
    <t>@SantanderMx muy deficiente el servicio que brindan en sucursales. La gente formada afuera en el sol en promedio 2 horas! Sus instalaciones muy lujosas pero con muy poco personal para atender más rápido y no generar aglomeraciones innecesarias.</t>
  </si>
  <si>
    <t>Thu Oct 15 17:35:24 +0000 2020</t>
  </si>
  <si>
    <t>583039972</t>
  </si>
  <si>
    <t>http://pbs.twimg.com/profile_images/1301999062951112705/HdH-r8-Y_normal.jpg</t>
  </si>
  <si>
    <t>Álvaro Obregón</t>
  </si>
  <si>
    <t>http://twitter.com/JORDAN_GLZ79/statuses/1316794819155554304</t>
  </si>
  <si>
    <t>1316794805398188033</t>
  </si>
  <si>
    <t>KiqueSamberino</t>
  </si>
  <si>
    <t>@SantanderMx oye que cajero funciona en Veracruz, Veracruz? He ido a 5 y ninguno funciona, ni los que están en bancos hdspm</t>
  </si>
  <si>
    <t>Thu Oct 15 17:35:21 +0000 2020</t>
  </si>
  <si>
    <t>378368455</t>
  </si>
  <si>
    <t>http://pbs.twimg.com/profile_images/1278580207574810624/y8cLGGJa_normal.jpg</t>
  </si>
  <si>
    <t>http://twitter.com/KiqueSamberino/statuses/1316794805398188033</t>
  </si>
  <si>
    <t>1316793879149056006</t>
  </si>
  <si>
    <t>valeriamarquuez</t>
  </si>
  <si>
    <t>@SantanderMx es el banco más ratero de México.</t>
  </si>
  <si>
    <t>Thu Oct 15 17:31:40 +0000 2020</t>
  </si>
  <si>
    <t>3068878539</t>
  </si>
  <si>
    <t>http://pbs.twimg.com/profile_images/1306057344380526593/EtCyuqMj_normal.jpg</t>
  </si>
  <si>
    <t>http://twitter.com/valeriamarquuez/statuses/1316793879149056006</t>
  </si>
  <si>
    <t>1316792225922052096</t>
  </si>
  <si>
    <t>saul_scs</t>
  </si>
  <si>
    <t>@SantanderMx cambie de teléfono y ahora no puedo hacer operaciones porque mi token “quedo en el otro teléfono “ que se hace en estos caso ?</t>
  </si>
  <si>
    <t>Thu Oct 15 17:25:06 +0000 2020</t>
  </si>
  <si>
    <t>3455491771</t>
  </si>
  <si>
    <t>http://pbs.twimg.com/profile_images/1260706902947708928/x-d2iNcX_normal.jpg</t>
  </si>
  <si>
    <t>http://twitter.com/saul_scs/statuses/1316792225922052096</t>
  </si>
  <si>
    <t>1316788931254538242</t>
  </si>
  <si>
    <t>YadiCantu18</t>
  </si>
  <si>
    <t>@SantanderMx ni web ni móvil me urge mi estado de cuenta y su sistema no sirve, ¿qué hago? En quincena no me paro en sucursam arreglenlo</t>
  </si>
  <si>
    <t>Thu Oct 15 17:12:00 +0000 2020</t>
  </si>
  <si>
    <t>300660080</t>
  </si>
  <si>
    <t>http://pbs.twimg.com/profile_images/908176935351492608/0XUeMQip_normal.jpg</t>
  </si>
  <si>
    <t>mexico</t>
  </si>
  <si>
    <t>http://twitter.com/YadiCantu18/statuses/1316788931254538242</t>
  </si>
  <si>
    <t>1316784829237661697</t>
  </si>
  <si>
    <t>ravama1</t>
  </si>
  <si>
    <t>@SantanderMx solo un cajero funciona?, gracias @bancosantander https://t.co/kfOT1SL7ge</t>
  </si>
  <si>
    <t>Thu Oct 15 16:55:42 +0000 2020</t>
  </si>
  <si>
    <t>125772572</t>
  </si>
  <si>
    <t>http://pbs.twimg.com/profile_images/1069737795525242881/GACg9D1V_normal.jpg</t>
  </si>
  <si>
    <t>http://twitter.com/ravama1/statuses/1316784829237661697</t>
  </si>
  <si>
    <t>{"hashtags":[],"symbols":[],"user_mentions":[{"screen_name":"SantanderMx","name":"Santander México","id":205452984,"id_str":"205452984","indices":[0,12]},{"screen_name":"bancosantander","name":"Santander","id":246196403,"id_str":"246196403","indices":[47,62]}],"urls":[],"media":[{"id":1316784739697655800,"id_str":"1316784739697655813","indices":[63,86],"media_url":"http://pbs.twimg.com/media/EkYovn9VgAUSzVW.jpg","media_url_https":"https://pbs.twimg.com/media/EkYovn9VgAUSzVW.jpg","url":"https://t.co/kfOT1SL7ge","display_url":"pic.twitter.com/kfOT1SL7ge","expanded_url":"https://twitter.com/ravama1/status/1316784829237661697/photo/1","type":"photo","sizes":{"medium":{"w":1200,"h":569,"resize":"fit"},"thumb":{"w":150,"h":150,"resize":"crop"},"small":{"w":680,"h":322,"resize":"fit"},"large":{"w":2048,"h":971,"resize":"fit"}}}]}</t>
  </si>
  <si>
    <t>1316783002970656769</t>
  </si>
  <si>
    <t>Polisemia_CM</t>
  </si>
  <si>
    <t>@SantanderMx Tuve que reinstalar la app de la banca electrónica y ahora me indica que estoy usando un dispositivo diferente a aquel dónde activé mi supertoken. ¿Qué puedo hacer?</t>
  </si>
  <si>
    <t>Thu Oct 15 16:48:27 +0000 2020</t>
  </si>
  <si>
    <t>770057269228740610</t>
  </si>
  <si>
    <t>http://pbs.twimg.com/profile_images/921131723806662656/qBZm8FRn_normal.jpg</t>
  </si>
  <si>
    <t>Xalapa</t>
  </si>
  <si>
    <t>http://twitter.com/Polisemia_CM/statuses/1316783002970656769</t>
  </si>
  <si>
    <t>1316782021608439808</t>
  </si>
  <si>
    <t>@SantanderMx que lento eres para resolver aclaraciones</t>
  </si>
  <si>
    <t>Thu Oct 15 16:44:33 +0000 2020</t>
  </si>
  <si>
    <t>http://twitter.com/Jessi_GuevaraC/statuses/1316782021608439808</t>
  </si>
  <si>
    <t>1316779093560619016</t>
  </si>
  <si>
    <t>@SantanderMx https://t.co/VJvXeSnsCu</t>
  </si>
  <si>
    <t>Thu Oct 15 16:32:55 +0000 2020</t>
  </si>
  <si>
    <t>http://twitter.com/alejandralemus/statuses/1316779093560619016</t>
  </si>
  <si>
    <t>{"hashtags":[],"symbols":[],"user_mentions":[{"screen_name":"SantanderMx","name":"Santander México","id":205452984,"id_str":"205452984","indices":[0,12]}],"urls":[{"url":"https://t.co/VJvXeSnsCu","expanded_url":"https://twitter.com/alejandralemus/status/1316365287734812672","display_url":"twitter.com/alejandralemus…","indices":[13,36]}]}</t>
  </si>
  <si>
    <t>1316777795247312914</t>
  </si>
  <si>
    <t>marcellaacm</t>
  </si>
  <si>
    <t>@SantanderMx es IMPOSIBLE hablar con un ejecutivo, ahhh pero para venderte sus seguros y madre y media ahí no tienen pedos! 😡</t>
  </si>
  <si>
    <t>Thu Oct 15 16:27:45 +0000 2020</t>
  </si>
  <si>
    <t>80632028</t>
  </si>
  <si>
    <t>http://pbs.twimg.com/profile_images/1074730280966082561/E7wp_wK0_normal.jpg</t>
  </si>
  <si>
    <t>Guadalajara</t>
  </si>
  <si>
    <t>http://twitter.com/marcellaacm/statuses/1316777795247312914</t>
  </si>
  <si>
    <t>1316777741195317249</t>
  </si>
  <si>
    <t>@SantanderMx apestas como banco!!! 
Tengo más de un mes esperando la resolución de mi aclaración que hice por un cargo no reconocido de mi tarjeta de débito.
Ni porque pago un seguro de blindaje se pueden apresurar.</t>
  </si>
  <si>
    <t>Thu Oct 15 16:27:32 +0000 2020</t>
  </si>
  <si>
    <t>http://twitter.com/Jessi_GuevaraC/statuses/1316777741195317249</t>
  </si>
  <si>
    <t>1316776828783263745</t>
  </si>
  <si>
    <t>DocFreyre</t>
  </si>
  <si>
    <t>@SantanderMx requiero asistencia pero no tengo cuenta con ustedes. Quiero reportar un posible fraude.</t>
  </si>
  <si>
    <t>Thu Oct 15 16:23:55 +0000 2020</t>
  </si>
  <si>
    <t>2460629658</t>
  </si>
  <si>
    <t>http://pbs.twimg.com/profile_images/1277707938149343232/mDwW81w4_normal.jpg</t>
  </si>
  <si>
    <t>Steelers Nation</t>
  </si>
  <si>
    <t>http://twitter.com/DocFreyre/statuses/1316776828783263745</t>
  </si>
  <si>
    <t>1316776010906365952</t>
  </si>
  <si>
    <t>vamefy</t>
  </si>
  <si>
    <t>@SantanderMx Se echan la bolita y no resuelven nada, pésimo servicio 🤬</t>
  </si>
  <si>
    <t>Thu Oct 15 16:20:40 +0000 2020</t>
  </si>
  <si>
    <t>2937605082</t>
  </si>
  <si>
    <t>1316766360869928962</t>
  </si>
  <si>
    <t>http://pbs.twimg.com/profile_images/1093671793108242432/ueOc5eBm_normal.jpg</t>
  </si>
  <si>
    <t>http://twitter.com/vamefy/statuses/1316776010906365952</t>
  </si>
  <si>
    <t>1316774383487246338</t>
  </si>
  <si>
    <t>dmverdiales</t>
  </si>
  <si>
    <t>@SantanderMx , hoy llevo visita a dos bancos sin cajero; ha implicado 25minutos de retraso en mi trabajo. 
Qué les está pasando???? Y sigo(seguimos) esperando. https://t.co/xfGBN8FPRQ</t>
  </si>
  <si>
    <t>Thu Oct 15 16:14:12 +0000 2020</t>
  </si>
  <si>
    <t>2865166453</t>
  </si>
  <si>
    <t>http://pbs.twimg.com/profile_images/903723526082977792/nmqkUS05_normal.jpg</t>
  </si>
  <si>
    <t xml:space="preserve">Ciudad de México </t>
  </si>
  <si>
    <t>http://twitter.com/dmverdiales/statuses/1316774383487246338</t>
  </si>
  <si>
    <t>{"hashtags":[],"symbols":[],"user_mentions":[{"screen_name":"SantanderMx","name":"Santander México","id":205452984,"id_str":"205452984","indices":[0,12]}],"urls":[],"media":[{"id":1316774371831152600,"id_str":"1316774371831152640","indices":[160,183],"media_url":"http://pbs.twimg.com/media/EkYfUIpVgAASzfh.jpg","media_url_https":"https://pbs.twimg.com/media/EkYfUIpVgAASzfh.jpg","url":"https://t.co/xfGBN8FPRQ","display_url":"pic.twitter.com/xfGBN8FPRQ","expanded_url":"https://twitter.com/dmverdiales/status/1316774383487246338/photo/1","type":"photo","sizes":{"thumb":{"w":150,"h":150,"resize":"crop"},"medium":{"w":900,"h":1200,"resize":"fit"},"large":{"w":1536,"h":2048,"resize":"fit"},"small":{"w":510,"h":680,"resize":"fit"}}}]}</t>
  </si>
  <si>
    <t>1316774209494884363</t>
  </si>
  <si>
    <t>aby_1987</t>
  </si>
  <si>
    <t>@SantanderMx ¡Mil gracias!</t>
  </si>
  <si>
    <t>Thu Oct 15 16:13:30 +0000 2020</t>
  </si>
  <si>
    <t>307599660</t>
  </si>
  <si>
    <t>1316773834603868167</t>
  </si>
  <si>
    <t>http://pbs.twimg.com/profile_images/839522113279115264/E0Rn9-29_normal.jpg</t>
  </si>
  <si>
    <t>planeta tierra</t>
  </si>
  <si>
    <t>http://twitter.com/aby_1987/statuses/1316774209494884363</t>
  </si>
  <si>
    <t>1316773575211261953</t>
  </si>
  <si>
    <t>DrVRodrguez</t>
  </si>
  <si>
    <t>@SantanderMx Eso mismo me dijeron en la sucursal. Pero eso no ayuda en nada. P-A-N-D-E-M-I-A, no lo olviden</t>
  </si>
  <si>
    <t>Thu Oct 15 16:10:59 +0000 2020</t>
  </si>
  <si>
    <t>295361324</t>
  </si>
  <si>
    <t>1316770690545209344</t>
  </si>
  <si>
    <t>http://pbs.twimg.com/profile_images/1314180388445655042/fhjYyeUA_normal.jpg</t>
  </si>
  <si>
    <t>Narvarte, Ciudad de México</t>
  </si>
  <si>
    <t>http://twitter.com/DrVRodrguez/statuses/1316773575211261953</t>
  </si>
  <si>
    <t>1316773355937312770</t>
  </si>
  <si>
    <t>AnunciateAquiY</t>
  </si>
  <si>
    <t>@SantanderMx Como Les Gusta Hacerse Pendejos, Tus Empleados En Varias Sucursales, Más De 1 Hora Para Atender A 10 Personas.</t>
  </si>
  <si>
    <t>Thu Oct 15 16:10:07 +0000 2020</t>
  </si>
  <si>
    <t>1271945377877504000</t>
  </si>
  <si>
    <t>http://pbs.twimg.com/profile_images/1271946103991263232/IqCfXqpH_normal.jpg</t>
  </si>
  <si>
    <t>Cdmx</t>
  </si>
  <si>
    <t>http://twitter.com/AnunciateAquiY/statuses/1316773355937312770</t>
  </si>
  <si>
    <t>1316771801347784706</t>
  </si>
  <si>
    <t>SamFisherRckdz</t>
  </si>
  <si>
    <t>@SantanderMx En la portada del contrato sólo viene el número se cuenta</t>
  </si>
  <si>
    <t>Thu Oct 15 16:03:56 +0000 2020</t>
  </si>
  <si>
    <t>889960934</t>
  </si>
  <si>
    <t>1316770316321017856</t>
  </si>
  <si>
    <t>http://pbs.twimg.com/profile_images/925404099209723906/RELPq_7D_normal.jpg</t>
  </si>
  <si>
    <t>PizzaLandia</t>
  </si>
  <si>
    <t>http://twitter.com/SamFisherRckdz/statuses/1316771801347784706</t>
  </si>
  <si>
    <t>1316771411386683392</t>
  </si>
  <si>
    <t>@SantanderMx hola buen día, si mi tarjeta ha vencido ¿Qué debo hacer para tener otra? Si la respuesta es hablar a la súper línea, favor de indicarme los códigos para llegar al punto en que me puedan resolver la duda. Gracias</t>
  </si>
  <si>
    <t>Thu Oct 15 16:02:23 +0000 2020</t>
  </si>
  <si>
    <t>http://twitter.com/aby_1987/statuses/1316771411386683392</t>
  </si>
  <si>
    <t>1316771147489439745</t>
  </si>
  <si>
    <t>pcvos</t>
  </si>
  <si>
    <t>@SantanderMx @Arturo004 sí claro cómo no, el dinero desaparece de su cuenta sin explicación, se levanta el reporte por las "vías" correctas para su investigación, y en menos de 10 minutos ustedes responden diciendo que no procede, ahí qué tienen que ver terceros perdón?</t>
  </si>
  <si>
    <t>Thu Oct 15 16:01:20 +0000 2020</t>
  </si>
  <si>
    <t>132769359</t>
  </si>
  <si>
    <t>1316149142436155394</t>
  </si>
  <si>
    <t>http://pbs.twimg.com/profile_images/485613436584226817/QAQDnHY7_normal.jpeg</t>
  </si>
  <si>
    <t>http://twitter.com/pcvos/statuses/1316771147489439745</t>
  </si>
  <si>
    <t>{"hashtags":[],"symbols":[],"user_mentions":[{"screen_name":"SantanderMx","name":"Santander México","id":205452984,"id_str":"205452984","indices":[0,12]},{"screen_name":"Arturo004","name":"Arturo004","id":97309578,"id_str":"97309578","indices":[13,23]}],"urls":[]}</t>
  </si>
  <si>
    <t>1316770484093104130</t>
  </si>
  <si>
    <t>@SantanderMx Defraudadores ustedes que desaparecen dinero y no dan la cara ni para el seguimiento https://t.co/O9s6hN3dfw</t>
  </si>
  <si>
    <t>Thu Oct 15 15:58:42 +0000 2020</t>
  </si>
  <si>
    <t>http://twitter.com/pcvos/statuses/1316770484093104130</t>
  </si>
  <si>
    <t>{"hashtags":[],"symbols":[],"user_mentions":[{"screen_name":"SantanderMx","name":"Santander México","id":205452984,"id_str":"205452984","indices":[0,12]}],"urls":[],"media":[{"id":1316770437322494000,"id_str":"1316770437322493956","indices":[98,121],"media_url":"http://pbs.twimg.com/media/EkYbvHdX0AQDxs-.jpg","media_url_https":"https://pbs.twimg.com/media/EkYbvHdX0AQDxs-.jpg","url":"https://t.co/O9s6hN3dfw","display_url":"pic.twitter.com/O9s6hN3dfw","expanded_url":"https://twitter.com/pcvos/status/1316770484093104130/photo/1","type":"photo","sizes":{"thumb":{"w":150,"h":150,"resize":"crop"},"small":{"w":680,"h":550,"resize":"fit"},"large":{"w":1176,"h":952,"resize":"fit"},"medium":{"w":1176,"h":952,"resize":"fit"}}}]}</t>
  </si>
  <si>
    <t>1316770146241843200</t>
  </si>
  <si>
    <t>@SantanderMx ratas de dos patas https://t.co/gwHZIofGBA y ni si quiera dan contestación, seguimiento; tardan menos de 10 minutos en decir que la queja por "desaparición de fondos" no procede</t>
  </si>
  <si>
    <t>Thu Oct 15 15:57:21 +0000 2020</t>
  </si>
  <si>
    <t>http://twitter.com/pcvos/statuses/1316770146241843200</t>
  </si>
  <si>
    <t>{"hashtags":[],"symbols":[],"user_mentions":[{"screen_name":"SantanderMx","name":"Santander México","id":205452984,"id_str":"205452984","indices":[0,12]}],"urls":[{"url":"https://t.co/gwHZIofGBA","expanded_url":"https://m-x.com.mx/al-dia/vacian-cuentas-en-santander-alistan-denuncia-penal-colectiva-contra-el-banco","display_url":"m-x.com.mx/al-dia/vacian-…","indices":[32,55]}]}</t>
  </si>
  <si>
    <t>1316762793031462914</t>
  </si>
  <si>
    <t>Mike_Aispuro</t>
  </si>
  <si>
    <t>@SantanderMx algo ineficiente tu servicio de atención al cliente; me hacen formarme en una fila que es tanto para ventanilla como ejecutivo!! Tengo que esperar 1 hora o más aún cuando las personas adelante de mi van a ventanilla y yo a ejecutivo!! Lamentable !!</t>
  </si>
  <si>
    <t>Thu Oct 15 15:28:08 +0000 2020</t>
  </si>
  <si>
    <t>615887355</t>
  </si>
  <si>
    <t>http://pbs.twimg.com/profile_images/1298266766334767108/rerkztgl_normal.jpg</t>
  </si>
  <si>
    <t>Durango, México</t>
  </si>
  <si>
    <t>http://twitter.com/Mike_Aispuro/statuses/1316762793031462914</t>
  </si>
  <si>
    <t>1316754541401067521</t>
  </si>
  <si>
    <t>Ibrahim_DC7</t>
  </si>
  <si>
    <t>@SantanderMx ya estan recibiendo solicitudes para Santander Zero?</t>
  </si>
  <si>
    <t>Thu Oct 15 14:55:21 +0000 2020</t>
  </si>
  <si>
    <t>633210436</t>
  </si>
  <si>
    <t>http://pbs.twimg.com/profile_images/872272303903580164/65omOhe8_normal.jpg</t>
  </si>
  <si>
    <t>http://twitter.com/Ibrahim_DC7/statuses/1316754541401067521</t>
  </si>
  <si>
    <t>1316754533670891530</t>
  </si>
  <si>
    <t>_aldomunoz</t>
  </si>
  <si>
    <t>@SantanderMx Hola ¿Puedo elegir cambiar a una tarjeta sin números express desde wallet? Solo veo la opción de sin números que tarda 7 días.</t>
  </si>
  <si>
    <t>Thu Oct 15 14:55:19 +0000 2020</t>
  </si>
  <si>
    <t>101410711</t>
  </si>
  <si>
    <t>http://pbs.twimg.com/profile_images/505360622972706817/rCHnZmVK_normal.jpeg</t>
  </si>
  <si>
    <t>Monterrey, México</t>
  </si>
  <si>
    <t>http://twitter.com/_aldomunoz/statuses/1316754533670891530</t>
  </si>
  <si>
    <t>1316754206251012096</t>
  </si>
  <si>
    <t>ArteagaDiosdado</t>
  </si>
  <si>
    <t>@SantanderMx Pueden corroborar esta grave situación? https://t.co/fMOe9TgUQ7</t>
  </si>
  <si>
    <t>Thu Oct 15 14:54:01 +0000 2020</t>
  </si>
  <si>
    <t>172935951</t>
  </si>
  <si>
    <t>http://pbs.twimg.com/profile_images/1314730679230509057/eARdkFIT_normal.jpg</t>
  </si>
  <si>
    <t>Jalisco, México</t>
  </si>
  <si>
    <t>http://twitter.com/ArteagaDiosdado/statuses/1316754206251012096</t>
  </si>
  <si>
    <t>{"hashtags":[],"symbols":[],"user_mentions":[{"screen_name":"SantanderMx","name":"Santander México","id":205452984,"id_str":"205452984","indices":[0,12]}],"urls":[{"url":"https://t.co/fMOe9TgUQ7","expanded_url":"https://twitter.com/SoyLeoLuna/status/1316734238050353152","display_url":"twitter.com/SoyLeoLuna/sta…","indices":[53,76]}]}</t>
  </si>
  <si>
    <t>1316753522235498496</t>
  </si>
  <si>
    <t>amilcarzepeda</t>
  </si>
  <si>
    <t>@SantanderMx hagan algo con sus cajeros en Cuernavaca Morelosde 4 solo funciona 1 centro de Cuernsvaca https://t.co/ZLpKdxQFmL</t>
  </si>
  <si>
    <t>Thu Oct 15 14:51:18 +0000 2020</t>
  </si>
  <si>
    <t>40985923</t>
  </si>
  <si>
    <t>http://pbs.twimg.com/profile_images/656299717702213632/spRS9zJk_normal.jpg</t>
  </si>
  <si>
    <t>http://twitter.com/amilcarzepeda/statuses/1316753522235498496</t>
  </si>
  <si>
    <t>{"hashtags":[],"symbols":[],"user_mentions":[{"screen_name":"SantanderMx","name":"Santander México","id":205452984,"id_str":"205452984","indices":[0,12]}],"urls":[],"media":[{"id":1316753512848650200,"id_str":"1316753512848650244","indices":[103,126],"media_url":"http://pbs.twimg.com/media/EkYMV-4XcAQkpJI.jpg","media_url_https":"https://pbs.twimg.com/media/EkYMV-4XcAQkpJI.jpg","url":"https://t.co/ZLpKdxQFmL","display_url":"pic.twitter.com/ZLpKdxQFmL","expanded_url":"https://twitter.com/amilcarzepeda/status/1316753522235498496/photo/1","type":"photo","sizes":{"medium":{"w":675,"h":1200,"resize":"fit"},"thumb":{"w":150,"h":150,"resize":"crop"},"large":{"w":1152,"h":2048,"resize":"fit"},"small":{"w":383,"h":680,"resize":"fit"}}}]}</t>
  </si>
  <si>
    <t>1316752775645212678</t>
  </si>
  <si>
    <t>@SantanderMx Hola, pueden brindarme mi número de cliente??, no lo tengo a la mano y me URGE.</t>
  </si>
  <si>
    <t>Thu Oct 15 14:48:20 +0000 2020</t>
  </si>
  <si>
    <t>http://twitter.com/SamFisherRckdz/statuses/1316752775645212678</t>
  </si>
  <si>
    <t>1316752725963673603</t>
  </si>
  <si>
    <t>MPP6509</t>
  </si>
  <si>
    <t>@SantanderMx buenos días para llamar desde España a qué número es Súper linea, porque el 16367227111 no está disponible?</t>
  </si>
  <si>
    <t>Thu Oct 15 14:48:08 +0000 2020</t>
  </si>
  <si>
    <t>85618579</t>
  </si>
  <si>
    <t>http://pbs.twimg.com/profile_images/2363627181/jj7xf30otnvszam27qrs_normal.jpeg</t>
  </si>
  <si>
    <t>Puebla, Tlaxcala y anexas</t>
  </si>
  <si>
    <t>http://twitter.com/MPP6509/statuses/1316752725963673603</t>
  </si>
  <si>
    <t>1316750998098984960</t>
  </si>
  <si>
    <t>Muzzhur</t>
  </si>
  <si>
    <t>@SantanderMx que pedo con sus sistemas inútiles para validar operaciones? No puedo hacer un simple pago porque su servicio no acepta el código que su mismo token generó...</t>
  </si>
  <si>
    <t>Thu Oct 15 14:41:16 +0000 2020</t>
  </si>
  <si>
    <t>172420638</t>
  </si>
  <si>
    <t>http://pbs.twimg.com/profile_images/859772916560474112/N_G-y5kn_normal.jpg</t>
  </si>
  <si>
    <t>http://twitter.com/Muzzhur/statuses/1316750998098984960</t>
  </si>
  <si>
    <t>1316746399816458240</t>
  </si>
  <si>
    <t>xihemo</t>
  </si>
  <si>
    <t>@SantanderMx @Carloslopezjone @CondusefMX @Banxico @cnbvmx @BMVMercados De qué sirve su respuesta a EmeEquis, mejor revisen su seguridad y sus filtros en el personal y dejen de dar msjs burocráticos. Ya veremos ante condusef como prueban que ustedes no fueron...</t>
  </si>
  <si>
    <t>Thu Oct 15 14:23:00 +0000 2020</t>
  </si>
  <si>
    <t>243300743</t>
  </si>
  <si>
    <t>http://pbs.twimg.com/profile_images/1279805373570940929/JOomgVzB_normal.jpg</t>
  </si>
  <si>
    <t>http://twitter.com/xihemo/statuses/1316746399816458240</t>
  </si>
  <si>
    <t>1316745012047081473</t>
  </si>
  <si>
    <t>@SantanderMx No les parece este tuit curioso, Santander previniendo de fraude cuando llevan más de 40M robados a sus clientes. #notienenverguenza #santanderfraude https://t.co/XTxb12dwmT</t>
  </si>
  <si>
    <t>Thu Oct 15 14:17:29 +0000 2020</t>
  </si>
  <si>
    <t>http://twitter.com/xihemo/statuses/1316745012047081473</t>
  </si>
  <si>
    <t>{"hashtags":[{"text":"notienenverguenza","indices":[127,145]},{"text":"santanderfraude","indices":[146,162]}],"symbols":[],"user_mentions":[{"screen_name":"SantanderMx","name":"Santander México","id":205452984,"id_str":"205452984","indices":[0,12]}],"urls":[{"url":"https://t.co/XTxb12dwmT","expanded_url":"https://m-x.com.mx/al-dia/vacian-cuentas-en-santander-alistan-denuncia-penal-colectiva-contra-el-banco","display_url":"m-x.com.mx/al-dia/vacian-…","indices":[163,186]}]}</t>
  </si>
  <si>
    <t>1316744982934376449</t>
  </si>
  <si>
    <t>FRANCIS67485129</t>
  </si>
  <si>
    <t>@SantanderMx burócratas cdmx no hemos recibido depósito, mal servicio!</t>
  </si>
  <si>
    <t>Thu Oct 15 14:17:22 +0000 2020</t>
  </si>
  <si>
    <t>815993490391695360</t>
  </si>
  <si>
    <t>http://twitter.com/FRANCIS67485129/statuses/1316744982934376449</t>
  </si>
  <si>
    <t>1316734317431795712</t>
  </si>
  <si>
    <t>ZaMNake</t>
  </si>
  <si>
    <t>@SantanderMx Me preocupa más que tengo un mes con ustedes con uds y la aplicación jamás ha funcionado.  De verdad que su servicio es pésimo.</t>
  </si>
  <si>
    <t>Thu Oct 15 13:34:59 +0000 2020</t>
  </si>
  <si>
    <t>1285421195383508992</t>
  </si>
  <si>
    <t>http://pbs.twimg.com/profile_images/1306391963881668611/M-awZc2W_normal.jpg</t>
  </si>
  <si>
    <t>http://twitter.com/ZaMNake/statuses/1316734317431795712</t>
  </si>
  <si>
    <t>1316733641003851776</t>
  </si>
  <si>
    <t>@SantanderMx llevo desde ayer reclamando una transferencia y nadie me da respuesta, qué hago? https://t.co/5I1Kz65Hqh</t>
  </si>
  <si>
    <t>Thu Oct 15 13:32:18 +0000 2020</t>
  </si>
  <si>
    <t>http://twitter.com/pepelaredo94/statuses/1316733641003851776</t>
  </si>
  <si>
    <t>{"hashtags":[],"symbols":[],"user_mentions":[{"screen_name":"SantanderMx","name":"Santander México","id":205452984,"id_str":"205452984","indices":[0,12]}],"urls":[],"media":[{"id":1316733638613119000,"id_str":"1316733638613118977","indices":[94,117],"media_url":"http://pbs.twimg.com/media/EkX6RJlXsAEtya5.jpg","media_url_https":"https://pbs.twimg.com/media/EkX6RJlXsAEtya5.jpg","url":"https://t.co/5I1Kz65Hqh","display_url":"pic.twitter.com/5I1Kz65Hqh","expanded_url":"https://twitter.com/pepelaredo94/status/1316733641003851776/photo/1","type":"photo","sizes":{"thumb":{"w":150,"h":150,"resize":"crop"},"medium":{"w":568,"h":1200,"resize":"fit"},"small":{"w":322,"h":680,"resize":"fit"},"large":{"w":970,"h":2048,"resize":"fit"}}}]}</t>
  </si>
  <si>
    <t>1316729295256145921</t>
  </si>
  <si>
    <t>winappoficial</t>
  </si>
  <si>
    <t>@SantanderMx Y espérate...lo peor de todo es que si algún día necesitas ese seguro....seguro te vas a decepcionar</t>
  </si>
  <si>
    <t>Thu Oct 15 13:15:02 +0000 2020</t>
  </si>
  <si>
    <t>861001246072766464</t>
  </si>
  <si>
    <t>http://pbs.twimg.com/profile_images/939933386210082816/GNLbq7de_normal.jpg</t>
  </si>
  <si>
    <t>http://twitter.com/winappoficial/statuses/1316729295256145921</t>
  </si>
  <si>
    <t>1316722456468611075</t>
  </si>
  <si>
    <t>krmn90</t>
  </si>
  <si>
    <t>@SantanderMx necesito una asesoría con un ejecutivo real en su línea telefónica,no un robot</t>
  </si>
  <si>
    <t>Thu Oct 15 12:47:51 +0000 2020</t>
  </si>
  <si>
    <t>96033625</t>
  </si>
  <si>
    <t>http://pbs.twimg.com/profile_images/1165991909921214465/d2evG4gH_normal.jpg</t>
  </si>
  <si>
    <t>http://twitter.com/krmn90/statuses/1316722456468611075</t>
  </si>
  <si>
    <t>1316617527460540417</t>
  </si>
  <si>
    <t>Itzel55023059</t>
  </si>
  <si>
    <t>@SantanderMx , tus empleados están ROBANDO a tus clientes,  y tu no respondes por ese dinero,  somos muchos los defraudados y no pararemos</t>
  </si>
  <si>
    <t>Thu Oct 15 05:50:54 +0000 2020</t>
  </si>
  <si>
    <t>1316081437536333824</t>
  </si>
  <si>
    <t>http://pbs.twimg.com/profile_images/1316081702129803265/TZxsbMsV_normal.jpg</t>
  </si>
  <si>
    <t>http://twitter.com/Itzel55023059/statuses/1316617527460540417</t>
  </si>
  <si>
    <t>1316603808726704129</t>
  </si>
  <si>
    <t>Rau20D</t>
  </si>
  <si>
    <t>@SantanderMx @Carloslopezjone @CondusefMX @Banxico @cnbvmx @BMVMercados Todos deberían retirar su dinero de este banco que no responde ante sus clientes y que no está dispuesto a ayudar #SantanderRoba #SantanderNoReponde</t>
  </si>
  <si>
    <t>Thu Oct 15 04:56:23 +0000 2020</t>
  </si>
  <si>
    <t>123014525</t>
  </si>
  <si>
    <t>http://pbs.twimg.com/profile_images/931909456748843009/UmJzx_o3_normal.jpg</t>
  </si>
  <si>
    <t>México D,f.</t>
  </si>
  <si>
    <t>http://twitter.com/Rau20D/statuses/1316603808726704129</t>
  </si>
  <si>
    <t>{"hashtags":[{"text":"SantanderRoba","indices":[186,200]},{"text":"SantanderNoReponde","indices":[201,220]}],"symbols":[],"user_mentions":[{"screen_name":"SantanderMx","name":"Santander México","id":205452984,"id_str":"205452984","indices":[0,12]},{"screen_name":"Carloslopezjone","name":"Carlos López Jones","id":1518257778,"id_str":"1518257778","indices":[13,29]},{"screen_name":"CondusefMX","name":"CONDUSEF","id":164783615,"id_str":"164783615","indices":[30,41]},{"screen_name":"Banxico","name":"Banco de México","id":83060037,"id_str":"83060037","indices":[42,50]},{"screen_name":"cnbvmx","name":"CNBV","id":241786831,"id_str":"241786831","indices":[51,58]},{"screen_name":"BMVMercados","name":"Bolsa Mexicana","id":135300500,"id_str":"135300500","indices":[59,71]}],"urls":[]}</t>
  </si>
  <si>
    <t>1316603449148989441</t>
  </si>
  <si>
    <t>@SantanderMx @karlaj_sg Están muy mal con su seguridad por eso les robaron 60 millones a sus clientes</t>
  </si>
  <si>
    <t>Thu Oct 15 04:54:58 +0000 2020</t>
  </si>
  <si>
    <t>1316506470788345857</t>
  </si>
  <si>
    <t>http://twitter.com/Rau20D/statuses/1316603449148989441</t>
  </si>
  <si>
    <t>{"hashtags":[],"symbols":[],"user_mentions":[{"screen_name":"SantanderMx","name":"Santander México","id":205452984,"id_str":"205452984","indices":[0,12]},{"screen_name":"karlaj_sg","name":"Karla Saldivar","id":1202016918137430000,"id_str":"1202016918137430016","indices":[13,23]}],"urls":[]}</t>
  </si>
  <si>
    <t>1316602089682894849</t>
  </si>
  <si>
    <t>DR_S_26</t>
  </si>
  <si>
    <t>@SantanderMx @Arturo004 Una razón más para cancelar mi cuenta.
Como comentario, el mensaje es muy molesto visualmente hablando, el fondo rojo con tipografía blanca no ayuda mucho...</t>
  </si>
  <si>
    <t>Thu Oct 15 04:49:34 +0000 2020</t>
  </si>
  <si>
    <t>177836816</t>
  </si>
  <si>
    <t>http://pbs.twimg.com/profile_images/586428652457365505/pH9xreY3_normal.jpg</t>
  </si>
  <si>
    <t>http://twitter.com/DR_S_26/statuses/1316602089682894849</t>
  </si>
  <si>
    <t>1316596615726104576</t>
  </si>
  <si>
    <t>ANDYCHIHUAS</t>
  </si>
  <si>
    <t>@SantanderMx ¿qué hay que hacer para activar la banca digital? Esta claro que aunque lo direccionen a uno a sucursal, es básicamente imposible si no se llevan al menos 3 horas de tiempo para ese trámite</t>
  </si>
  <si>
    <t>Thu Oct 15 04:27:49 +0000 2020</t>
  </si>
  <si>
    <t>79357330</t>
  </si>
  <si>
    <t>http://pbs.twimg.com/profile_images/1018311390816174080/fe8ljosy_normal.jpg</t>
  </si>
  <si>
    <t>Chihuahua, Chih, Mexico</t>
  </si>
  <si>
    <t>http://twitter.com/ANDYCHIHUAS/statuses/1316596615726104576</t>
  </si>
  <si>
    <t>1316591192369491968</t>
  </si>
  <si>
    <t>@SantanderMx sigue ROBANDO los ahorros de sus clientes, si tienes tu dinero con estos LADRONES. Retíralo de INMEDIATO antes de que te dejen tu cuenta en CEROS . https://t.co/bZEIpXL7up</t>
  </si>
  <si>
    <t>Thu Oct 15 04:06:15 +0000 2020</t>
  </si>
  <si>
    <t>http://twitter.com/marcianocdmx/statuses/1316591192369491968</t>
  </si>
  <si>
    <t>{"hashtags":[],"symbols":[],"user_mentions":[{"screen_name":"SantanderMx","name":"Santander México","id":205452984,"id_str":"205452984","indices":[0,12]}],"urls":[{"url":"https://t.co/bZEIpXL7up","expanded_url":"https://twitter.com/santandermx/status/1316489902574444550","display_url":"twitter.com/santandermx/st…","indices":[161,184]}]}</t>
  </si>
  <si>
    <t>1316583509587238913</t>
  </si>
  <si>
    <t>eeahedo_</t>
  </si>
  <si>
    <t>@SantanderMx Buenas noches, llevo 32 minutos en espera de que me atiendan vía telefónica, me llegaron unos mensajes de una acción que yo no solicité, ¿me pueden apoyar con esto de favor? https://t.co/waKuBFBrJO</t>
  </si>
  <si>
    <t>Thu Oct 15 03:35:44 +0000 2020</t>
  </si>
  <si>
    <t>365736845</t>
  </si>
  <si>
    <t>http://pbs.twimg.com/profile_images/714357282641952768/SkWhkPqV_normal.jpg</t>
  </si>
  <si>
    <t>http://twitter.com/eeahedo_/statuses/1316583509587238913</t>
  </si>
  <si>
    <t>{"hashtags":[],"symbols":[],"user_mentions":[{"screen_name":"SantanderMx","name":"Santander México","id":205452984,"id_str":"205452984","indices":[0,12]}],"urls":[],"media":[{"id":1316583506642755600,"id_str":"1316583506642755584","indices":[187,210],"media_url":"http://pbs.twimg.com/media/EkVxuUaUYAAWQkp.jpg","media_url_https":"https://pbs.twimg.com/media/EkVxuUaUYAAWQkp.jpg","url":"https://t.co/waKuBFBrJO","display_url":"pic.twitter.com/waKuBFBrJO","expanded_url":"https://twitter.com/eeahedo_/status/1316583509587238913/photo/1","type":"photo","sizes":{"thumb":{"w":150,"h":150,"resize":"crop"},"small":{"w":331,"h":680,"resize":"fit"},"large":{"w":996,"h":2048,"resize":"fit"},"medium":{"w":584,"h":1200,"resize":"fit"}}}]}</t>
  </si>
  <si>
    <t>1316575971324162048</t>
  </si>
  <si>
    <t>gboladeras</t>
  </si>
  <si>
    <t>@SantanderMx @bancosantander @CondusefMX Vacían cuentas en Santander. Alistan denuncia penal colectiva contra el banco https://t.co/qjkJ8edllz #bancos #fraudes #Santander vía @emeequis</t>
  </si>
  <si>
    <t>Thu Oct 15 03:05:47 +0000 2020</t>
  </si>
  <si>
    <t>217316073</t>
  </si>
  <si>
    <t>http://pbs.twimg.com/profile_images/1257631461127184384/PGZEEhGb_normal.jpg</t>
  </si>
  <si>
    <t>Mexico DF</t>
  </si>
  <si>
    <t>http://twitter.com/gboladeras/statuses/1316575971324162048</t>
  </si>
  <si>
    <t>{"hashtags":[{"text":"bancos","indices":[143,150]},{"text":"fraudes","indices":[151,159]},{"text":"Santander","indices":[160,170]}],"symbols":[],"user_mentions":[{"screen_name":"SantanderMx","name":"Santander México","id":205452984,"id_str":"205452984","indices":[0,12]},{"screen_name":"bancosantander","name":"Santander","id":246196403,"id_str":"246196403","indices":[13,28]},{"screen_name":"CondusefMX","name":"CONDUSEF","id":164783615,"id_str":"164783615","indices":[29,40]},{"screen_name":"emeequis","name":"Emeequis","id":52998787,"id_str":"52998787","indices":[175,184]}],"urls":[{"url":"https://t.co/qjkJ8edllz","expanded_url":"https://m-x.news/36XbaQl","display_url":"m-x.news/36XbaQl","indices":[119,142]}]}</t>
  </si>
  <si>
    <t>1316568671414870018</t>
  </si>
  <si>
    <t>@SantanderMx @bancosantander cada día aumenta el grupo de clientes que vamos a demandarte por #FraudeSantander  ⚠️⚠️ busquen en Facebook las historias @CondusefMX @CarlosLoret @CiroGomezL @PaolaRojas @DeniseMaerker @SOYCarlosMota @allizesalgado https://t.co/8CNMDk5z67</t>
  </si>
  <si>
    <t>Thu Oct 15 02:36:46 +0000 2020</t>
  </si>
  <si>
    <t>http://twitter.com/gboladeras/statuses/1316568671414870018</t>
  </si>
  <si>
    <t>{"hashtags":[{"text":"FraudeSantander","indices":[94,110]}],"symbols":[],"user_mentions":[{"screen_name":"SantanderMx","name":"Santander México","id":205452984,"id_str":"205452984","indices":[0,12]},{"screen_name":"bancosantander","name":"Santander","id":246196403,"id_str":"246196403","indices":[13,28]},{"screen_name":"CondusefMX","name":"CONDUSEF","id":164783615,"id_str":"164783615","indices":[151,162]},{"screen_name":"CarlosLoret","name":"Carlos Loret de Mola","id":68844197,"id_str":"68844197","indices":[163,175]},{"screen_name":"CiroGomezL","name":"Ciro Gómez Leyva","id":1935742783,"id_str":"1935742783","indices":[176,187]},{"screen_name":"PaolaRojas","name":"Paola Rojas","id":95257207,"id_str":"95257207","indices":[188,199]},{"screen_name":"DeniseMaerker","name":"Denise Maerker","id":195933066,"id_str":"195933066","indices":[200,214]},{"screen_name":"SOYCarlosMota","name":"Carlos Mota","id":1390619719,"id_str":"1390619719","indices":[215,229]},{"screen_name":"allizesalgado","name":"Alicia Salgado","id":89290223,"id_str":"89290223","indices":[230,244]}],"urls":[],"media":[{"id":1316568666406883300,"id_str":"1316568666406883333","indices":[245,268],"media_url":"http://pbs.twimg.com/media/EkVkOgOXkAUUmMj.jpg","media_url_https":"https://pbs.twimg.com/media/EkVkOgOXkAUUmMj.jpg","url":"https://t.co/8CNMDk5z67","display_url":"pic.twitter.com/8CNMDk5z67","expanded_url":"https://twitter.com/gboladeras/status/1316568671414870018/photo/1","type":"photo","sizes":{"large":{"w":828,"h":1423,"resize":"fit"},"thumb":{"w":150,"h":150,"resize":"crop"},"medium":{"w":698,"h":1200,"resize":"fit"},"small":{"w":396,"h":680,"resize":"fit"}}}]}</t>
  </si>
  <si>
    <t>1316567354281730048</t>
  </si>
  <si>
    <t>martirisate16</t>
  </si>
  <si>
    <t>@SantanderMx tu sucursal de plaza las Americas, de Ecatepec, Edomex  siempre solo funciona un cajero.....mal servicio estoy pensando en regresar a mi banco anterior</t>
  </si>
  <si>
    <t>Thu Oct 15 02:31:32 +0000 2020</t>
  </si>
  <si>
    <t>1523269549</t>
  </si>
  <si>
    <t>http://pbs.twimg.com/profile_images/825813287124267008/0rrgwXdK_normal.jpg</t>
  </si>
  <si>
    <t>Edo Mex</t>
  </si>
  <si>
    <t>http://twitter.com/martirisate16/statuses/1316567354281730048</t>
  </si>
  <si>
    <t>1316565680456716289</t>
  </si>
  <si>
    <t>xuanitormz</t>
  </si>
  <si>
    <t>@SantanderMx no se puede ser más ineficiente tu servicio en atención al cliente. Inoperante y negligente</t>
  </si>
  <si>
    <t>Thu Oct 15 02:24:53 +0000 2020</t>
  </si>
  <si>
    <t>83008960</t>
  </si>
  <si>
    <t>http://pbs.twimg.com/profile_images/1146561415035195394/-wmeF-Ke_normal.jpg</t>
  </si>
  <si>
    <t>Guadalajara MX</t>
  </si>
  <si>
    <t>http://twitter.com/xuanitormz/statuses/1316565680456716289</t>
  </si>
  <si>
    <t>1316560825075851266</t>
  </si>
  <si>
    <t>tradillae</t>
  </si>
  <si>
    <t>@SantanderMx @Arturo004 Y porqué razón no nos comunican que su número de SUPERLINEA es solo para recibir llamadas?
Me robaron del númerode Santander. Necesitamos protección efectiva</t>
  </si>
  <si>
    <t>Thu Oct 15 02:05:35 +0000 2020</t>
  </si>
  <si>
    <t>145270965</t>
  </si>
  <si>
    <t>http://pbs.twimg.com/profile_images/624621530526277632/5Z0sSbd1_normal.jpg</t>
  </si>
  <si>
    <t>http://twitter.com/tradillae/statuses/1316560825075851266</t>
  </si>
  <si>
    <t>1316545242473074690</t>
  </si>
  <si>
    <t>Irenecuma</t>
  </si>
  <si>
    <t>@SantanderMx Oye Santander me dejan en espera para cancelar un seguro que se renovó automáticamente de que manera hay que pedir me atiendan?????</t>
  </si>
  <si>
    <t>Thu Oct 15 01:03:40 +0000 2020</t>
  </si>
  <si>
    <t>235380643</t>
  </si>
  <si>
    <t>http://pbs.twimg.com/profile_images/1279780832874553344/9Zg2KZo0_normal.jpg</t>
  </si>
  <si>
    <t>http://twitter.com/Irenecuma/statuses/1316545242473074690</t>
  </si>
  <si>
    <t>1316536987277357056</t>
  </si>
  <si>
    <t>AnaMaRiveraMx</t>
  </si>
  <si>
    <t>@SantanderMx creo que me estás robando mi dinero. Mi cuenta cancelada en enero 2019. Recibió dos depósitos. Al día de hoy:  el dinero no reembolsas al depositante. No me lo quieres dar. No has cancelado la cta. Sigues cobrando comisiones. Eso se llama robo. 
Aquí no contestas.</t>
  </si>
  <si>
    <t>Thu Oct 15 00:30:52 +0000 2020</t>
  </si>
  <si>
    <t>1187519678391840768</t>
  </si>
  <si>
    <t>http://pbs.twimg.com/profile_images/1314225132454379520/2w8KgCKq_normal.jpg</t>
  </si>
  <si>
    <t>http://twitter.com/AnaMaRiveraMx/statuses/1316536987277357056</t>
  </si>
  <si>
    <t>1316533732757569537</t>
  </si>
  <si>
    <t>cristhianalva</t>
  </si>
  <si>
    <t>@SantanderMx Cubre SIM swap y como?</t>
  </si>
  <si>
    <t>Thu Oct 15 00:17:56 +0000 2020</t>
  </si>
  <si>
    <t>103887772</t>
  </si>
  <si>
    <t>1029426887817396225</t>
  </si>
  <si>
    <t>http://pbs.twimg.com/profile_images/780249070640050176/e5DvkdUQ_normal.jpg</t>
  </si>
  <si>
    <t>Nezahualcóyotl, México</t>
  </si>
  <si>
    <t>http://twitter.com/cristhianalva/statuses/1316533732757569537</t>
  </si>
  <si>
    <t>1316532998276227074</t>
  </si>
  <si>
    <t>andresaoVillar</t>
  </si>
  <si>
    <t>@SantanderMx ya dejen de llamarme preguntando por un tipo que no conozco... dos días en lo que actualizan lo entiendo pero no se pasen ya va para una semana</t>
  </si>
  <si>
    <t>Thu Oct 15 00:15:01 +0000 2020</t>
  </si>
  <si>
    <t>116006243</t>
  </si>
  <si>
    <t>http://pbs.twimg.com/profile_images/1281450461338365952/TiQ3rSFU_normal.jpg</t>
  </si>
  <si>
    <t>http://twitter.com/andresaoVillar/statuses/1316532998276227074</t>
  </si>
  <si>
    <t>1316526164140347397</t>
  </si>
  <si>
    <t>sky_voyager</t>
  </si>
  <si>
    <t>@SantanderMx que banco más nefasto, 4 horas esperando a que atienda un ejecutivo, al sol, con calor y sin "Susana distancia" porque son una porquería, te dan un turno y esperas en la calle por horas! Porque no ponen toldos para proteger a sus clientes?</t>
  </si>
  <si>
    <t>Wed Oct 14 23:47:52 +0000 2020</t>
  </si>
  <si>
    <t>979064463105110016</t>
  </si>
  <si>
    <t>http://pbs.twimg.com/profile_images/980890192826417152/idQRmZlx_normal.jpg</t>
  </si>
  <si>
    <t>http://twitter.com/sky_voyager/statuses/1316526164140347397</t>
  </si>
  <si>
    <t>1316520837504208896</t>
  </si>
  <si>
    <t>m_hlna</t>
  </si>
  <si>
    <t>@SantanderMx ¿cuáles son las líneas telefónicas en las que sí te atiende un ejecutivo sin tanto rollo?</t>
  </si>
  <si>
    <t>Wed Oct 14 23:26:42 +0000 2020</t>
  </si>
  <si>
    <t>1124165827710685184</t>
  </si>
  <si>
    <t>http://pbs.twimg.com/profile_images/1124166779893248001/l7LYEzvN_normal.jpg</t>
  </si>
  <si>
    <t>http://twitter.com/m_hlna/statuses/1316520837504208896</t>
  </si>
  <si>
    <t>1316519187372802049</t>
  </si>
  <si>
    <t>samper21</t>
  </si>
  <si>
    <t>@SantanderMx de que sirve que tengan cajeros multiusos y están fuera de servicio en Suc Coruña, últimamente se han vuelto el banco más pendejo</t>
  </si>
  <si>
    <t>Wed Oct 14 23:20:08 +0000 2020</t>
  </si>
  <si>
    <t>145122798</t>
  </si>
  <si>
    <t>http://pbs.twimg.com/profile_images/1273709436687618048/0Ddcpys5_normal.jpg</t>
  </si>
  <si>
    <t>Ciudad de Mexico</t>
  </si>
  <si>
    <t>http://twitter.com/samper21/statuses/1316519187372802049</t>
  </si>
  <si>
    <t>1316516326240911360</t>
  </si>
  <si>
    <t>checkinho</t>
  </si>
  <si>
    <t>RT @Jescomio: @SantanderMx Eso yo lo sé, pero hay personas que no... Hagan una campaña o algo para prevenir a otras personas y mantengan atentos ya que en teoría este número (qué según el @IFT_MX ya debería ser inválido) está suplantando su identidad como entidad bancaria</t>
  </si>
  <si>
    <t>Wed Oct 14 23:08:46 +0000 2020</t>
  </si>
  <si>
    <t>105576130</t>
  </si>
  <si>
    <t>http://pbs.twimg.com/profile_images/1250851680364777472/zTmhIAng_normal.jpg</t>
  </si>
  <si>
    <t>http://twitter.com/checkinho/statuses/1316516326240911360</t>
  </si>
  <si>
    <t>{"hashtags":[],"symbols":[],"user_mentions":[{"screen_name":"Jescomio","name":"Torres","id":2790297293,"id_str":"2790297293","indices":[3,12]},{"screen_name":"SantanderMx","name":"Santander México","id":205452984,"id_str":"205452984","indices":[14,26]}],"urls":[]}</t>
  </si>
  <si>
    <t>1316513589692379137</t>
  </si>
  <si>
    <t>Luisapreesco</t>
  </si>
  <si>
    <t>@SantanderMx Hola, yo no tengo cuenta con ustedes y ayer me llegó un correo que decía que no cuenta estaba bloqueada y que tenía que entrar a un link para la aclaración</t>
  </si>
  <si>
    <t>Wed Oct 14 22:57:54 +0000 2020</t>
  </si>
  <si>
    <t>906122475116916736</t>
  </si>
  <si>
    <t>http://twitter.com/Luisapreesco/statuses/1316513589692379137</t>
  </si>
  <si>
    <t>1316510972681564161</t>
  </si>
  <si>
    <t>heiisabella</t>
  </si>
  <si>
    <t>@SantanderMx Me llegó un correo de encuesta, ¿es real? Y si lo es, tus términos y condiciones son los del año pasado 🤔 https://t.co/JVHHzJI6Gm</t>
  </si>
  <si>
    <t>Wed Oct 14 22:47:30 +0000 2020</t>
  </si>
  <si>
    <t>531740875</t>
  </si>
  <si>
    <t>http://pbs.twimg.com/profile_images/1197313269641297921/8qOULVBY_normal.jpg</t>
  </si>
  <si>
    <t>http://twitter.com/heiisabella/statuses/1316510972681564161</t>
  </si>
  <si>
    <t>{"hashtags":[],"symbols":[],"user_mentions":[{"screen_name":"SantanderMx","name":"Santander México","id":205452984,"id_str":"205452984","indices":[0,12]}],"urls":[],"media":[{"id":1316510970198601700,"id_str":"1316510970198601729","indices":[119,142],"media_url":"http://pbs.twimg.com/media/EkUvwJGXsAENSod.jpg","media_url_https":"https://pbs.twimg.com/media/EkUvwJGXsAENSod.jpg","url":"https://t.co/JVHHzJI6Gm","display_url":"pic.twitter.com/JVHHzJI6Gm","expanded_url":"https://twitter.com/heiisabella/status/1316510972681564161/photo/1","type":"photo","sizes":{"large":{"w":1156,"h":606,"resize":"fit"},"small":{"w":680,"h":356,"resize":"fit"},"thumb":{"w":150,"h":150,"resize":"crop"},"medium":{"w":1156,"h":606,"resize":"fit"}}}]}</t>
  </si>
  <si>
    <t>1316507488871608321</t>
  </si>
  <si>
    <t>Lola32032286</t>
  </si>
  <si>
    <t>@SantanderMx Están tardando sus speis en pasar de 20 min, se van hasta una hora, mañana va a ser igual o peor? @CondusefMX @Banxico @Profeco</t>
  </si>
  <si>
    <t>Wed Oct 14 22:33:39 +0000 2020</t>
  </si>
  <si>
    <t>1184557577641910274</t>
  </si>
  <si>
    <t>http://twitter.com/Lola32032286/statuses/1316507488871608321</t>
  </si>
  <si>
    <t>{"hashtags":[],"symbols":[],"user_mentions":[{"screen_name":"SantanderMx","name":"Santander México","id":205452984,"id_str":"205452984","indices":[0,12]},{"screen_name":"CondusefMX","name":"CONDUSEF","id":164783615,"id_str":"164783615","indices":[111,122]},{"screen_name":"Banxico","name":"Banco de México","id":83060037,"id_str":"83060037","indices":[123,131]},{"screen_name":"Profeco","name":"Profeco","id":20261685,"id_str":"20261685","indices":[132,140]}],"urls":[]}</t>
  </si>
  <si>
    <t>1316503095510290435</t>
  </si>
  <si>
    <t>jbonillad</t>
  </si>
  <si>
    <t>@SantanderMx quisiera saber si puedo cambiar un cheque con mi licencia de conducir vigente de Mérida Yucatán</t>
  </si>
  <si>
    <t>Wed Oct 14 22:16:12 +0000 2020</t>
  </si>
  <si>
    <t>215732207</t>
  </si>
  <si>
    <t>http://pbs.twimg.com/profile_images/551966403117727744/rLEKahPu_normal.jpeg</t>
  </si>
  <si>
    <t>Mérida México</t>
  </si>
  <si>
    <t>http://twitter.com/jbonillad/statuses/1316503095510290435</t>
  </si>
  <si>
    <t>1316502711370739712</t>
  </si>
  <si>
    <t>MarchaChavez</t>
  </si>
  <si>
    <t>@SantanderMx @SantanderMx  si fuiste defraudado por Santander México visita el Facebook defraudadosporsantandermexico Encontrarás que hay muchos casos como el tuyo. Se plantea una demanda colectiva</t>
  </si>
  <si>
    <t>Wed Oct 14 22:14:40 +0000 2020</t>
  </si>
  <si>
    <t>41465636</t>
  </si>
  <si>
    <t>http://pbs.twimg.com/profile_images/1099120114769760256/QeSPyuhD_normal.jpg</t>
  </si>
  <si>
    <t>http://twitter.com/MarchaChavez/statuses/1316502711370739712</t>
  </si>
  <si>
    <t>{"hashtags":[],"symbols":[],"user_mentions":[{"screen_name":"SantanderMx","name":"Santander México","id":205452984,"id_str":"205452984","indices":[0,12]},{"screen_name":"SantanderMx","name":"Santander México","id":205452984,"id_str":"205452984","indices":[13,25]}],"urls":[]}</t>
  </si>
  <si>
    <t>1316497461666611200</t>
  </si>
  <si>
    <t>mauriciobernalb</t>
  </si>
  <si>
    <t>@SantanderMx tu APP hace esto, entro, estoy haciendo una operación y se cierra, no me deja entrar, dice que espere 10 minutos, trato de entrar 15 minutos depués y no me deja entrar, que espere otros 10... y así TODO EL DIA....</t>
  </si>
  <si>
    <t>Wed Oct 14 21:53:48 +0000 2020</t>
  </si>
  <si>
    <t>1231787412293967872</t>
  </si>
  <si>
    <t>http://pbs.twimg.com/profile_images/1231788447083286529/TQql__OA_normal.jpg</t>
  </si>
  <si>
    <t>cedemequis</t>
  </si>
  <si>
    <t>http://twitter.com/mauriciobernalb/statuses/1316497461666611200</t>
  </si>
  <si>
    <t>1316496850741080066</t>
  </si>
  <si>
    <t>AndrsMac</t>
  </si>
  <si>
    <t>@SantanderMx pésimo el laberinto de marcaciones de Super Línea, de 20 a 25 minutos en línea y no te resuelven una duda. Deberían poner claves más sencillas como "marca 0 o * para que un asesor te atienda" y ese operador dependiendo de tu duda te comunique al área correspondiente</t>
  </si>
  <si>
    <t>Wed Oct 14 21:51:23 +0000 2020</t>
  </si>
  <si>
    <t>352525852</t>
  </si>
  <si>
    <t>http://pbs.twimg.com/profile_images/739992632626008064/rVDFIBF7_normal.jpg</t>
  </si>
  <si>
    <t>http://twitter.com/AndrsMac/statuses/1316496850741080066</t>
  </si>
  <si>
    <t>1316496253019140097</t>
  </si>
  <si>
    <t>Carlitos_sdmx</t>
  </si>
  <si>
    <t>@SantanderMx O sea es 24 horas? igual fin de semana? es igual por supermovil? disculpe no quedo claro</t>
  </si>
  <si>
    <t>Wed Oct 14 21:49:00 +0000 2020</t>
  </si>
  <si>
    <t>71437273</t>
  </si>
  <si>
    <t>1316494966517125122</t>
  </si>
  <si>
    <t>http://pbs.twimg.com/profile_images/1258127235443126272/oBlidVzm_normal.jpg</t>
  </si>
  <si>
    <t>Ciudad de México</t>
  </si>
  <si>
    <t>http://twitter.com/Carlitos_sdmx/statuses/1316496253019140097</t>
  </si>
  <si>
    <t>1316495167311020038</t>
  </si>
  <si>
    <t>correconejito</t>
  </si>
  <si>
    <t>@SantanderMx gracias, pues al final no robaron nada pero fue algo preocupante que tenían los últimos dígitos de su tarjeta y todos sus datos personales</t>
  </si>
  <si>
    <t>Wed Oct 14 21:44:41 +0000 2020</t>
  </si>
  <si>
    <t>190056053</t>
  </si>
  <si>
    <t>1316491288359903234</t>
  </si>
  <si>
    <t>http://pbs.twimg.com/profile_images/1285966830809632769/5zkyP6cy_normal.jpg</t>
  </si>
  <si>
    <t>Mexico City</t>
  </si>
  <si>
    <t>http://twitter.com/correconejito/statuses/1316495167311020038</t>
  </si>
  <si>
    <t>1316493776538406912</t>
  </si>
  <si>
    <t>zaijacome</t>
  </si>
  <si>
    <t>RT @Paulina011091: @SantanderMx no es posible, llevo dos semanas intentando activar mi súper token y la sucursal parroquia no me puede ayudar a mandarme el código de 18 dígitos para su activación! Mi ejecutivo Diego Carmona ya no me contesta y en su “súper línea” no pueden hacer nada.
No es posible</t>
  </si>
  <si>
    <t>Wed Oct 14 21:39:10 +0000 2020</t>
  </si>
  <si>
    <t>107297842</t>
  </si>
  <si>
    <t>http://pbs.twimg.com/profile_images/1287806875224829959/eXb-RAAU_normal.jpg</t>
  </si>
  <si>
    <t>Xalapa, México</t>
  </si>
  <si>
    <t>http://twitter.com/zaijacome/statuses/1316493776538406912</t>
  </si>
  <si>
    <t>{"hashtags":[],"symbols":[],"user_mentions":[{"screen_name":"Paulina011091","name":"Pau Rodríguez","id":84214235,"id_str":"84214235","indices":[3,17]},{"screen_name":"SantanderMx","name":"Santander México","id":205452984,"id_str":"205452984","indices":[19,31]}],"urls":[]}</t>
  </si>
  <si>
    <t>1316493686386110464</t>
  </si>
  <si>
    <t>sofiaolivaruiz</t>
  </si>
  <si>
    <t>@SantanderMx No tienen asesores o porqué nadie me pueden atender ni por teléfono ni en línea. Llevo dos días intentando hablar con alguien.</t>
  </si>
  <si>
    <t>Wed Oct 14 21:38:48 +0000 2020</t>
  </si>
  <si>
    <t>285408675</t>
  </si>
  <si>
    <t>http://pbs.twimg.com/profile_images/1056611061695164421/qgnNVetD_normal.jpg</t>
  </si>
  <si>
    <t>http://twitter.com/sofiaolivaruiz/statuses/1316493686386110464</t>
  </si>
  <si>
    <t>1316493095207415809</t>
  </si>
  <si>
    <t>@SantanderMx Hola, cual es el horario para hacer transferencias SPEI a otros bancos??</t>
  </si>
  <si>
    <t>Wed Oct 14 21:36:27 +0000 2020</t>
  </si>
  <si>
    <t>http://twitter.com/Carlitos_sdmx/statuses/1316493095207415809</t>
  </si>
  <si>
    <t>1316491669399760896</t>
  </si>
  <si>
    <t>conchis_nc</t>
  </si>
  <si>
    <t>Wed Oct 14 21:30:47 +0000 2020</t>
  </si>
  <si>
    <t>770486249375301632</t>
  </si>
  <si>
    <t>http://pbs.twimg.com/profile_images/773572845074952193/Koi09mfM_normal.jpg</t>
  </si>
  <si>
    <t>Xalapa, Veracruz de Ignacio de la Llave</t>
  </si>
  <si>
    <t>http://twitter.com/conchis_nc/statuses/1316491669399760896</t>
  </si>
  <si>
    <t>1316491130783981569</t>
  </si>
  <si>
    <t>@SantanderMx su app no funciona, pésimo.</t>
  </si>
  <si>
    <t>Wed Oct 14 21:28:39 +0000 2020</t>
  </si>
  <si>
    <t>http://twitter.com/aaronwatashiwa/statuses/1316491130783981569</t>
  </si>
  <si>
    <t>1316490291336028161</t>
  </si>
  <si>
    <t>Ali_Alejandre</t>
  </si>
  <si>
    <t>Wed Oct 14 21:25:19 +0000 2020</t>
  </si>
  <si>
    <t>143287246</t>
  </si>
  <si>
    <t>http://pbs.twimg.com/profile_images/1273385157253304320/u7VwcWyq_normal.jpg</t>
  </si>
  <si>
    <t>http://twitter.com/Ali_Alejandre/statuses/1316490291336028161</t>
  </si>
  <si>
    <t>1316487291280424960</t>
  </si>
  <si>
    <t>maragr9</t>
  </si>
  <si>
    <t>Wed Oct 14 21:13:24 +0000 2020</t>
  </si>
  <si>
    <t>53178852</t>
  </si>
  <si>
    <t>http://pbs.twimg.com/profile_images/1097821764657254400/0paX72kr_normal.jpg</t>
  </si>
  <si>
    <t>http://twitter.com/maragr9/statuses/1316487291280424960</t>
  </si>
  <si>
    <t>1316486270546309122</t>
  </si>
  <si>
    <t>DimeMirrey</t>
  </si>
  <si>
    <t>@SantanderMx hice una transferencia interbancaria el 5/10/20 para pagar mi amex por la app, no llegó nunca el dinero y me dijeron que tenía que hacer una reclamación en sucursal. Me negaron el servicio porque según necesitaba un folio pero en superlinea me dicen que no. Que hago!</t>
  </si>
  <si>
    <t>Wed Oct 14 21:09:20 +0000 2020</t>
  </si>
  <si>
    <t>113998179</t>
  </si>
  <si>
    <t>http://pbs.twimg.com/profile_images/1210809698699530240/BsxHX18-_normal.jpg</t>
  </si>
  <si>
    <t>Coyoacán y así.</t>
  </si>
  <si>
    <t>http://twitter.com/DimeMirrey/statuses/1316486270546309122</t>
  </si>
  <si>
    <t>1316484270739816449</t>
  </si>
  <si>
    <t>SebasR3b</t>
  </si>
  <si>
    <t>Wed Oct 14 21:01:23 +0000 2020</t>
  </si>
  <si>
    <t>346974340</t>
  </si>
  <si>
    <t>http://pbs.twimg.com/profile_images/1311109752097771521/vCnmB1sE_normal.jpg</t>
  </si>
  <si>
    <t>http://twitter.com/SebasR3b/statuses/1316484270739816449</t>
  </si>
  <si>
    <t>1316484103768805376</t>
  </si>
  <si>
    <t>noeroar</t>
  </si>
  <si>
    <t>Wed Oct 14 21:00:44 +0000 2020</t>
  </si>
  <si>
    <t>102565113</t>
  </si>
  <si>
    <t>&lt;a href="http://tapbots.com/tweetbot" rel="nofollow"&gt;Tweetbot for iΟS&lt;/a&gt;</t>
  </si>
  <si>
    <t>http://pbs.twimg.com/profile_images/1082010551247650818/SKQCvwIG_normal.jpg</t>
  </si>
  <si>
    <t>http://twitter.com/noeroar/statuses/1316484103768805376</t>
  </si>
  <si>
    <t>1316483728412217344</t>
  </si>
  <si>
    <t>Paulina011091</t>
  </si>
  <si>
    <t>@SantanderMx no es posible, llevo dos semanas intentando activar mi súper token y la sucursal parroquia no me puede ayudar a mandarme el código de 18 dígitos para su activación! Mi ejecutivo Diego Carmona ya no me contesta y en su “súper línea” no pueden hacer nada.
No es posible</t>
  </si>
  <si>
    <t>Wed Oct 14 20:59:14 +0000 2020</t>
  </si>
  <si>
    <t>84214235</t>
  </si>
  <si>
    <t>http://pbs.twimg.com/profile_images/494960935337865216/udjA-z7j_normal.jpeg</t>
  </si>
  <si>
    <t>Mexico, DF.</t>
  </si>
  <si>
    <t>http://twitter.com/Paulina011091/statuses/1316483728412217344</t>
  </si>
  <si>
    <t>1316482904621551617</t>
  </si>
  <si>
    <t>Lupita_curiel</t>
  </si>
  <si>
    <t>@SantanderMx pésimo servicio, llevo 5 días de no poder pagar con mi tarjeta para hacer compras, ya lo reporte y ahora estoy en el banco, traje evidencias y por reposición me cobran $100 pesos cuando es error de ustedes, tercera vez que me sucede esto, eso es abusar del cliente.</t>
  </si>
  <si>
    <t>Wed Oct 14 20:55:58 +0000 2020</t>
  </si>
  <si>
    <t>103740336</t>
  </si>
  <si>
    <t>http://pbs.twimg.com/profile_images/848638779363663872/8sZvegZz_normal.jpg</t>
  </si>
  <si>
    <t>Cancún, Quintana Roo.</t>
  </si>
  <si>
    <t>http://twitter.com/Lupita_curiel/statuses/1316482904621551617</t>
  </si>
  <si>
    <t>1316476131776831496</t>
  </si>
  <si>
    <t>dannymm94</t>
  </si>
  <si>
    <t>@SantanderMx buenas tardes para preguntar si se pueden hacer depósitos desde el extranjero a una cuenta digital, gracias</t>
  </si>
  <si>
    <t>Wed Oct 14 20:29:03 +0000 2020</t>
  </si>
  <si>
    <t>974755969858125824</t>
  </si>
  <si>
    <t>http://pbs.twimg.com/profile_images/974939890646319104/54V1RfCk_normal.jpg</t>
  </si>
  <si>
    <t>http://twitter.com/dannymm94/statuses/1316476131776831496</t>
  </si>
  <si>
    <t>1316474448325869568</t>
  </si>
  <si>
    <t>EmmanuelGarc</t>
  </si>
  <si>
    <t>@SantanderMx hola, he intentado usar 3 cajeros en distintos lugares y en todos ha fallado. Me sale un mensaje de contacte a su banco y pues estoy contactando a mi banco que es el mismo Santander. https://t.co/FTHiTzTVYQ</t>
  </si>
  <si>
    <t>Wed Oct 14 20:22:22 +0000 2020</t>
  </si>
  <si>
    <t>82291740</t>
  </si>
  <si>
    <t>http://pbs.twimg.com/profile_images/604630201964720128/eb-4pdUD_normal.jpg</t>
  </si>
  <si>
    <t>http://twitter.com/EmmanuelGarc/statuses/1316474448325869568</t>
  </si>
  <si>
    <t>{"hashtags":[],"symbols":[],"user_mentions":[{"screen_name":"SantanderMx","name":"Santander México","id":205452984,"id_str":"205452984","indices":[0,12]}],"urls":[],"media":[{"id":1316474436967637000,"id_str":"1316474436967636994","indices":[196,219],"media_url":"http://pbs.twimg.com/tweet_video_thumb/EkUOhoNWoAI2Qrd.jpg","media_url_https":"https://pbs.twimg.com/tweet_video_thumb/EkUOhoNWoAI2Qrd.jpg","url":"https://t.co/FTHiTzTVYQ","display_url":"pic.twitter.com/FTHiTzTVYQ","expanded_url":"https://twitter.com/EmmanuelGarc/status/1316474448325869568/photo/1","type":"photo","sizes":{"medium":{"w":500,"h":238,"resize":"fit"},"thumb":{"w":150,"h":150,"resize":"crop"},"small":{"w":500,"h":238,"resize":"fit"},"large":{"w":500,"h":238,"resize":"fit"}}}]}</t>
  </si>
  <si>
    <t>1316474408270213120</t>
  </si>
  <si>
    <t>@SantanderMx SE CIERRA TODO EL TIEMPO!!!!</t>
  </si>
  <si>
    <t>Wed Oct 14 20:22:12 +0000 2020</t>
  </si>
  <si>
    <t>263755214388097024</t>
  </si>
  <si>
    <t>http://twitter.com/mauriciobernalb/statuses/1316474408270213120</t>
  </si>
  <si>
    <t>1316474392034119681</t>
  </si>
  <si>
    <t>gibran_igby</t>
  </si>
  <si>
    <t>@SantanderMx por cierto tus cajeros automáticos no funcionan bien y los clientes tenemos que pagar el costo de la reposición 👏👏👏👏👏👏
Como cliente una experiencia inolvidable y muy recomendable lo comentaré con todos mis conocidos.</t>
  </si>
  <si>
    <t>Wed Oct 14 20:22:08 +0000 2020</t>
  </si>
  <si>
    <t>211697827</t>
  </si>
  <si>
    <t>http://pbs.twimg.com/profile_images/1159202617/Foto_del_da_24-08-2010_a_la_s__1816_normal.jpg</t>
  </si>
  <si>
    <t>Monterrey</t>
  </si>
  <si>
    <t>http://twitter.com/gibran_igby/statuses/1316474392034119681</t>
  </si>
  <si>
    <t>1316473860636647425</t>
  </si>
  <si>
    <t>mafer_aponte</t>
  </si>
  <si>
    <t>@SantanderMx pésimo servicio en la sucursal de Mariano Escobedo, en Polanco, sus ejecutivos tienen cero idea de servicio al cliente 👎🏼 60 minutos y no pueden darme mi tarjeta</t>
  </si>
  <si>
    <t>Wed Oct 14 20:20:01 +0000 2020</t>
  </si>
  <si>
    <t>47524109</t>
  </si>
  <si>
    <t>http://pbs.twimg.com/profile_images/1019430717506252800/KzitkjOc_normal.jpg</t>
  </si>
  <si>
    <t>http://twitter.com/mafer_aponte/statuses/1316473860636647425</t>
  </si>
  <si>
    <t>1316470030763266050</t>
  </si>
  <si>
    <t>Marcos_Ortiiz</t>
  </si>
  <si>
    <t>@SantanderMx @_Santiago_G_ Está fallando! Yo tengo el mismo problema</t>
  </si>
  <si>
    <t>Wed Oct 14 20:04:48 +0000 2020</t>
  </si>
  <si>
    <t>252016168</t>
  </si>
  <si>
    <t>1316469236257165312</t>
  </si>
  <si>
    <t>http://pbs.twimg.com/profile_images/867556993682345984/B32wjDwx_normal.jpg</t>
  </si>
  <si>
    <t>http://twitter.com/Marcos_Ortiiz/statuses/1316470030763266050</t>
  </si>
  <si>
    <t>{"hashtags":[],"symbols":[],"user_mentions":[{"screen_name":"SantanderMx","name":"Santander México","id":205452984,"id_str":"205452984","indices":[0,12]},{"screen_name":"_Santiago_G_","name":"Santiago Guerra","id":969983408083558400,"id_str":"969983408083558405","indices":[13,26]}],"urls":[]}</t>
  </si>
  <si>
    <t>1316469837565132800</t>
  </si>
  <si>
    <t>@SantanderMx @uryoficial Está fallando! Yo tengo el mismo problema</t>
  </si>
  <si>
    <t>Wed Oct 14 20:04:02 +0000 2020</t>
  </si>
  <si>
    <t>1316468468359852032</t>
  </si>
  <si>
    <t>http://twitter.com/Marcos_Ortiiz/statuses/1316469837565132800</t>
  </si>
  <si>
    <t>{"hashtags":[],"symbols":[],"user_mentions":[{"screen_name":"SantanderMx","name":"Santander México","id":205452984,"id_str":"205452984","indices":[0,12]},{"screen_name":"uryoficial","name":"Ury","id":52207068,"id_str":"52207068","indices":[13,24]}],"urls":[]}</t>
  </si>
  <si>
    <t>1316468491285753857</t>
  </si>
  <si>
    <t>reflexionverdad</t>
  </si>
  <si>
    <t>@SantanderMx @aceleradoraUA @WF_Latam Muchos esfuerzos, lástima de servicio a cliente de su sucursal  Tecnológico en Metepec, Méx. Una hora y 30 mins. Pasando clientes que acababan de llega y exponiendo a una persona de la 3a edad al COVID. Increíble que tres agentes de servicio, no pudieran entregar una reposición.</t>
  </si>
  <si>
    <t>Wed Oct 14 19:58:41 +0000 2020</t>
  </si>
  <si>
    <t>190538797</t>
  </si>
  <si>
    <t>1308129783079993344</t>
  </si>
  <si>
    <t>http://pbs.twimg.com/profile_images/1310207479033159680/8piGKU96_normal.jpg</t>
  </si>
  <si>
    <t>http://twitter.com/reflexionverdad/statuses/1316468491285753857</t>
  </si>
  <si>
    <t>{"hashtags":[],"symbols":[],"user_mentions":[{"screen_name":"SantanderMx","name":"Santander México","id":205452984,"id_str":"205452984","indices":[0,12]},{"screen_name":"aceleradoraUA","name":"AcelerA","id":2806454599,"id_str":"2806454599","indices":[13,27]},{"screen_name":"WF_Latam","name":"Wadhwani Foundation- Latinoamérica","id":967059722032599000,"id_str":"967059722032599045","indices":[28,37]}],"urls":[]}</t>
  </si>
  <si>
    <t>1316468473606725633</t>
  </si>
  <si>
    <t>_Santiago_G_</t>
  </si>
  <si>
    <t>@SantanderMx No puedo ingresar, no tengo ninguna otra conexión https://t.co/qeQxyhtj61</t>
  </si>
  <si>
    <t>Wed Oct 14 19:58:37 +0000 2020</t>
  </si>
  <si>
    <t>969983408083558405</t>
  </si>
  <si>
    <t>http://pbs.twimg.com/profile_images/1273359072717234177/HQ6e92Fy_normal.jpg</t>
  </si>
  <si>
    <t>http://twitter.com/_Santiago_G_/statuses/1316468473606725633</t>
  </si>
  <si>
    <t>{"hashtags":[],"symbols":[],"user_mentions":[{"screen_name":"SantanderMx","name":"Santander México","id":205452984,"id_str":"205452984","indices":[0,12]}],"urls":[],"media":[{"id":1316468467088781300,"id_str":"1316468467088781313","indices":[63,86],"media_url":"http://pbs.twimg.com/media/EkUJGIrUcAE2zRK.jpg","media_url_https":"https://pbs.twimg.com/media/EkUJGIrUcAE2zRK.jpg","url":"https://t.co/qeQxyhtj61","display_url":"pic.twitter.com/qeQxyhtj61","expanded_url":"https://twitter.com/_Santiago_G_/status/1316468473606725633/photo/1","type":"photo","sizes":{"thumb":{"w":150,"h":150,"resize":"crop"},"medium":{"w":554,"h":1200,"resize":"fit"},"large":{"w":946,"h":2048,"resize":"fit"},"small":{"w":314,"h":680,"resize":"fit"}}}]}</t>
  </si>
  <si>
    <t>1316468198892605440</t>
  </si>
  <si>
    <t>Renauyi</t>
  </si>
  <si>
    <t>@SantanderMx  en abril me llegó un mensaje por correo en el que aceptaban mi solicitud de apoyo por covid-19. Y me aseguraron que no me cobrarían hasta septiembre ningún cargo por tarjeta de crédito y que no se generarían intereses. Pero SÍ me siguieron cobrando. ¡Ladrones!</t>
  </si>
  <si>
    <t>Wed Oct 14 19:57:32 +0000 2020</t>
  </si>
  <si>
    <t>1261578912351608834</t>
  </si>
  <si>
    <t>http://pbs.twimg.com/profile_images/1261603916053184512/zEaO1Twg_normal.jpg</t>
  </si>
  <si>
    <t>http://twitter.com/Renauyi/statuses/1316468198892605440</t>
  </si>
  <si>
    <t>1316467303639388161</t>
  </si>
  <si>
    <t>@SantanderMx @YolyFloresHdez Hijos de puta. Lo que mencionan en su respuesta ya fue declarado ilegal por la Suprema Corte de Justicia de la Nación.</t>
  </si>
  <si>
    <t>Wed Oct 14 19:53:58 +0000 2020</t>
  </si>
  <si>
    <t>1316186424358699008</t>
  </si>
  <si>
    <t>http://twitter.com/Renauyi/statuses/1316467303639388161</t>
  </si>
  <si>
    <t>{"hashtags":[],"symbols":[],"user_mentions":[{"screen_name":"SantanderMx","name":"Santander México","id":205452984,"id_str":"205452984","indices":[0,12]},{"screen_name":"YolyFloresHdez","name":"Yoly Flores 🌹","id":628982764,"id_str":"628982764","indices":[13,28]}],"urls":[]}</t>
  </si>
  <si>
    <t>1316466940706250753</t>
  </si>
  <si>
    <t>@SantanderMx como diría el divo de Juárez: te pareces tanto al @Tu_IMSS 
Más burocrático imposible realizar trámites con ustedes 👏👏👏👏
Son unos genios del humor involuntario 👍</t>
  </si>
  <si>
    <t>Wed Oct 14 19:52:32 +0000 2020</t>
  </si>
  <si>
    <t>http://twitter.com/gibran_igby/statuses/1316466940706250753</t>
  </si>
  <si>
    <t>{"hashtags":[],"symbols":[],"user_mentions":[{"screen_name":"SantanderMx","name":"Santander México","id":205452984,"id_str":"205452984","indices":[0,12]},{"screen_name":"Tu_IMSS","name":"IMSS","id":69034805,"id_str":"69034805","indices":[63,71]}],"urls":[]}</t>
  </si>
  <si>
    <t>1316466788419489795</t>
  </si>
  <si>
    <t>uryoficial</t>
  </si>
  <si>
    <t>@SantanderMx no puedo accesar a mi banca móvil desde hace media hora , me marca que debo esperar 5 min espero más y me vuelve a aparecer , y me rechaza mi pago en Uber Eats 😩</t>
  </si>
  <si>
    <t>Wed Oct 14 19:51:55 +0000 2020</t>
  </si>
  <si>
    <t>52207068</t>
  </si>
  <si>
    <t>http://pbs.twimg.com/profile_images/1316581478222958593/HvMD9EtZ_normal.jpg</t>
  </si>
  <si>
    <t>http://twitter.com/uryoficial/statuses/1316466788419489795</t>
  </si>
  <si>
    <t>1316466697516322817</t>
  </si>
  <si>
    <t>@SantanderMx después de algunos años con TC Santander y de varias malas experiencias con el servicio, he decidido cancelar toda relación. Pésimo banco</t>
  </si>
  <si>
    <t>Wed Oct 14 19:51:34 +0000 2020</t>
  </si>
  <si>
    <t>http://twitter.com/ronanito/statuses/1316466697516322817</t>
  </si>
  <si>
    <t>1316466056198791175</t>
  </si>
  <si>
    <t>RodrigoPaloma11</t>
  </si>
  <si>
    <t>@SantanderMx @bancosantander 
Necesito que contesten mi llamada o me marquen a mi, que asco de atención a clientes, si no tengo mi celular no puedo ser atendido.</t>
  </si>
  <si>
    <t>Wed Oct 14 19:49:01 +0000 2020</t>
  </si>
  <si>
    <t>2435988673</t>
  </si>
  <si>
    <t>http://pbs.twimg.com/profile_images/1039414281735954433/xD2YGYsa_normal.jpg</t>
  </si>
  <si>
    <t>http://twitter.com/RodrigoPaloma11/statuses/1316466056198791175</t>
  </si>
  <si>
    <t>{"hashtags":[],"symbols":[],"user_mentions":[{"screen_name":"SantanderMx","name":"Santander México","id":205452984,"id_str":"205452984","indices":[0,12]},{"screen_name":"bancosantander","name":"Santander","id":246196403,"id_str":"246196403","indices":[13,28]}],"urls":[]}</t>
  </si>
  <si>
    <t>1316463345894121472</t>
  </si>
  <si>
    <t>@SantanderMx no puede ser que no me puedan enviar el código para activar el súper token. Más de una semana queriendo activarlo y nada!! Su “súper línea” vale para 2 pepinos porque no me ayudan y a fuerza tengo que ir a la sucursal donde abrí mi cuenta!! No sirven para nada!</t>
  </si>
  <si>
    <t>Wed Oct 14 19:38:15 +0000 2020</t>
  </si>
  <si>
    <t>http://twitter.com/Paulina011091/statuses/1316463345894121472</t>
  </si>
  <si>
    <t>1316463230018088961</t>
  </si>
  <si>
    <t>@SantanderMx  me quede sin celular por que me asaltaron, no paso de la contestadora por que me mandan un mensaje para verificar que sea yo y a huevo que no puedo revisarlo. Quiero hablar con un ejecutivo, me caga su contestadora</t>
  </si>
  <si>
    <t>Wed Oct 14 19:37:47 +0000 2020</t>
  </si>
  <si>
    <t>http://twitter.com/RodrigoPaloma11/statuses/1316463230018088961</t>
  </si>
  <si>
    <t>1316461800691564545</t>
  </si>
  <si>
    <t>sharls79</t>
  </si>
  <si>
    <t>@SantanderMx tienes 3 cajeros en tu sucursal de plaza Antea, Querétaro y ninguno da dinero. @BancoMultiva el cual SÍ sirve su cajero me cobró $34 pesos por tu falta de atención y la de tu personal en el tema.</t>
  </si>
  <si>
    <t>Wed Oct 14 19:32:06 +0000 2020</t>
  </si>
  <si>
    <t>143685792</t>
  </si>
  <si>
    <t>http://pbs.twimg.com/profile_images/1067577142890909696/A1bDzhSZ_normal.jpg</t>
  </si>
  <si>
    <t>http://twitter.com/sharls79/statuses/1316461800691564545</t>
  </si>
  <si>
    <t>{"hashtags":[],"symbols":[],"user_mentions":[{"screen_name":"SantanderMx","name":"Santander México","id":205452984,"id_str":"205452984","indices":[0,12]},{"screen_name":"BancoMultiva","name":"Banco Multiva","id":125430986,"id_str":"125430986","indices":[92,105]}],"urls":[]}</t>
  </si>
  <si>
    <t>1316460413471649795</t>
  </si>
  <si>
    <t>capitanpsp</t>
  </si>
  <si>
    <t>@SantanderMx @Arturo004 En pocas palabras todos los usuarios sin tontos menos ellos pero gracias yo pensaba abrir una cuenta pero dado que son el segundo banco con más quejas de mejor mejor paso de largo así evita miles de dolores de cabeza</t>
  </si>
  <si>
    <t>Wed Oct 14 19:26:35 +0000 2020</t>
  </si>
  <si>
    <t>522360985</t>
  </si>
  <si>
    <t>http://pbs.twimg.com/profile_images/985326027172995072/2tHYW5Zj_normal.jpg</t>
  </si>
  <si>
    <t>http://twitter.com/capitanpsp/statuses/1316460413471649795</t>
  </si>
  <si>
    <t>1316457239176253440</t>
  </si>
  <si>
    <t>aperezgrovas</t>
  </si>
  <si>
    <t>@SantanderMx @clubpremier_mx Llevo esperando 48 minutos en su call center de Club Premiere-Aeroméxico 55 5133 40 31 para solicitar el beneficio de vuelo x aniversario y nadie contesta! Pésimo servicio https://t.co/KO8xb1reue</t>
  </si>
  <si>
    <t>Wed Oct 14 19:13:59 +0000 2020</t>
  </si>
  <si>
    <t>225969234</t>
  </si>
  <si>
    <t>http://pbs.twimg.com/profile_images/790061309643530240/0CH5nuI1_normal.jpg</t>
  </si>
  <si>
    <t>http://twitter.com/aperezgrovas/statuses/1316457239176253440</t>
  </si>
  <si>
    <t>{"hashtags":[],"symbols":[],"user_mentions":[{"screen_name":"SantanderMx","name":"Santander México","id":205452984,"id_str":"205452984","indices":[0,12]},{"screen_name":"clubpremier_mx","name":"Club Premier","id":2161712244,"id_str":"2161712244","indices":[13,28]}],"urls":[],"media":[{"id":1316457230275838000,"id_str":"1316457230275837952","indices":[201,224],"media_url":"http://pbs.twimg.com/media/EkT-4ESWAAAsEdp.jpg","media_url_https":"https://pbs.twimg.com/media/EkT-4ESWAAAsEdp.jpg","url":"https://t.co/KO8xb1reue","display_url":"pic.twitter.com/KO8xb1reue","expanded_url":"https://twitter.com/aperezgrovas/status/1316457239176253440/photo/1","type":"photo","sizes":{"thumb":{"w":150,"h":150,"resize":"crop"},"large":{"w":750,"h":1334,"resize":"fit"},"medium":{"w":675,"h":1200,"resize":"fit"},"small":{"w":382,"h":680,"resize":"fit"}}}]}</t>
  </si>
  <si>
    <t>1316456299106762752</t>
  </si>
  <si>
    <t>ajuarez2</t>
  </si>
  <si>
    <t>@SantanderMx estimados sigo sin conseguir respuesta de su parte y no tengo mi dinero disponible, ni una respuesta no es posible que traten tan mal a sus clientes sigo sin poder disponer de mi dinero y sin quien dé una respuesta al respecto #SantanderSucio #santandercontesta https://t.co/xG29PLjRmD</t>
  </si>
  <si>
    <t>Wed Oct 14 19:10:14 +0000 2020</t>
  </si>
  <si>
    <t>82659863</t>
  </si>
  <si>
    <t>http://pbs.twimg.com/profile_images/653259805994319872/wKM76TSY_normal.jpg</t>
  </si>
  <si>
    <t>http://twitter.com/ajuarez2/statuses/1316456299106762752</t>
  </si>
  <si>
    <t>{"hashtags":[{"text":"SantanderSucio","indices":[240,255]},{"text":"santandercontesta","indices":[256,274]}],"symbols":[],"user_mentions":[{"screen_name":"SantanderMx","name":"Santander México","id":205452984,"id_str":"205452984","indices":[0,12]}],"urls":[],"media":[{"id":1316456296082620400,"id_str":"1316456296082620418","indices":[275,298],"media_url":"http://pbs.twimg.com/media/EkT-BsJUwAIwWGz.jpg","media_url_https":"https://pbs.twimg.com/media/EkT-BsJUwAIwWGz.jpg","url":"https://t.co/xG29PLjRmD","display_url":"pic.twitter.com/xG29PLjRmD","expanded_url":"https://twitter.com/ajuarez2/status/1316456299106762752/photo/1","type":"photo","sizes":{"thumb":{"w":150,"h":150,"resize":"crop"},"medium":{"w":675,"h":1200,"resize":"fit"},"small":{"w":382,"h":680,"resize":"fit"},"large":{"w":750,"h":1334,"resize":"fit"}}}]}</t>
  </si>
  <si>
    <t>1316452303960973313</t>
  </si>
  <si>
    <t>cesar_mun</t>
  </si>
  <si>
    <t>@SantanderMx la app lleva 2 horas diciendo que se ha detectado que tengo otra sesion abierta, ¿hay alguna falla general?</t>
  </si>
  <si>
    <t>Wed Oct 14 18:54:22 +0000 2020</t>
  </si>
  <si>
    <t>344173258</t>
  </si>
  <si>
    <t>http://pbs.twimg.com/profile_images/1257872698824372229/-b7av0lm_normal.jpg</t>
  </si>
  <si>
    <t>Playa del Carmen</t>
  </si>
  <si>
    <t>http://twitter.com/cesar_mun/statuses/1316452303960973313</t>
  </si>
  <si>
    <t>1316448169295740930</t>
  </si>
  <si>
    <t>@SantanderMx solicito ayuda ante un estafador con cuenta Santander.</t>
  </si>
  <si>
    <t>Wed Oct 14 18:37:56 +0000 2020</t>
  </si>
  <si>
    <t>http://twitter.com/krmn90/statuses/1316448169295740930</t>
  </si>
  <si>
    <t>1316444637545017344</t>
  </si>
  <si>
    <t>Jescomio</t>
  </si>
  <si>
    <t>@SantanderMx Eso yo lo sé, pero hay personas que no... Hagan una campaña o algo para prevenir a otras personas y mantengan atentos ya que en teoría este número (qué según el @IFT_MX ya debería ser inválido) está suplantando su identidad como entidad bancaria</t>
  </si>
  <si>
    <t>Wed Oct 14 18:23:54 +0000 2020</t>
  </si>
  <si>
    <t>2790297293</t>
  </si>
  <si>
    <t>1316444173432696837</t>
  </si>
  <si>
    <t>http://pbs.twimg.com/profile_images/1307483676276666368/16FlrwAf_normal.jpg</t>
  </si>
  <si>
    <t>Toluca, México</t>
  </si>
  <si>
    <t>http://twitter.com/Jescomio/statuses/1316444637545017344</t>
  </si>
  <si>
    <t>{"hashtags":[],"symbols":[],"user_mentions":[{"screen_name":"SantanderMx","name":"Santander México","id":205452984,"id_str":"205452984","indices":[0,12]},{"screen_name":"IFT_MX","name":"IFT","id":102161666,"id_str":"102161666","indices":[174,181]}],"urls":[]}</t>
  </si>
  <si>
    <t>1316444598852620289</t>
  </si>
  <si>
    <t>VictorM37282014</t>
  </si>
  <si>
    <t>RT @Arturo004: @SantanderMx Hola @SantanderMx  cómo van con estos fraudes?? Teng miedo de sacar una hipoteca con este antecedente...         https://t.co/GbltLXpy5k</t>
  </si>
  <si>
    <t>Wed Oct 14 18:23:45 +0000 2020</t>
  </si>
  <si>
    <t>558251048</t>
  </si>
  <si>
    <t>http://pbs.twimg.com/profile_images/2323307175/zx1fbm5oxql2l47we30v_normal.jpeg</t>
  </si>
  <si>
    <t>Distrito Federal.</t>
  </si>
  <si>
    <t>http://twitter.com/VictorM37282014/statuses/1316444598852620289</t>
  </si>
  <si>
    <t>{"hashtags":[],"symbols":[],"user_mentions":[{"screen_name":"Arturo004","name":"Arturo004","id":97309578,"id_str":"97309578","indices":[3,13]},{"screen_name":"SantanderMx","name":"Santander México","id":205452984,"id_str":"205452984","indices":[15,27]},{"screen_name":"SantanderMx","name":"Santander México","id":205452984,"id_str":"205452984","indices":[33,45]}],"urls":[]}</t>
  </si>
  <si>
    <t>1316443917336879104</t>
  </si>
  <si>
    <t>RT @Jescomio: @SantanderMx llegan llamadas utilizando su DID de Súper Línea para hacer fraudes, es importante que prevengan a sus usuarios 
No hay carrier responsable y la ubicación del número viene de Brasil 
@IFT_MX @CondusefMX #Fraude #Santander https://t.co/Iicr86Ay9w</t>
  </si>
  <si>
    <t>Wed Oct 14 18:21:02 +0000 2020</t>
  </si>
  <si>
    <t>http://twitter.com/VictorM37282014/statuses/1316443917336879104</t>
  </si>
  <si>
    <t>1316442706273538048</t>
  </si>
  <si>
    <t>eahm90</t>
  </si>
  <si>
    <t>@SantanderMx cada que trato de activar mi supertoken me bloquean mi cuenta y tengo que llamar a superlinea para desbloquearla. Esto ha pasado ya 6 veces en las ultimas dos semanas. Que tengo que hacer para que por fin funcione?</t>
  </si>
  <si>
    <t>Wed Oct 14 18:16:14 +0000 2020</t>
  </si>
  <si>
    <t>111326897</t>
  </si>
  <si>
    <t>http://pbs.twimg.com/profile_images/1074878854949302272/SiJLXVbe_normal.jpg</t>
  </si>
  <si>
    <t>http://twitter.com/eahm90/statuses/1316442706273538048</t>
  </si>
  <si>
    <t>1316442015446577153</t>
  </si>
  <si>
    <t>JerryAnarchy</t>
  </si>
  <si>
    <t>@SantanderMx @VaXMiCuenta Como es q llevo dos días tratando de comunicarme a su linea y nadie me atienda, siempre es lo mismo "los ejecutivos están ocupados" todos los días y a todas horas?? Q pésimo servicio a cliente tienen.. 😡</t>
  </si>
  <si>
    <t>Wed Oct 14 18:13:29 +0000 2020</t>
  </si>
  <si>
    <t>282633409</t>
  </si>
  <si>
    <t>http://pbs.twimg.com/profile_images/1300960897716940803/vMPHB4v4_normal.jpg</t>
  </si>
  <si>
    <t>http://twitter.com/JerryAnarchy/statuses/1316442015446577153</t>
  </si>
  <si>
    <t>{"hashtags":[],"symbols":[],"user_mentions":[{"screen_name":"SantanderMx","name":"Santander México","id":205452984,"id_str":"205452984","indices":[0,12]},{"screen_name":"VaXMiCuenta","name":"Va Por Mi Cuenta","id":844118071,"id_str":"844118071","indices":[13,25]}],"urls":[]}</t>
  </si>
  <si>
    <t>1316440164785324033</t>
  </si>
  <si>
    <t>@SantanderMx llegan llamadas utilizando su DID de Súper Línea para hacer fraudes, es importante que prevengan a sus usuarios 
No hay carrier responsable y la ubicación del número viene de Brasil 
@IFT_MX @CondusefMX #Fraude #Santander https://t.co/Iicr86Ay9w</t>
  </si>
  <si>
    <t>Wed Oct 14 18:06:08 +0000 2020</t>
  </si>
  <si>
    <t>http://twitter.com/Jescomio/statuses/1316440164785324033</t>
  </si>
  <si>
    <t>{"hashtags":[{"text":"Fraude","indices":[216,223]},{"text":"Santander","indices":[224,234]}],"symbols":[],"user_mentions":[{"screen_name":"SantanderMx","name":"Santander México","id":205452984,"id_str":"205452984","indices":[0,12]},{"screen_name":"IFT_MX","name":"IFT","id":102161666,"id_str":"102161666","indices":[196,203]},{"screen_name":"CondusefMX","name":"CONDUSEF","id":164783615,"id_str":"164783615","indices":[204,215]}],"urls":[],"media":[{"id":1316440160217825300,"id_str":"1316440160217825284","indices":[235,258],"media_url":"http://pbs.twimg.com/media/EkTvWdXXgAQqoge.jpg","media_url_https":"https://pbs.twimg.com/media/EkTvWdXXgAQqoge.jpg","url":"https://t.co/Iicr86Ay9w","display_url":"pic.twitter.com/Iicr86Ay9w","expanded_url":"https://twitter.com/Jescomio/status/1316440164785324033/photo/1","type":"photo","sizes":{"thumb":{"w":150,"h":150,"resize":"crop"},"large":{"w":540,"h":1170,"resize":"fit"},"medium":{"w":540,"h":1170,"resize":"fit"},"small":{"w":314,"h":680,"resize":"fit"}}}]}</t>
  </si>
  <si>
    <t>1316432776040767496</t>
  </si>
  <si>
    <t>mDoze2</t>
  </si>
  <si>
    <t>@SantanderMx espero me respondas lo antes posible.
Gracias, 
Matt.</t>
  </si>
  <si>
    <t>Wed Oct 14 17:36:46 +0000 2020</t>
  </si>
  <si>
    <t>1213280835417210880</t>
  </si>
  <si>
    <t>http://pbs.twimg.com/profile_images/1213284202864492544/VVrAkx-R_normal.jpg</t>
  </si>
  <si>
    <t>http://twitter.com/mDoze2/statuses/1316432776040767496</t>
  </si>
  <si>
    <t>1316432428085510145</t>
  </si>
  <si>
    <t>Sheylalvade</t>
  </si>
  <si>
    <t>@SantanderMx me marcan 25 veces al día para ofrecerme tarjetas de crédito, ampliación de línea de crédito y no estoy interesada. Mi único servicio con ustedes es mi nómina, ¿que tengo que hacer o que reporte tengo que tener para que dejen de marcarme?</t>
  </si>
  <si>
    <t>Wed Oct 14 17:35:23 +0000 2020</t>
  </si>
  <si>
    <t>2185471051</t>
  </si>
  <si>
    <t>http://pbs.twimg.com/profile_images/1311431945788755975/2t-T-xaK_normal.jpg</t>
  </si>
  <si>
    <t>http://twitter.com/Sheylalvade/statuses/1316432428085510145</t>
  </si>
  <si>
    <t>1316432405956308992</t>
  </si>
  <si>
    <t>@SantanderMx sucursal y cuando llego a la sucursal me dicen que llamen y lo veo como falta de respeto jugar con el tiempo de las personas tienen un mal servicio para el cliente me están robando mi dinero como es que con 1 caso me de 5 números de folio</t>
  </si>
  <si>
    <t>Wed Oct 14 17:35:18 +0000 2020</t>
  </si>
  <si>
    <t>http://twitter.com/mDoze2/statuses/1316432405956308992</t>
  </si>
  <si>
    <t>1316432026791227392</t>
  </si>
  <si>
    <t>@SantanderMx hola buenas tardes me dirijo a ustedes por este medio. Tengo un caso de prima no devengada que no me ah resulto desde hace 3 meses y ya que cada vez que voy al banco Santander me dicen que llame al banco mismo Santander y ya que llamo me dicen que me dirija a la</t>
  </si>
  <si>
    <t>Wed Oct 14 17:33:47 +0000 2020</t>
  </si>
  <si>
    <t>http://twitter.com/mDoze2/statuses/1316432026791227392</t>
  </si>
  <si>
    <t>1316430709775532032</t>
  </si>
  <si>
    <t>ItsLeGran</t>
  </si>
  <si>
    <t>@SantanderMx Ya hablé u tampoco me ayudaron</t>
  </si>
  <si>
    <t>Wed Oct 14 17:28:33 +0000 2020</t>
  </si>
  <si>
    <t>347595296</t>
  </si>
  <si>
    <t>1316430198884175872</t>
  </si>
  <si>
    <t>http://pbs.twimg.com/profile_images/1306708479428751362/8cQM-2Ga_normal.jpg</t>
  </si>
  <si>
    <t>http://twitter.com/ItsLeGran/statuses/1316430709775532032</t>
  </si>
  <si>
    <t>1316430501134176257</t>
  </si>
  <si>
    <t>TaLtOs_</t>
  </si>
  <si>
    <t>@SantanderMx Quiero abrir una cuenta y pues llevo 1 hora formado y nadie es para salir e informar nada. Pésimo servicio en su sucursal valle dorado.</t>
  </si>
  <si>
    <t>Wed Oct 14 17:27:44 +0000 2020</t>
  </si>
  <si>
    <t>178707175</t>
  </si>
  <si>
    <t>http://pbs.twimg.com/profile_images/1302099605606338560/yC4aP4Pb_normal.jpg</t>
  </si>
  <si>
    <t>ShELdOn AlpHa 5</t>
  </si>
  <si>
    <t>http://twitter.com/TaLtOs_/statuses/1316430501134176257</t>
  </si>
  <si>
    <t>1316429646100074500</t>
  </si>
  <si>
    <t>@SantanderMx donde me puedo quejar, llevo con un problema durante tres semanas y no me dan solución</t>
  </si>
  <si>
    <t>Wed Oct 14 17:24:20 +0000 2020</t>
  </si>
  <si>
    <t>http://twitter.com/ItsLeGran/statuses/1316429646100074500</t>
  </si>
  <si>
    <t>1316428924549767169</t>
  </si>
  <si>
    <t>GUIYHO</t>
  </si>
  <si>
    <t>@SantanderMx @VaXMiCuenta No me atienden por su número de atención y en línea no me deja avanzar en el trámite 🤨</t>
  </si>
  <si>
    <t>Wed Oct 14 17:21:28 +0000 2020</t>
  </si>
  <si>
    <t>116267352</t>
  </si>
  <si>
    <t>http://pbs.twimg.com/profile_images/1240448417668661250/AnQ1El91_normal.jpg</t>
  </si>
  <si>
    <t>http://twitter.com/GUIYHO/statuses/1316428924549767169</t>
  </si>
  <si>
    <t>1316428172150284288</t>
  </si>
  <si>
    <t>@SantanderMx estimados urge me den respuesta llevo 15 días si poder disponer de mi dinero he ido a sucursal 5907 con Jonathan  Monsibais quien supuestamente mando un correo y sigo sin respuesta #santandersequedamidi</t>
  </si>
  <si>
    <t>Wed Oct 14 17:18:28 +0000 2020</t>
  </si>
  <si>
    <t>http://twitter.com/ajuarez2/statuses/1316428172150284288</t>
  </si>
  <si>
    <t>{"hashtags":[{"text":"santandersequedamidi","indices":[194,215]}],"symbols":[],"user_mentions":[{"screen_name":"SantanderMx","name":"Santander México","id":205452984,"id_str":"205452984","indices":[0,12]}],"urls":[]}</t>
  </si>
  <si>
    <t>1316424069865254913</t>
  </si>
  <si>
    <t>RalBeltrn9</t>
  </si>
  <si>
    <t>@SantanderMx No se quieran lavar las manos, yo acabo de cancelar todas mis cuentas con ustedes, nos vemos ratas https://t.co/mu3aI7EM6u</t>
  </si>
  <si>
    <t>Wed Oct 14 17:02:10 +0000 2020</t>
  </si>
  <si>
    <t>910594610401071104</t>
  </si>
  <si>
    <t>http://pbs.twimg.com/profile_images/911354351779815424/cTGjvEGt_normal.jpg</t>
  </si>
  <si>
    <t>http://twitter.com/RalBeltrn9/statuses/1316424069865254913</t>
  </si>
  <si>
    <t>{"hashtags":[],"symbols":[],"user_mentions":[{"screen_name":"SantanderMx","name":"Santander México","id":205452984,"id_str":"205452984","indices":[0,12]}],"urls":[{"url":"https://t.co/mu3aI7EM6u","expanded_url":"https://m-x.com.mx/al-dia/vacian-cuentas-en-santander-alistan-denuncia-penal-colectiva-contra-el-banco","display_url":"m-x.com.mx/al-dia/vacian-…","indices":[112,135]}]}</t>
  </si>
  <si>
    <t>1316422571861057537</t>
  </si>
  <si>
    <t>RT @danygab11: @SantanderMx pésima tu aplicación móvil.
Tres días sin poder hacer movimientos #muymal</t>
  </si>
  <si>
    <t>Wed Oct 14 16:56:13 +0000 2020</t>
  </si>
  <si>
    <t>http://twitter.com/ajuarez2/statuses/1316422571861057537</t>
  </si>
  <si>
    <t>{"hashtags":[{"text":"muymal","indices":[94,101]}],"symbols":[],"user_mentions":[{"screen_name":"danygab11","name":"Dany Alvarado","id":1055881292,"id_str":"1055881292","indices":[3,13]},{"screen_name":"SantanderMx","name":"Santander México","id":205452984,"id_str":"205452984","indices":[15,27]}],"urls":[]}</t>
  </si>
  <si>
    <t>1316422152736833536</t>
  </si>
  <si>
    <t>@SantanderMx exijo una respuesta ademas de que se han generado ya cargos de pagos atrasados por esta situación ustedes tendrían que cubrir por qué no es posible que por un error de ustedes no pueda disponer de mi dinero !</t>
  </si>
  <si>
    <t>Wed Oct 14 16:54:33 +0000 2020</t>
  </si>
  <si>
    <t>http://twitter.com/ajuarez2/statuses/1316422152736833536</t>
  </si>
  <si>
    <t>1316421394247241729</t>
  </si>
  <si>
    <t>@SantanderMx es una pena de verdad que no tengan un proceso claro de alta de la cuenta llevo 4 meses con la cuenta y esta es la segunda vez que se bloquea y no puedo disponer de mis fondos lamentablemente de nuevo su servicio</t>
  </si>
  <si>
    <t>Wed Oct 14 16:51:32 +0000 2020</t>
  </si>
  <si>
    <t>http://twitter.com/ajuarez2/statuses/1316421394247241729</t>
  </si>
  <si>
    <t>1316421070241460224</t>
  </si>
  <si>
    <t>@SantanderMx lo lamentable es que ya no le contesta ni las llamadas ni los correos el asesor Jonathan Josué Monsibais, necesito urgentemente disponer de mi dinero y ustedes en sus procesos no dan respuesta, por favor den una respuesta al respecto</t>
  </si>
  <si>
    <t>Wed Oct 14 16:50:15 +0000 2020</t>
  </si>
  <si>
    <t>http://twitter.com/ajuarez2/statuses/1316421070241460224</t>
  </si>
  <si>
    <t>1316420672692711425</t>
  </si>
  <si>
    <t>@SantanderMx es lamentable su respuesta he mandando ya una queja formal al respecto folio 302637-091020 y me mando un correo de que me comuniqué a la súper línea donde no tienen la respuesta me piden acudir a la sucursal y tampoco se ha solucionado</t>
  </si>
  <si>
    <t>Wed Oct 14 16:48:40 +0000 2020</t>
  </si>
  <si>
    <t>http://twitter.com/ajuarez2/statuses/1316420672692711425</t>
  </si>
  <si>
    <t>1316419975255486465</t>
  </si>
  <si>
    <t>bmaster12</t>
  </si>
  <si>
    <t>@SantanderMx Me cobran demás la mensualidad de mi crédito hipotecario, sin avisar, suspenden mis tarjetas y te cuelgan en súper línea. Será que están sacando dinero luego del vaciado de cuentas que tuvieron? Mi queja va a la @CondusefMX y a un grupo de FB</t>
  </si>
  <si>
    <t>Wed Oct 14 16:45:54 +0000 2020</t>
  </si>
  <si>
    <t>106245729</t>
  </si>
  <si>
    <t>http://pbs.twimg.com/profile_images/1297717229300011009/BJVXcWqs_normal.jpg</t>
  </si>
  <si>
    <t>Cuauhtémoc, Distrito Federal</t>
  </si>
  <si>
    <t>http://twitter.com/bmaster12/statuses/1316419975255486465</t>
  </si>
  <si>
    <t>{"hashtags":[],"symbols":[],"user_mentions":[{"screen_name":"SantanderMx","name":"Santander México","id":205452984,"id_str":"205452984","indices":[0,12]},{"screen_name":"CondusefMX","name":"CONDUSEF","id":164783615,"id_str":"164783615","indices":[225,236]}],"urls":[]}</t>
  </si>
  <si>
    <t>1316419737241350144</t>
  </si>
  <si>
    <t>@SantanderMx llevo más de 15 días con el bloqueo de la cuenta ayer fui a la sucursal 5907 y me dijeron que fue un error en el alta de la cuenta pero que estaría listo ayer ya pasaron 24 hrs y sigo sin poder disponer</t>
  </si>
  <si>
    <t>Wed Oct 14 16:44:57 +0000 2020</t>
  </si>
  <si>
    <t>http://twitter.com/ajuarez2/statuses/1316419737241350144</t>
  </si>
  <si>
    <t>1316418814423298057</t>
  </si>
  <si>
    <t>Otaku15971638</t>
  </si>
  <si>
    <t>@SantanderMx Su cubrebocas parece que lo recogió de la basura pidan que se bañen</t>
  </si>
  <si>
    <t>Wed Oct 14 16:41:17 +0000 2020</t>
  </si>
  <si>
    <t>1297656914738679809</t>
  </si>
  <si>
    <t>1316417281157718016</t>
  </si>
  <si>
    <t>http://twitter.com/Otaku15971638/statuses/1316418814423298057</t>
  </si>
  <si>
    <t>1316417742149283840</t>
  </si>
  <si>
    <t>@SantanderMx estimados llevo más de 24 horas tratando de que se me desbloquee mi cuenta y disponer de mis fondos y no puedo ya mande un correo fue a sucursal y no se puede disponer por favor su respuesta me urge tener mi dinero</t>
  </si>
  <si>
    <t>Wed Oct 14 16:37:02 +0000 2020</t>
  </si>
  <si>
    <t>http://twitter.com/ajuarez2/statuses/1316417742149283840</t>
  </si>
  <si>
    <t>1316417032494047232</t>
  </si>
  <si>
    <t>jriveraesc73</t>
  </si>
  <si>
    <t>@SantanderMx llevo exactamente una hora en la sucursal coaplaza para cancelar una tarjeta de nómina y como solo hay dos ejecutivos atendiendo y otros dos que estan haciendo otras funciones, nos dicen que nos tenemos que esperar.</t>
  </si>
  <si>
    <t>Wed Oct 14 16:34:13 +0000 2020</t>
  </si>
  <si>
    <t>935204121589747712</t>
  </si>
  <si>
    <t>http://pbs.twimg.com/profile_images/1300069034054959105/kgZ7j-Zs_normal.jpg</t>
  </si>
  <si>
    <t>http://twitter.com/jriveraesc73/statuses/1316417032494047232</t>
  </si>
  <si>
    <t>1316416892589010946</t>
  </si>
  <si>
    <t>@SantanderMx hola acabo de acudir a su sucursal que está por el metro Tacubaya me está atendiendo una señorita pidiendo mis datos y al mismo tiempo hablando por teléfono adónde puedo poner mi queja y también pongan más atención es limpieza personal se ve que ni sé baño</t>
  </si>
  <si>
    <t>Wed Oct 14 16:33:39 +0000 2020</t>
  </si>
  <si>
    <t>http://twitter.com/Otaku15971638/statuses/1316416892589010946</t>
  </si>
  <si>
    <t>1316414254367604738</t>
  </si>
  <si>
    <t>PaolaGrande24</t>
  </si>
  <si>
    <t>@SantanderMx Son el peor banco tienen retenido mi dinero y no me dan ninguna solución solo se pasan de un día a otro y ya tengo 3 semanas así 😡😡😡😡🤬🤬🤬🤬🤬🤬 mi siguiente paso es una queja en profeco porque nadie me dic en nada 😤😠😡</t>
  </si>
  <si>
    <t>Wed Oct 14 16:23:10 +0000 2020</t>
  </si>
  <si>
    <t>827263859714973701</t>
  </si>
  <si>
    <t>http://pbs.twimg.com/profile_images/841670861744689153/M1kfYKKq_normal.jpg</t>
  </si>
  <si>
    <t>http://twitter.com/PaolaGrande24/statuses/1316414254367604738</t>
  </si>
  <si>
    <t>1316414243785199618</t>
  </si>
  <si>
    <t>Luckytaaz</t>
  </si>
  <si>
    <t>@SantanderMx tenemos cuenta empresarial con ustedes y no me permite hacer ninguna operación que por mantenimiento de la pagina, me urge hacer esas operaciones ya que las tenemos programadas para nuestros proveedores</t>
  </si>
  <si>
    <t>Wed Oct 14 16:23:08 +0000 2020</t>
  </si>
  <si>
    <t>236041504</t>
  </si>
  <si>
    <t>http://pbs.twimg.com/profile_images/611334347237384193/05urX_me_normal.jpg</t>
  </si>
  <si>
    <t>http://twitter.com/Luckytaaz/statuses/1316414243785199618</t>
  </si>
  <si>
    <t>1316412113657753601</t>
  </si>
  <si>
    <t>djzamora</t>
  </si>
  <si>
    <t>@SantanderMx @emeequis @ptcervantes Se hacen tontos, son sus propios empleados, a mi me robaron 8 mil pesos y no se hicieron responsables, si les importara, mejorarían sus medidas de seguridad.</t>
  </si>
  <si>
    <t>Wed Oct 14 16:14:40 +0000 2020</t>
  </si>
  <si>
    <t>83003421</t>
  </si>
  <si>
    <t>1316148357342081025</t>
  </si>
  <si>
    <t>http://pbs.twimg.com/profile_images/1297237067366379520/3ABhy-_e_normal.jpg</t>
  </si>
  <si>
    <t>Tlalpan, D.F.</t>
  </si>
  <si>
    <t>http://twitter.com/djzamora/statuses/1316412113657753601</t>
  </si>
  <si>
    <t>{"hashtags":[],"symbols":[],"user_mentions":[{"screen_name":"SantanderMx","name":"Santander México","id":205452984,"id_str":"205452984","indices":[0,12]},{"screen_name":"emeequis","name":"Emeequis","id":52998787,"id_str":"52998787","indices":[13,22]},{"screen_name":"ptcervantes","name":"Pat Tapia C.","id":295502908,"id_str":"295502908","indices":[23,35]}],"urls":[]}</t>
  </si>
  <si>
    <t>1316410619160137732</t>
  </si>
  <si>
    <t>orazioaguirre</t>
  </si>
  <si>
    <t>@SantanderMx El 19 de marzo de este año ya hice lo que me indicas, va de nuevo la info por DM.
Acabo de bloquear este otro con lada de Soledad de Doblado, Veracruz https://t.co/AZWLXvSRAu</t>
  </si>
  <si>
    <t>Wed Oct 14 16:08:43 +0000 2020</t>
  </si>
  <si>
    <t>577583587</t>
  </si>
  <si>
    <t>1316403412192428032</t>
  </si>
  <si>
    <t>http://pbs.twimg.com/profile_images/924888984236335104/WjksSGdX_normal.jpg</t>
  </si>
  <si>
    <t>http://twitter.com/orazioaguirre/statuses/1316410619160137732</t>
  </si>
  <si>
    <t>{"hashtags":[],"symbols":[],"user_mentions":[{"screen_name":"SantanderMx","name":"Santander México","id":205452984,"id_str":"205452984","indices":[0,12]}],"urls":[],"media":[{"id":1316410614550585300,"id_str":"1316410614550585345","indices":[164,187],"media_url":"http://pbs.twimg.com/media/EkTUerLXYAE0s7Z.jpg","media_url_https":"https://pbs.twimg.com/media/EkTUerLXYAE0s7Z.jpg","url":"https://t.co/AZWLXvSRAu","display_url":"pic.twitter.com/AZWLXvSRAu","expanded_url":"https://twitter.com/orazioaguirre/status/1316410619160137732/photo/1","type":"photo","sizes":{"thumb":{"w":150,"h":150,"resize":"crop"},"large":{"w":720,"h":707,"resize":"fit"},"medium":{"w":720,"h":707,"resize":"fit"},"small":{"w":680,"h":668,"resize":"fit"}}}]}</t>
  </si>
  <si>
    <t>1316399442107400193</t>
  </si>
  <si>
    <t>@SantanderMx listo</t>
  </si>
  <si>
    <t>Wed Oct 14 15:24:19 +0000 2020</t>
  </si>
  <si>
    <t>1316397949082054656</t>
  </si>
  <si>
    <t>http://twitter.com/vanerek/statuses/1316399442107400193</t>
  </si>
  <si>
    <t>1316397477650665472</t>
  </si>
  <si>
    <t>Nereida319</t>
  </si>
  <si>
    <t>@SantanderMx Buenos dias! Que puedo hacer si mi tarjeta no pasa porque se dañó el chip?</t>
  </si>
  <si>
    <t>Wed Oct 14 15:16:30 +0000 2020</t>
  </si>
  <si>
    <t>513380105</t>
  </si>
  <si>
    <t>http://pbs.twimg.com/profile_images/1058946587236462593/YlsVFDGS_normal.jpg</t>
  </si>
  <si>
    <t>http://twitter.com/Nereida319/statuses/1316397477650665472</t>
  </si>
  <si>
    <t>1316394862288277504</t>
  </si>
  <si>
    <t>arielmedinav</t>
  </si>
  <si>
    <t>@SantanderMx Su sistema "antifraudes" deberia ser llamado "anticompras" . Llevo 3 dias intentando hacer una compra y lo rechazan, por SMS me envian códigos que no sirven. Me llaman para decir que ya puedo comprar y es mentira, el error persiste. Sólo hacen perder el tiempo a los tarjetahab.</t>
  </si>
  <si>
    <t>Wed Oct 14 15:06:07 +0000 2020</t>
  </si>
  <si>
    <t>573286262</t>
  </si>
  <si>
    <t>http://twitter.com/arielmedinav/statuses/1316394862288277504</t>
  </si>
  <si>
    <t>1316394232794488832</t>
  </si>
  <si>
    <t>Wed Oct 14 15:03:37 +0000 2020</t>
  </si>
  <si>
    <t>http://twitter.com/arielmedinav/statuses/1316394232794488832</t>
  </si>
  <si>
    <t>1316392421257666560</t>
  </si>
  <si>
    <t>@SantanderMx no porque tenga mi nomina con ustedes quiere decir que estoy dispuesto a recibir llamadas acosadoras insistiendo en que acepte un préstamo, como le hacemos para que me dejen de llamar?</t>
  </si>
  <si>
    <t>Wed Oct 14 14:56:25 +0000 2020</t>
  </si>
  <si>
    <t>http://twitter.com/vanerek/statuses/1316392421257666560</t>
  </si>
  <si>
    <t>1316387690682748929</t>
  </si>
  <si>
    <t>mcarastro03</t>
  </si>
  <si>
    <t>@SantanderMx @Citibanamex @lopezobrador_ @Claudiashein @hacienda_mx @cnbvmx @Mx_Diputados https://t.co/oz3702lTcm</t>
  </si>
  <si>
    <t>Wed Oct 14 14:37:37 +0000 2020</t>
  </si>
  <si>
    <t>232985194</t>
  </si>
  <si>
    <t>http://pbs.twimg.com/profile_images/633758446534332416/ObWLigsh_normal.jpg</t>
  </si>
  <si>
    <t>http://twitter.com/mcarastro03/statuses/1316387690682748929</t>
  </si>
  <si>
    <t>{"hashtags":[],"symbols":[],"user_mentions":[{"screen_name":"SantanderMx","name":"Santander México","id":205452984,"id_str":"205452984","indices":[0,12]},{"screen_name":"Citibanamex","name":"Citibanamex","id":92367652,"id_str":"92367652","indices":[13,25]},{"screen_name":"lopezobrador_","name":"Andrés Manuel","id":82119937,"id_str":"82119937","indices":[26,40]},{"screen_name":"Claudiashein","name":"Claudia Sheinbaum","id":591361197,"id_str":"591361197","indices":[41,54]},{"screen_name":"hacienda_mx","name":"SHCP México","id":267306917,"id_str":"267306917","indices":[55,67]},{"screen_name":"cnbvmx","name":"CNBV","id":241786831,"id_str":"241786831","indices":[68,75]},{"screen_name":"Mx_Diputados","name":"Cámara de Diputados","id":498984649,"id_str":"498984649","indices":[76,89]}],"urls":[{"url":"https://t.co/oz3702lTcm","expanded_url":"https://m-x.com.mx/al-dia/vacian-cuentas-en-santander-alistan-denuncia-penal-colectiva-contra-el-banco","display_url":"m-x.com.mx/al-dia/vacian-…","indices":[90,113]}]}</t>
  </si>
  <si>
    <t>1316355918590771203</t>
  </si>
  <si>
    <t>@SantanderMx cuantos días más tendré que esperar para que ya tengan el estatus de mi aclaración... 
Eres nefasto como banco, solicité el mismo día de la aclaración mi tarjeta y ayer que marque a su línea resulta que no está la tarjeta y me generan otro folio para la tarjeta.</t>
  </si>
  <si>
    <t>Wed Oct 14 12:31:22 +0000 2020</t>
  </si>
  <si>
    <t>http://twitter.com/Jessi_GuevaraC/statuses/1316355918590771203</t>
  </si>
  <si>
    <t>1316343497167781888</t>
  </si>
  <si>
    <t>jessie_Janssen2</t>
  </si>
  <si>
    <t>@SantanderMx @YolyFloresHdez Dicen que no se ha agudizado, pero si lo han hecho, mi padre también está en un reclamo de 50 mil pesos por un cargo de paypal que el banco no ha acreditado, y deben ser los ejecutivos porque son los únicos con acceso a nuestras cuentas, tarjetas e INE cuando acudimos a sucursal.</t>
  </si>
  <si>
    <t>Wed Oct 14 11:42:00 +0000 2020</t>
  </si>
  <si>
    <t>599736665</t>
  </si>
  <si>
    <t>http://pbs.twimg.com/profile_images/1316139148844167168/4TAKOL1s_normal.jpg</t>
  </si>
  <si>
    <t>http://twitter.com/jessie_Janssen2/statuses/1316343497167781888</t>
  </si>
  <si>
    <t>1316271486924206080</t>
  </si>
  <si>
    <t>luisjdelatorre</t>
  </si>
  <si>
    <t>@SantanderMx Favor de checar o componer el siguiente cajero automático. Ya que tiene semanas sin funcionar. Y se requiere para poder retirar el salario. Se encuentra ubicado en el interior del centro de trabajo Complejo Petroquimico Cosoleacaque. En COSOLEACAQUE. Veracruz. https://t.co/CBKSets8H6</t>
  </si>
  <si>
    <t>Wed Oct 14 06:55:52 +0000 2020</t>
  </si>
  <si>
    <t>575118717</t>
  </si>
  <si>
    <t>http://pbs.twimg.com/profile_images/1131559274512101377/f8cI-RFH_normal.jpg</t>
  </si>
  <si>
    <t>http://twitter.com/luisjdelatorre/statuses/1316271486924206080</t>
  </si>
  <si>
    <t>{"hashtags":[],"symbols":[],"user_mentions":[{"screen_name":"SantanderMx","name":"Santander México","id":205452984,"id_str":"205452984","indices":[0,12]}],"urls":[],"media":[{"id":1316271457383702500,"id_str":"1316271457383702528","indices":[274,297],"media_url":"http://pbs.twimg.com/media/EkRV6qVXYAApktF.jpg","media_url_https":"https://pbs.twimg.com/media/EkRV6qVXYAApktF.jpg","url":"https://t.co/CBKSets8H6","display_url":"pic.twitter.com/CBKSets8H6","expanded_url":"https://twitter.com/luisjdelatorre/status/1316271486924206080/photo/1","type":"photo","sizes":{"medium":{"w":1200,"h":148,"resize":"fit"},"thumb":{"w":150,"h":150,"resize":"crop"},"large":{"w":2048,"h":253,"resize":"fit"},"small":{"w":680,"h":84,"resize":"fit"}}}]}</t>
  </si>
  <si>
    <t>1316242544167211011</t>
  </si>
  <si>
    <t>MorenaVoto</t>
  </si>
  <si>
    <t>RT @NAHUALREVIVIDO: @SantanderMx @YolyFloresHdez Mienten culeros! Yo inicie procedimiento vs ustedes porque me cargaron Netflix a mi cuenta de cheques y ni siquiera tengo ese servicio en mi casa! Su respuesta es que yo lo contraté!</t>
  </si>
  <si>
    <t>Wed Oct 14 05:00:51 +0000 2020</t>
  </si>
  <si>
    <t>1274158902519750657</t>
  </si>
  <si>
    <t>http://pbs.twimg.com/profile_images/1301642363866157057/5kdP2VCJ_normal.jpg</t>
  </si>
  <si>
    <t>GDL MEX WDC USA</t>
  </si>
  <si>
    <t>http://twitter.com/MorenaVoto/statuses/1316242544167211011</t>
  </si>
  <si>
    <t>{"hashtags":[],"symbols":[],"user_mentions":[{"screen_name":"NAHUALREVIVIDO","name":"Tzilacatzin","id":448662448,"id_str":"448662448","indices":[3,18]},{"screen_name":"SantanderMx","name":"Santander México","id":205452984,"id_str":"205452984","indices":[20,32]},{"screen_name":"YolyFloresHdez","name":"Yoly Flores 🌹","id":628982764,"id_str":"628982764","indices":[33,48]}],"urls":[]}</t>
  </si>
  <si>
    <t>1316241977227317248</t>
  </si>
  <si>
    <t>YolyFloresHdez</t>
  </si>
  <si>
    <t>RT @josepiz60: @SantanderMx @YolyFloresHdez Queja llamaron al gerente le comentaron a que íbamos con cita de la fulana el tipo dijo,bueno ella es agente externo y le apoyara a su trámite;insistí en una queja vía telefónica o escrita llamo a 3guardias para sacarme, mi hija dijo vámonos retiró mis ahorros y cambio de banco</t>
  </si>
  <si>
    <t>Wed Oct 14 04:58:36 +0000 2020</t>
  </si>
  <si>
    <t>628982764</t>
  </si>
  <si>
    <t>http://pbs.twimg.com/profile_images/1095067092083269632/ZL3qqdAc_normal.jpg</t>
  </si>
  <si>
    <t>http://twitter.com/YolyFloresHdez/statuses/1316241977227317248</t>
  </si>
  <si>
    <t>{"hashtags":[],"symbols":[],"user_mentions":[{"screen_name":"josepiz60","name":"jose sanchez","id":2812415354,"id_str":"2812415354","indices":[3,13]},{"screen_name":"SantanderMx","name":"Santander México","id":205452984,"id_str":"205452984","indices":[15,27]},{"screen_name":"YolyFloresHdez","name":"Yoly Flores 🌹","id":628982764,"id_str":"628982764","indices":[28,43]}],"urls":[]}</t>
  </si>
  <si>
    <t>1316241762705453056</t>
  </si>
  <si>
    <t>Wed Oct 14 04:57:45 +0000 2020</t>
  </si>
  <si>
    <t>http://twitter.com/YolyFloresHdez/statuses/1316241762705453056</t>
  </si>
  <si>
    <t>1316235582519955456</t>
  </si>
  <si>
    <t>eyfernandez</t>
  </si>
  <si>
    <t>@SantanderMx Hice reporte por cargo no reconocido. La resolución está a mi favor. Llamé y me dieron un folio, un plazo de 48hrs. Al pasar este plazo vuelvo a recibir otro plazo igual y de mi dinero ni sus luces. No me inviten a llamar de nuevo.SOLUCIÓN YA!</t>
  </si>
  <si>
    <t>Wed Oct 14 04:33:12 +0000 2020</t>
  </si>
  <si>
    <t>376509902</t>
  </si>
  <si>
    <t>http://pbs.twimg.com/profile_images/1243392705180233732/J0_4BAOT_normal.jpg</t>
  </si>
  <si>
    <t>Naucalpan</t>
  </si>
  <si>
    <t>http://twitter.com/eyfernandez/statuses/1316235582519955456</t>
  </si>
  <si>
    <t>1316231777351016454</t>
  </si>
  <si>
    <t>isyadf</t>
  </si>
  <si>
    <t>@SantanderMx @DrRobert_ Ja ja ja.
Falta tu INE acta de nacimiento y dirección.
🤣🤣.
Y jamás dejarán de llamar. Ahora sí.
O venden la base de datos.</t>
  </si>
  <si>
    <t>Wed Oct 14 04:18:04 +0000 2020</t>
  </si>
  <si>
    <t>115312059</t>
  </si>
  <si>
    <t>1316113015864004615</t>
  </si>
  <si>
    <t>http://pbs.twimg.com/profile_images/1282000290800164866/TqUHAIju_normal.jpg</t>
  </si>
  <si>
    <t>http://twitter.com/isyadf/statuses/1316231777351016454</t>
  </si>
  <si>
    <t>{"hashtags":[],"symbols":[],"user_mentions":[{"screen_name":"SantanderMx","name":"Santander México","id":205452984,"id_str":"205452984","indices":[0,12]},{"screen_name":"DrRobert_","name":"El Entomorobert 4T🪰🪲 🔍","id":110525769,"id_str":"110525769","indices":[13,23]}],"urls":[]}</t>
  </si>
  <si>
    <t>1316229878514057221</t>
  </si>
  <si>
    <t>NAHUALREVIVIDO</t>
  </si>
  <si>
    <t>@SantanderMx @YolyFloresHdez Mienten culeros! Yo inicie procedimiento vs ustedes porque me cargaron Netflix a mi cuenta de cheques y ni siquiera tengo ese servicio en mi casa! Su respuesta es que yo lo contraté!</t>
  </si>
  <si>
    <t>Wed Oct 14 04:10:32 +0000 2020</t>
  </si>
  <si>
    <t>448662448</t>
  </si>
  <si>
    <t>http://pbs.twimg.com/profile_images/1192500454745366530/oaWa3uQp_normal.jpg</t>
  </si>
  <si>
    <t>CDMX</t>
  </si>
  <si>
    <t>http://twitter.com/NAHUALREVIVIDO/statuses/1316229878514057221</t>
  </si>
  <si>
    <t>1316229705004130304</t>
  </si>
  <si>
    <t>josepiz60</t>
  </si>
  <si>
    <t>@SantanderMx @YolyFloresHdez Santander a realizado llamadas a casa para darle a mi hija una tarjeta de crédito,más en casa nunca respondemos con un "SI" a sus preguntas,resulta según le esperaba una fulana en x sucursal a las 2 pm fuimos a las 10 AM oh sorpresa ya no trabajaba ahi,al querer poner una 1/2</t>
  </si>
  <si>
    <t>Wed Oct 14 04:09:50 +0000 2020</t>
  </si>
  <si>
    <t>2812415354</t>
  </si>
  <si>
    <t>http://pbs.twimg.com/profile_images/1304626343838191616/7WeAssqo_normal.jpg</t>
  </si>
  <si>
    <t>Puerto jarocho Ver.Mx💙</t>
  </si>
  <si>
    <t>http://twitter.com/josepiz60/statuses/1316229705004130304</t>
  </si>
  <si>
    <t>1316228246506295298</t>
  </si>
  <si>
    <t>RT @VivoyRespiroMex: @SantanderMx @YolyFloresHdez uy ... y para colmos emiten aclaraciones a un medio chayotero Eme Equis  Wacala de perro! un cliente menos a partir de ya!</t>
  </si>
  <si>
    <t>Wed Oct 14 04:04:02 +0000 2020</t>
  </si>
  <si>
    <t>http://twitter.com/josepiz60/statuses/1316228246506295298</t>
  </si>
  <si>
    <t>{"hashtags":[],"symbols":[],"user_mentions":[{"screen_name":"VivoyRespiroMex","name":"Neytiri기대  @𝓛𝓾𝓬𝓴𝔂𝓨𝓸𝓾𝓛𝓾𝓬𝓴𝔂𝓜𝓮","id":710630449010200600,"id_str":"710630449010200580","indices":[3,19]},{"screen_name":"SantanderMx","name":"Santander México","id":205452984,"id_str":"205452984","indices":[21,33]},{"screen_name":"YolyFloresHdez","name":"Yoly Flores 🌹","id":628982764,"id_str":"628982764","indices":[34,49]}],"urls":[]}</t>
  </si>
  <si>
    <t>1316226294317608961</t>
  </si>
  <si>
    <t>Eliwhovian</t>
  </si>
  <si>
    <t>@SantanderMx Asco su wallet, gracias, no pude comprar nada porque su app no sirve y ahi tengo todo mi dinero. Gracias eh.
Porque yo soy una persona que siempre tiene sus tarjetas bloqueadas y las desbloquea para comprar.
:) Gracias, me quede con la compra en la mano. LOS ODIO.</t>
  </si>
  <si>
    <t>Wed Oct 14 03:56:17 +0000 2020</t>
  </si>
  <si>
    <t>1259769877419548672</t>
  </si>
  <si>
    <t>http://pbs.twimg.com/profile_images/1313171520471011329/tlve68Rx_normal.jpg</t>
  </si>
  <si>
    <t>http://twitter.com/Eliwhovian/statuses/1316226294317608961</t>
  </si>
  <si>
    <t>1316224687752400898</t>
  </si>
  <si>
    <t>Zuritah</t>
  </si>
  <si>
    <t>@SantanderMx no funciona la app de Super Wallet 😩😩</t>
  </si>
  <si>
    <t>Wed Oct 14 03:49:54 +0000 2020</t>
  </si>
  <si>
    <t>63648204</t>
  </si>
  <si>
    <t>http://pbs.twimg.com/profile_images/1161444012001095680/aRy7KrC7_normal.jpg</t>
  </si>
  <si>
    <t>221B Baker Street</t>
  </si>
  <si>
    <t>http://twitter.com/Zuritah/statuses/1316224687752400898</t>
  </si>
  <si>
    <t>1316217804140371968</t>
  </si>
  <si>
    <t>VivoyRespiroMex</t>
  </si>
  <si>
    <t>@SantanderMx @YolyFloresHdez uy ... y para colmos emiten aclaraciones a un medio chayotero Eme Equis  Wacala de perro! un cliente menos a partir de ya!</t>
  </si>
  <si>
    <t>Wed Oct 14 03:22:33 +0000 2020</t>
  </si>
  <si>
    <t>710630449010200580</t>
  </si>
  <si>
    <t>http://pbs.twimg.com/profile_images/1303793816202170368/-cJed_V6_normal.png</t>
  </si>
  <si>
    <t>http://twitter.com/VivoyRespiroMex/statuses/1316217804140371968</t>
  </si>
  <si>
    <t>1316213768729362433</t>
  </si>
  <si>
    <t>JonaAviles</t>
  </si>
  <si>
    <t>@SantanderMx A mi abuela le llamaron del número oficial de asistencia de Santander....</t>
  </si>
  <si>
    <t>Wed Oct 14 03:06:31 +0000 2020</t>
  </si>
  <si>
    <t>394872150</t>
  </si>
  <si>
    <t>http://pbs.twimg.com/profile_images/1157447583461203968/YdbJdFMR_normal.jpg</t>
  </si>
  <si>
    <t>Culiacan, Sinaloa</t>
  </si>
  <si>
    <t>http://twitter.com/JonaAviles/statuses/1316213768729362433</t>
  </si>
  <si>
    <t>1316207313351372801</t>
  </si>
  <si>
    <t>leojavier96</t>
  </si>
  <si>
    <t>@SantanderMx @SantanderMx Hola Santander el día 13 de septiembre realice un retiro de 5,000 donde solo me entrego 3,000 en el cajero X92987, realice por llamada la aclaración con folio  I20-2596705 pero al final fue declinada la operación. Me pueden ayudar con la devolución. @Profeco</t>
  </si>
  <si>
    <t>Wed Oct 14 02:40:52 +0000 2020</t>
  </si>
  <si>
    <t>158468440</t>
  </si>
  <si>
    <t>http://pbs.twimg.com/profile_images/1119409983475445760/Rs7sQcPK_normal.jpg</t>
  </si>
  <si>
    <t>Metepec, México</t>
  </si>
  <si>
    <t>http://twitter.com/leojavier96/statuses/1316207313351372801</t>
  </si>
  <si>
    <t>{"hashtags":[],"symbols":[],"user_mentions":[{"screen_name":"SantanderMx","name":"Santander México","id":205452984,"id_str":"205452984","indices":[0,12]},{"screen_name":"SantanderMx","name":"Santander México","id":205452984,"id_str":"205452984","indices":[13,25]},{"screen_name":"Profeco","name":"Profeco","id":20261685,"id_str":"20261685","indices":[276,284]}],"urls":[]}</t>
  </si>
  <si>
    <t>1316207143943512064</t>
  </si>
  <si>
    <t>@SantanderMx Hola Santander el día 13 de septiembre realice un retiro de 5,000 donde solo me entrego 3,000 en el cajero X92987, realice por llamada la aclaración con folio  I20-2596705 pero al final fue declinada la operación. Me pueden ayudar con la devolución. @Profeco</t>
  </si>
  <si>
    <t>Wed Oct 14 02:40:11 +0000 2020</t>
  </si>
  <si>
    <t>http://twitter.com/leojavier96/statuses/1316207143943512064</t>
  </si>
  <si>
    <t>{"hashtags":[],"symbols":[],"user_mentions":[{"screen_name":"SantanderMx","name":"Santander México","id":205452984,"id_str":"205452984","indices":[0,12]},{"screen_name":"Profeco","name":"Profeco","id":20261685,"id_str":"20261685","indices":[263,271]}],"urls":[]}</t>
  </si>
  <si>
    <t>1316203356344336384</t>
  </si>
  <si>
    <t>dyablito92</t>
  </si>
  <si>
    <t>@SantanderMx hola buenas noches!! Tengo una super cuenta cheques pago fijo y quiero abrir la de saldo promedio puedo tener las dos?</t>
  </si>
  <si>
    <t>Wed Oct 14 02:25:08 +0000 2020</t>
  </si>
  <si>
    <t>900495501396647936</t>
  </si>
  <si>
    <t>http://pbs.twimg.com/profile_images/1219113976056832000/kpA0AqIC_normal.jpg</t>
  </si>
  <si>
    <t>http://twitter.com/dyablito92/statuses/1316203356344336384</t>
  </si>
  <si>
    <t>1316197721158582272</t>
  </si>
  <si>
    <t>Harexu</t>
  </si>
  <si>
    <t>@SantanderMx  Hola qué tal! Buenas noches. Una duda, actualmente tengo financiamiento con Scotiabank por un auto (de Mazda) ustedes no ofrecen algún producto para transferir esa deuda con ustedes? Gracias!</t>
  </si>
  <si>
    <t>Wed Oct 14 02:02:45 +0000 2020</t>
  </si>
  <si>
    <t>560761207</t>
  </si>
  <si>
    <t>http://pbs.twimg.com/profile_images/872295223631765504/HfQ6EV8A_normal.jpg</t>
  </si>
  <si>
    <t>http://twitter.com/Harexu/statuses/1316197721158582272</t>
  </si>
  <si>
    <t>1316195855523815425</t>
  </si>
  <si>
    <t>aliskiren_</t>
  </si>
  <si>
    <t>RT @luencedano: @SantanderMx @bancosantander que procede https://t.co/1ZJRAlLWMU</t>
  </si>
  <si>
    <t>Wed Oct 14 01:55:20 +0000 2020</t>
  </si>
  <si>
    <t>986082402396200961</t>
  </si>
  <si>
    <t>http://pbs.twimg.com/profile_images/1296156595164938240/IBD-LLaN_normal.jpg</t>
  </si>
  <si>
    <t xml:space="preserve">CDMX </t>
  </si>
  <si>
    <t>http://twitter.com/aliskiren_/statuses/1316195855523815425</t>
  </si>
  <si>
    <t>{"hashtags":[],"symbols":[],"user_mentions":[{"screen_name":"luencedano","name":"Scrappy-Lu","id":178427149,"id_str":"178427149","indices":[3,14]},{"screen_name":"SantanderMx","name":"Santander México","id":205452984,"id_str":"205452984","indices":[16,28]},{"screen_name":"bancosantander","name":"Santander","id":246196403,"id_str":"246196403","indices":[29,44]}],"urls":[],"media":[{"id":1316185341263523800,"id_str":"1316185341263523840","indices":[57,80],"media_url":"http://pbs.twimg.com/ext_tw_video_thumb/1316185341263523840/pu/img/12H9xLaG1ED0_Uel.jpg","media_url_https":"https://pbs.twimg.com/ext_tw_video_thumb/1316185341263523840/pu/img/12H9xLaG1ED0_Uel.jpg","url":"https://t.co/1ZJRAlLWMU","display_url":"pic.twitter.com/1ZJRAlLWMU","expanded_url":"https://twitter.com/luencedano/status/1316185700321161218/video/1","type":"photo","sizes":{"thumb":{"w":150,"h":150,"resize":"crop"},"medium":{"w":540,"h":960,"resize":"fit"},"small":{"w":383,"h":680,"resize":"fit"},"large":{"w":540,"h":960,"resize":"fit"}},"source_status_id":1316185700321161200,"source_status_id_str":"1316185700321161218","source_user_id":178427149,"source_user_id_str":"178427149"}]}</t>
  </si>
  <si>
    <t>1316195823613546496</t>
  </si>
  <si>
    <t>@SantanderMx busco solución al respecto la banca en línea no da solución con tu algoritmo de atención. https://t.co/UxPeHEopE5</t>
  </si>
  <si>
    <t>Wed Oct 14 01:55:12 +0000 2020</t>
  </si>
  <si>
    <t>http://twitter.com/aliskiren_/statuses/1316195823613546496</t>
  </si>
  <si>
    <t>{"hashtags":[],"symbols":[],"user_mentions":[{"screen_name":"SantanderMx","name":"Santander México","id":205452984,"id_str":"205452984","indices":[0,12]}],"urls":[{"url":"https://t.co/UxPeHEopE5","expanded_url":"https://twitter.com/luencedano/status/1316183180156833793","display_url":"twitter.com/luencedano/sta…","indices":[103,126]}]}</t>
  </si>
  <si>
    <t>1316193223073771520</t>
  </si>
  <si>
    <t>danygab11</t>
  </si>
  <si>
    <t>@SantanderMx pésima tu aplicación móvil.
Tres días sin poder hacer movimientos #muymal</t>
  </si>
  <si>
    <t>Wed Oct 14 01:44:52 +0000 2020</t>
  </si>
  <si>
    <t>1055881292</t>
  </si>
  <si>
    <t>http://pbs.twimg.com/profile_images/980247375762599941/GN6kgCCU_normal.jpg</t>
  </si>
  <si>
    <t>http://twitter.com/danygab11/statuses/1316193223073771520</t>
  </si>
  <si>
    <t>{"hashtags":[{"text":"muymal","indices":[79,86]}],"symbols":[],"user_mentions":[{"screen_name":"SantanderMx","name":"Santander México","id":205452984,"id_str":"205452984","indices":[0,12]}],"urls":[]}</t>
  </si>
  <si>
    <t>1316192841555681284</t>
  </si>
  <si>
    <t>jugopacheco</t>
  </si>
  <si>
    <t>@SantanderMx tu cajero no me reconoció un deposito y se quedó con el dinero y en tu línea de atención la única opción que me dan es acudir mañana a sucursal que pésima atención al cliente tienen</t>
  </si>
  <si>
    <t>Wed Oct 14 01:43:21 +0000 2020</t>
  </si>
  <si>
    <t>1620623262</t>
  </si>
  <si>
    <t>http://pbs.twimg.com/profile_images/1292333255950323712/2qlNyaM3_normal.jpg</t>
  </si>
  <si>
    <t>http://twitter.com/jugopacheco/statuses/1316192841555681284</t>
  </si>
  <si>
    <t>1316183180156833793</t>
  </si>
  <si>
    <t>luencedano</t>
  </si>
  <si>
    <t>@SantanderMx hice un apgode mi tdc en practica ja se apago se trago mi dinero no viene número de cajero que procede. Ayuda https://t.co/GAucQ0wWb6</t>
  </si>
  <si>
    <t>Wed Oct 14 01:04:58 +0000 2020</t>
  </si>
  <si>
    <t>178427149</t>
  </si>
  <si>
    <t>http://pbs.twimg.com/profile_images/1314336460082999299/KqVnlf5N_normal.jpg</t>
  </si>
  <si>
    <t>San Pedro de los Pinos, Benito</t>
  </si>
  <si>
    <t>http://twitter.com/luencedano/statuses/1316183180156833793</t>
  </si>
  <si>
    <t>{"hashtags":[],"symbols":[],"user_mentions":[{"screen_name":"SantanderMx","name":"Santander México","id":205452984,"id_str":"205452984","indices":[0,12]}],"urls":[],"media":[{"id":1316183175001968600,"id_str":"1316183175001968640","indices":[123,146],"media_url":"http://pbs.twimg.com/media/EkQFn81WkAAdksd.jpg","media_url_https":"https://pbs.twimg.com/media/EkQFn81WkAAdksd.jpg","url":"https://t.co/GAucQ0wWb6","display_url":"pic.twitter.com/GAucQ0wWb6","expanded_url":"https://twitter.com/luencedano/status/1316183180156833793/photo/1","type":"photo","sizes":{"thumb":{"w":150,"h":150,"resize":"crop"},"large":{"w":1108,"h":1477,"resize":"fit"},"small":{"w":510,"h":680,"resize":"fit"},"medium":{"w":900,"h":1200,"resize":"fit"}}}]}</t>
  </si>
  <si>
    <t>1316178758609571844</t>
  </si>
  <si>
    <t>FIRULAIS2000</t>
  </si>
  <si>
    <t>@SantanderMx como es posible que personas ajenas a un beneficiario pueden sacar dinero ? Chequen eso por qué pasó en Teziutlán Puebla, la señora pidió hablar con el gerente y se lo negaron</t>
  </si>
  <si>
    <t>Wed Oct 14 00:47:24 +0000 2020</t>
  </si>
  <si>
    <t>108397002</t>
  </si>
  <si>
    <t>http://pbs.twimg.com/profile_images/1268779765948805122/sm6rgZ2Q_normal.jpg</t>
  </si>
  <si>
    <t>Xalapa, Veracruz de Ignacio de</t>
  </si>
  <si>
    <t>http://twitter.com/FIRULAIS2000/statuses/1316178758609571844</t>
  </si>
  <si>
    <t>1316176246762614785</t>
  </si>
  <si>
    <t>tatisgal30</t>
  </si>
  <si>
    <t>@SantanderMx neta que estás pal perro, ofrecen cosas cuando uno no las necesita y cuando si las necesitas te dicen que siempre no!!!! #lacasanuncapierde #niayudanennada</t>
  </si>
  <si>
    <t>Wed Oct 14 00:37:25 +0000 2020</t>
  </si>
  <si>
    <t>1120408730</t>
  </si>
  <si>
    <t>http://pbs.twimg.com/profile_images/1002729468195168256/x4sFNmwT_normal.jpg</t>
  </si>
  <si>
    <t xml:space="preserve">cancun </t>
  </si>
  <si>
    <t>http://twitter.com/tatisgal30/statuses/1316176246762614785</t>
  </si>
  <si>
    <t>{"hashtags":[{"text":"lacasanuncapierde","indices":[134,152]},{"text":"niayudanennada","indices":[153,168]}],"symbols":[],"user_mentions":[{"screen_name":"SantanderMx","name":"Santander México","id":205452984,"id_str":"205452984","indices":[0,12]}],"urls":[]}</t>
  </si>
  <si>
    <t>1316174227075080192</t>
  </si>
  <si>
    <t>anitanni</t>
  </si>
  <si>
    <t>@SantanderMx ya me levantaron la aclaración y fue improcedente, por eso mi pregunta, es correcto que yo pague el plástico de una tarjeta que ya estaba desgastada y sin poder usar?</t>
  </si>
  <si>
    <t>Wed Oct 14 00:29:23 +0000 2020</t>
  </si>
  <si>
    <t>254734232</t>
  </si>
  <si>
    <t>1315790507931570176</t>
  </si>
  <si>
    <t>http://pbs.twimg.com/profile_images/1254524401/image_normal.jpg</t>
  </si>
  <si>
    <t>http://twitter.com/anitanni/statuses/1316174227075080192</t>
  </si>
  <si>
    <t>1316173304789643264</t>
  </si>
  <si>
    <t>sander_orsa</t>
  </si>
  <si>
    <t>Wed Oct 14 00:25:43 +0000 2020</t>
  </si>
  <si>
    <t>111472614</t>
  </si>
  <si>
    <t>http://pbs.twimg.com/profile_images/1313757193288720384/WBKrF1Gu_normal.jpg</t>
  </si>
  <si>
    <t>📍Texcoco,México—Oaxaca,México</t>
  </si>
  <si>
    <t>http://twitter.com/sander_orsa/statuses/1316173304789643264</t>
  </si>
  <si>
    <t>1316169997916549121</t>
  </si>
  <si>
    <t>Arturo004</t>
  </si>
  <si>
    <t>@SantanderMx Gracias!</t>
  </si>
  <si>
    <t>Wed Oct 14 00:12:35 +0000 2020</t>
  </si>
  <si>
    <t>97309578</t>
  </si>
  <si>
    <t>http://pbs.twimg.com/profile_images/1087397310034632705/66obs28a_normal.jpg</t>
  </si>
  <si>
    <t>http://twitter.com/Arturo004/statuses/1316169997916549121</t>
  </si>
  <si>
    <t>1316165954158514176</t>
  </si>
  <si>
    <t>emeequis</t>
  </si>
  <si>
    <t>@SantanderMx Muchas gracias por la información. El reportaje da voz a usuarios afectados, a quienes aún no se les resuelven sus demandas.</t>
  </si>
  <si>
    <t>Tue Oct 13 23:56:31 +0000 2020</t>
  </si>
  <si>
    <t>52998787</t>
  </si>
  <si>
    <t>1316146303571824643</t>
  </si>
  <si>
    <t>http://pbs.twimg.com/profile_images/1172278945074548738/JZwj6OQi_normal.jpg</t>
  </si>
  <si>
    <t>http://twitter.com/emeequis/statuses/1316165954158514176</t>
  </si>
  <si>
    <t>1316164457580683265</t>
  </si>
  <si>
    <t>RauLpower90</t>
  </si>
  <si>
    <t>@SantanderMx la empresa donde laboro cambio la nómina a santander,hace dos meses, por error de tu empleado que no integró bien mi expediente mi cuenta quedó bloqueada, el día primero de octubre fuí a tu sucursal en Zapopan para solucionar el tema, y  no recibo respuesta.</t>
  </si>
  <si>
    <t>Tue Oct 13 23:50:34 +0000 2020</t>
  </si>
  <si>
    <t>87827900</t>
  </si>
  <si>
    <t>http://pbs.twimg.com/profile_images/1244133707675570177/THtkKiAS_normal.jpg</t>
  </si>
  <si>
    <t>Guadalajara, Jalisco, Mexico.</t>
  </si>
  <si>
    <t>http://twitter.com/RauLpower90/statuses/1316164457580683265</t>
  </si>
  <si>
    <t>1316152049462059008</t>
  </si>
  <si>
    <t>RaaaySC</t>
  </si>
  <si>
    <t>@SantanderMx la haces demasiado de emoción para devolverme mi dinero, ni porque ya diste procedente mi aclaración.</t>
  </si>
  <si>
    <t>Tue Oct 13 23:01:16 +0000 2020</t>
  </si>
  <si>
    <t>1234540260618637313</t>
  </si>
  <si>
    <t>http://pbs.twimg.com/profile_images/1253525577438580738/Sksh5aLG_normal.jpg</t>
  </si>
  <si>
    <t>http://twitter.com/RaaaySC/statuses/1316152049462059008</t>
  </si>
  <si>
    <t>1316151722285445120</t>
  </si>
  <si>
    <t>est3ban_Hdez</t>
  </si>
  <si>
    <t>@SantanderMx es increíble que su atención por mensaje sea respondida por un bot, de todas los cobros excesivos que hacen paguen personal para atender por ese medio</t>
  </si>
  <si>
    <t>Tue Oct 13 22:59:58 +0000 2020</t>
  </si>
  <si>
    <t>4194013872</t>
  </si>
  <si>
    <t>http://pbs.twimg.com/profile_images/890381807803187201/Mb6VWP1o_normal.jpg</t>
  </si>
  <si>
    <t>http://twitter.com/est3ban_Hdez/statuses/1316151722285445120</t>
  </si>
  <si>
    <t>1316149720155185152</t>
  </si>
  <si>
    <t>iSrEstudiante</t>
  </si>
  <si>
    <t>@SantanderMx @VaXMiCuenta Eres un asco de banco al no dejarme usar mi tarjeta de crédito cuando siempre he estado al corriente con mis pagos.</t>
  </si>
  <si>
    <t>Tue Oct 13 22:52:00 +0000 2020</t>
  </si>
  <si>
    <t>2597080933</t>
  </si>
  <si>
    <t>http://pbs.twimg.com/profile_images/1193819887728316421/N0_lb6_R_normal.jpg</t>
  </si>
  <si>
    <t>Distrito Federal, México</t>
  </si>
  <si>
    <t>http://twitter.com/iSrEstudiante/statuses/1316149720155185152</t>
  </si>
  <si>
    <t>1316148198747054080</t>
  </si>
  <si>
    <t>DrEsotericoNoc</t>
  </si>
  <si>
    <t>@SantanderMx 
Con cuanto se puede abrir una cuenta de debito...???</t>
  </si>
  <si>
    <t>Tue Oct 13 22:45:58 +0000 2020</t>
  </si>
  <si>
    <t>210991328</t>
  </si>
  <si>
    <t>http://pbs.twimg.com/profile_images/1156078876524732416/AyRg_t_K_normal.jpg</t>
  </si>
  <si>
    <t>Mèxico City.</t>
  </si>
  <si>
    <t>http://twitter.com/DrEsotericoNoc/statuses/1316148198747054080</t>
  </si>
  <si>
    <t>1316144773561024512</t>
  </si>
  <si>
    <t>mental_23</t>
  </si>
  <si>
    <t>@SantanderMx Hola. Quiero activar mi super token en mi nuevo teléfono pero la app me indica límite de reenvíos excedido. ¿Qué hago ?</t>
  </si>
  <si>
    <t>Tue Oct 13 22:32:21 +0000 2020</t>
  </si>
  <si>
    <t>3295610035</t>
  </si>
  <si>
    <t>http://pbs.twimg.com/profile_images/644979335313551360/VeBpFcm4_normal.jpg</t>
  </si>
  <si>
    <t>México, D.F.</t>
  </si>
  <si>
    <t>http://twitter.com/mental_23/statuses/1316144773561024512</t>
  </si>
  <si>
    <t>1316140761839214598</t>
  </si>
  <si>
    <t>GNieto49</t>
  </si>
  <si>
    <t>@SantanderMx ¿Podrían volver a mandar los estados de cuenta en PDF en lugar de Zip? Es demasiada tecnología para los viejos que vivimos solos. En lugar de ayudarnos, nos cierran las puertas. Gracias por su atención</t>
  </si>
  <si>
    <t>Tue Oct 13 22:16:24 +0000 2020</t>
  </si>
  <si>
    <t>1402915914</t>
  </si>
  <si>
    <t>http://pbs.twimg.com/profile_images/951675778931949568/ondZyXuF_normal.jpg</t>
  </si>
  <si>
    <t>http://twitter.com/GNieto49/statuses/1316140761839214598</t>
  </si>
  <si>
    <t>1316135708126515201</t>
  </si>
  <si>
    <t>joaquintelloo</t>
  </si>
  <si>
    <t>@SantanderMx En donde se levantan las quejas, me están descontando un crédito que yo no pedí.</t>
  </si>
  <si>
    <t>Tue Oct 13 21:56:20 +0000 2020</t>
  </si>
  <si>
    <t>873614391031103488</t>
  </si>
  <si>
    <t>http://pbs.twimg.com/profile_images/1010050130416791552/SVy8P9uI_normal.jpg</t>
  </si>
  <si>
    <t>http://twitter.com/joaquintelloo/statuses/1316135708126515201</t>
  </si>
  <si>
    <t>1316135584608514048</t>
  </si>
  <si>
    <t>@SantanderMx Para que me hacen ir a un lado y a otro sin avisar los requisitos para levantar la queja. La chica del teléfono no sabía las reglas internas? el de la primera sucursal por que si me recibió el pasaporte? por que no les importa el esfuerzo que haya hecho para llegar hasta allá?</t>
  </si>
  <si>
    <t>Tue Oct 13 21:55:50 +0000 2020</t>
  </si>
  <si>
    <t>http://twitter.com/joaquintelloo/statuses/1316135584608514048</t>
  </si>
  <si>
    <t>1316135231431168000</t>
  </si>
  <si>
    <t>@SantanderMx Queja: tengo una cuenta de nómina con ustedes, me están descontando un crédito que yo no pedí. Hablo para reportar esto por teléfono y me dicen que en sucursal, en sucursal me dicen que vaya a la suc. de origen, ahí me dicen que el pasaporte no vale sin el acta de nacimiento😠</t>
  </si>
  <si>
    <t>Tue Oct 13 21:54:26 +0000 2020</t>
  </si>
  <si>
    <t>http://twitter.com/joaquintelloo/statuses/1316135231431168000</t>
  </si>
  <si>
    <t>1316132524855357442</t>
  </si>
  <si>
    <t>Zahnddy</t>
  </si>
  <si>
    <t>@SantanderMx Por su mamacita santa, dejen de mandar los archivos comprimidos en .zip! Es un rollo para bajarlos. Pueden protegerlos con contraseña en otros formatos, sabían? Es por seguridad? Pues tan seguros que mi mamá no puede ver su propio edo. de cuenta. 😠</t>
  </si>
  <si>
    <t>Tue Oct 13 21:43:41 +0000 2020</t>
  </si>
  <si>
    <t>426472100</t>
  </si>
  <si>
    <t>http://pbs.twimg.com/profile_images/1304458004138463239/P-7bhDCc_normal.jpg</t>
  </si>
  <si>
    <t>http://twitter.com/Zahnddy/statuses/1316132524855357442</t>
  </si>
  <si>
    <t>1316128634814439424</t>
  </si>
  <si>
    <t>bpg1120</t>
  </si>
  <si>
    <t>@SantanderMx @DrRobert_ ¿¿Para qué quieren tu mombre completo?? 🤔🤔🤔</t>
  </si>
  <si>
    <t>Tue Oct 13 21:28:13 +0000 2020</t>
  </si>
  <si>
    <t>3092267312</t>
  </si>
  <si>
    <t>http://pbs.twimg.com/profile_images/1316842457519321089/BvSIROVp_normal.jpg</t>
  </si>
  <si>
    <t>http://twitter.com/bpg1120/statuses/1316128634814439424</t>
  </si>
  <si>
    <t>1316126612342140933</t>
  </si>
  <si>
    <t>robertsoteloa</t>
  </si>
  <si>
    <t>@SantanderMx Me he cansado de marcar ahí y en verdad ya es muy desgastante llamar y no te den respuesta</t>
  </si>
  <si>
    <t>Tue Oct 13 21:20:11 +0000 2020</t>
  </si>
  <si>
    <t>159949465</t>
  </si>
  <si>
    <t>1316039552893624320</t>
  </si>
  <si>
    <t>http://pbs.twimg.com/profile_images/1286932543606939649/2rRB4E7z_normal.jpg</t>
  </si>
  <si>
    <t>Mexicali, Baja California</t>
  </si>
  <si>
    <t>http://twitter.com/robertsoteloa/statuses/1316126612342140933</t>
  </si>
  <si>
    <t>1316125192280662016</t>
  </si>
  <si>
    <t>ivantwittcion76</t>
  </si>
  <si>
    <t>@SantanderMx el peor banco de la historia! No es posible que estoy en el hospital, salgo de una operación y no puedo pagar porque el NIP no esta activado porque tengo que ir a un cajero, @bancosantander felicidades por ser una porquería</t>
  </si>
  <si>
    <t>Tue Oct 13 21:14:32 +0000 2020</t>
  </si>
  <si>
    <t>251248801</t>
  </si>
  <si>
    <t>http://pbs.twimg.com/profile_images/1303488269548769286/DwYXn7bv_normal.jpg</t>
  </si>
  <si>
    <t>http://twitter.com/ivantwittcion76/statuses/1316125192280662016</t>
  </si>
  <si>
    <t>{"hashtags":[],"symbols":[],"user_mentions":[{"screen_name":"SantanderMx","name":"Santander México","id":205452984,"id_str":"205452984","indices":[0,12]},{"screen_name":"bancosantander","name":"Santander","id":246196403,"id_str":"246196403","indices":[187,202]}],"urls":[]}</t>
  </si>
  <si>
    <t>1316123716502392838</t>
  </si>
  <si>
    <t>OKCharls</t>
  </si>
  <si>
    <t>@SantanderMx 🖕🏾🖕🏾🖕🏾🖕🏾🖕🏾</t>
  </si>
  <si>
    <t>Tue Oct 13 21:08:41 +0000 2020</t>
  </si>
  <si>
    <t>845019292773072900</t>
  </si>
  <si>
    <t>http://pbs.twimg.com/profile_images/1316810028179959811/03i4AkKS_normal.jpg</t>
  </si>
  <si>
    <t>http://twitter.com/OKCharls/statuses/1316123716502392838</t>
  </si>
  <si>
    <t>1316123331779874816</t>
  </si>
  <si>
    <t>etqe</t>
  </si>
  <si>
    <t>@SantanderMx @marquezmargiela De qué período extraordinario se refieren?</t>
  </si>
  <si>
    <t>Tue Oct 13 21:07:09 +0000 2020</t>
  </si>
  <si>
    <t>218731369</t>
  </si>
  <si>
    <t>1315745700509081602</t>
  </si>
  <si>
    <t>http://pbs.twimg.com/profile_images/2222788163/mi_rec_mara_ser__as__normal.jpg</t>
  </si>
  <si>
    <t>Cdmx, México</t>
  </si>
  <si>
    <t>http://twitter.com/etqe/statuses/1316123331779874816</t>
  </si>
  <si>
    <t>{"hashtags":[],"symbols":[],"user_mentions":[{"screen_name":"SantanderMx","name":"Santander México","id":205452984,"id_str":"205452984","indices":[0,12]},{"screen_name":"marquezmargiela","name":"𝙶𝚞𝚒𝚕𝚕𝚎𝚛𝚖𝚘.","id":793529868,"id_str":"793529868","indices":[13,29]}],"urls":[]}</t>
  </si>
  <si>
    <t>1316121772689948673</t>
  </si>
  <si>
    <t>DrRobert_</t>
  </si>
  <si>
    <t>@SantanderMx Oooooh, gracias!!!</t>
  </si>
  <si>
    <t>Tue Oct 13 21:00:57 +0000 2020</t>
  </si>
  <si>
    <t>110525769</t>
  </si>
  <si>
    <t>http://pbs.twimg.com/profile_images/1316836600475783169/14an81bS_normal.jpg</t>
  </si>
  <si>
    <t>Entre muertos y moscas.</t>
  </si>
  <si>
    <t>http://twitter.com/DrRobert_/statuses/1316121772689948673</t>
  </si>
  <si>
    <t>1316120292477988864</t>
  </si>
  <si>
    <t>@SantanderMx @bancosantander increíblemente inservible su opción de nip para tarjeta de crédito via telefonica, no puede ser que generes al nip y tengas que verificarlo en un cajero! #TercerMundo #Fail #Inutil @BBVARe_mx @Citibanamex @Banorte_mx me voy con ustedes pero ya!!</t>
  </si>
  <si>
    <t>Tue Oct 13 20:55:04 +0000 2020</t>
  </si>
  <si>
    <t>http://twitter.com/ivantwittcion76/statuses/1316120292477988864</t>
  </si>
  <si>
    <t>{"hashtags":[{"text":"TercerMundo","indices":[183,195]},{"text":"Fail","indices":[196,201]},{"text":"Inutil","indices":[202,209]}],"symbols":[],"user_mentions":[{"screen_name":"SantanderMx","name":"Santander México","id":205452984,"id_str":"205452984","indices":[0,12]},{"screen_name":"bancosantander","name":"Santander","id":246196403,"id_str":"246196403","indices":[13,28]},{"screen_name":"BBVARe_mx","name":"BBVA México Responde","id":1252275894,"id_str":"1252275894","indices":[210,220]},{"screen_name":"Citibanamex","name":"Citibanamex","id":92367652,"id_str":"92367652","indices":[221,233]},{"screen_name":"Banorte_mx","name":"Banorte","id":3494032572,"id_str":"3494032572","indices":[234,245]}],"urls":[]}</t>
  </si>
  <si>
    <t>1316111842607943680</t>
  </si>
  <si>
    <t>cburshtein</t>
  </si>
  <si>
    <t>@SantanderMx @SantanderMx https://t.co/CjqSyZJoMC</t>
  </si>
  <si>
    <t>Tue Oct 13 20:21:30 +0000 2020</t>
  </si>
  <si>
    <t>217668375</t>
  </si>
  <si>
    <t>1316093458059268106</t>
  </si>
  <si>
    <t>http://pbs.twimg.com/profile_images/961451320279318528/y-OeKLNT_normal.jpg</t>
  </si>
  <si>
    <t>Canada</t>
  </si>
  <si>
    <t>http://twitter.com/cburshtein/statuses/1316111842607943680</t>
  </si>
  <si>
    <t>{"hashtags":[],"symbols":[],"user_mentions":[{"screen_name":"SantanderMx","name":"Santander México","id":205452984,"id_str":"205452984","indices":[0,12]},{"screen_name":"SantanderMx","name":"Santander México","id":205452984,"id_str":"205452984","indices":[13,25]}],"urls":[],"media":[{"id":1316111835259531300,"id_str":"1316111835259531264","indices":[26,49],"media_url":"http://pbs.twimg.com/media/EkPEvblU8AANqSB.jpg","media_url_https":"https://pbs.twimg.com/media/EkPEvblU8AANqSB.jpg","url":"https://t.co/CjqSyZJoMC","display_url":"pic.twitter.com/CjqSyZJoMC","expanded_url":"https://twitter.com/cburshtein/status/1316111842607943680/photo/1","type":"photo","sizes":{"thumb":{"w":150,"h":150,"resize":"crop"},"medium":{"w":795,"h":1200,"resize":"fit"},"small":{"w":450,"h":680,"resize":"fit"},"large":{"w":1356,"h":2048,"resize":"fit"}}}]}</t>
  </si>
  <si>
    <t>1316109374465740805</t>
  </si>
  <si>
    <t>edgar_vega_mtz</t>
  </si>
  <si>
    <t>@SantanderMx la sucursal de la CDMX en Buenavista tiene el peor servicio que he visto. 
Llevo dos horas y no me pueden atender
Hay gente aqui que lleva casi tres. 
Nunca había visto un servicio tan mediocre en un banco.</t>
  </si>
  <si>
    <t>Tue Oct 13 20:11:41 +0000 2020</t>
  </si>
  <si>
    <t>117234575</t>
  </si>
  <si>
    <t>http://pbs.twimg.com/profile_images/1001655258584580097/-fl11gjV_normal.jpg</t>
  </si>
  <si>
    <t>http://twitter.com/edgar_vega_mtz/statuses/1316109374465740805</t>
  </si>
  <si>
    <t>1316107938961002496</t>
  </si>
  <si>
    <t>calabaza_mex</t>
  </si>
  <si>
    <t>RT @calabaza_mex: @SantanderMx Pésimo servicio #SantanderPesimoServicio https://t.co/jhc0j3SvO5</t>
  </si>
  <si>
    <t>Tue Oct 13 20:05:59 +0000 2020</t>
  </si>
  <si>
    <t>72585800</t>
  </si>
  <si>
    <t>http://pbs.twimg.com/profile_images/1120321921206427649/McTmVv1Z_normal.jpg</t>
  </si>
  <si>
    <t>Cuauhtémoc, CDMX</t>
  </si>
  <si>
    <t>http://twitter.com/calabaza_mex/statuses/1316107938961002496</t>
  </si>
  <si>
    <t>{"hashtags":[{"text":"SantanderPesimoServicio","indices":[47,71]}],"symbols":[],"user_mentions":[{"screen_name":"calabaza_mex","name":"#FernandoCalabaza 🎃","id":72585800,"id_str":"72585800","indices":[3,16]},{"screen_name":"SantanderMx","name":"Santander México","id":205452984,"id_str":"205452984","indices":[18,30]}],"urls":[],"media":[{"id":1316043214596571100,"id_str":"1316043214596571145","indices":[72,95],"media_url":"http://pbs.twimg.com/media/EkOGVLsXgAkgyp4.jpg","media_url_https":"https://pbs.twimg.com/media/EkOGVLsXgAkgyp4.jpg","url":"https://t.co/jhc0j3SvO5","display_url":"pic.twitter.com/jhc0j3SvO5","expanded_url":"https://twitter.com/calabaza_mex/status/1316043225359097860/photo/1","type":"photo","sizes":{"thumb":{"w":150,"h":150,"resize":"crop"},"medium":{"w":1200,"h":900,"resize":"fit"},"large":{"w":2048,"h":1536,"resize":"fit"},"small":{"w":680,"h":510,"resize":"fit"}},"source_status_id":1316043225359097900,"source_status_id_str":"1316043225359097860","source_user_id":72585800,"source_user_id_str":"72585800"}]}</t>
  </si>
  <si>
    <t>1316106114371526657</t>
  </si>
  <si>
    <t>@SantanderMx Fui a una sucursal y me dieron el mismo código pero sin las últimas XXX. Ahora el sistema dice que el código debe ser de 11 dígitos.</t>
  </si>
  <si>
    <t>Tue Oct 13 19:58:44 +0000 2020</t>
  </si>
  <si>
    <t>http://twitter.com/cburshtein/statuses/1316106114371526657</t>
  </si>
  <si>
    <t>1316105780840423424</t>
  </si>
  <si>
    <t>@SantanderMx El sistema del banco de donde intento hacer la transferencia dice que no se puede encontrar ningún banco con ese código.</t>
  </si>
  <si>
    <t>Tue Oct 13 19:57:24 +0000 2020</t>
  </si>
  <si>
    <t>http://twitter.com/cburshtein/statuses/1316105780840423424</t>
  </si>
  <si>
    <t>1316104347625811968</t>
  </si>
  <si>
    <t>mercedezdorado</t>
  </si>
  <si>
    <t>@SantanderMx el peor servicio y atención bancaria recibido hasta el momento.</t>
  </si>
  <si>
    <t>Tue Oct 13 19:51:43 +0000 2020</t>
  </si>
  <si>
    <t>799605836</t>
  </si>
  <si>
    <t>http://twitter.com/mercedezdorado/statuses/1316104347625811968</t>
  </si>
  <si>
    <t>1316104267795759105</t>
  </si>
  <si>
    <t>@SantanderMx hola! Qué horario de servicio tienen ?</t>
  </si>
  <si>
    <t>Tue Oct 13 19:51:24 +0000 2020</t>
  </si>
  <si>
    <t>http://twitter.com/pepelaredo94/statuses/1316104267795759105</t>
  </si>
  <si>
    <t>1316100021155106816</t>
  </si>
  <si>
    <t>cgrohr</t>
  </si>
  <si>
    <t>@SantanderMx que onda con tu servicio???
Mucha gente pocos ejecutivos y los que están ps !!!!!
Tengo 2 horas queriendo abrir una cuenta!!!!🙄🙄🙄🙄</t>
  </si>
  <si>
    <t>Tue Oct 13 19:34:31 +0000 2020</t>
  </si>
  <si>
    <t>3145682809</t>
  </si>
  <si>
    <t>http://pbs.twimg.com/profile_images/1268710626240745473/BszIp6Gj_normal.jpg</t>
  </si>
  <si>
    <t>http://twitter.com/cgrohr/statuses/1316100021155106816</t>
  </si>
  <si>
    <t>1316096192653266944</t>
  </si>
  <si>
    <t>arielsanchezmx</t>
  </si>
  <si>
    <t>@SantanderMx cada que dicen que la Wallet es lo mejor... No es más 💩 por que no pesa más 😒😒 https://t.co/wfXnaCrB4P</t>
  </si>
  <si>
    <t>Tue Oct 13 19:19:18 +0000 2020</t>
  </si>
  <si>
    <t>52262642</t>
  </si>
  <si>
    <t>http://pbs.twimg.com/profile_images/1292158104365408257/o621Y8b-_normal.jpg</t>
  </si>
  <si>
    <t>http://twitter.com/arielsanchezmx/statuses/1316096192653266944</t>
  </si>
  <si>
    <t>{"hashtags":[],"symbols":[],"user_mentions":[{"screen_name":"SantanderMx","name":"Santander México","id":205452984,"id_str":"205452984","indices":[0,12]}],"urls":[],"media":[{"id":1316096190505775000,"id_str":"1316096190505775105","indices":[92,115],"media_url":"http://pbs.twimg.com/media/EkO2gyVXcAEqOLG.jpg","media_url_https":"https://pbs.twimg.com/media/EkO2gyVXcAEqOLG.jpg","url":"https://t.co/wfXnaCrB4P","display_url":"pic.twitter.com/wfXnaCrB4P","expanded_url":"https://twitter.com/arielsanchezmx/status/1316096192653266944/photo/1","type":"photo","sizes":{"medium":{"w":720,"h":635,"resize":"fit"},"thumb":{"w":150,"h":150,"resize":"crop"},"large":{"w":720,"h":635,"resize":"fit"},"small":{"w":680,"h":600,"resize":"fit"}}}]}</t>
  </si>
  <si>
    <t>1316094186668658691</t>
  </si>
  <si>
    <t>arcons2011</t>
  </si>
  <si>
    <t>@SantanderMx tu personal nada atento y dentro pierden el orden de los turnos para pasar con director por este mismo 🤦🏻‍♂️( plaza cumbres cdmx ) https://t.co/WVlPa66LOg</t>
  </si>
  <si>
    <t>Tue Oct 13 19:11:20 +0000 2020</t>
  </si>
  <si>
    <t>305416010</t>
  </si>
  <si>
    <t>http://pbs.twimg.com/profile_images/1235602404789403648/7D9TKYCQ_normal.jpg</t>
  </si>
  <si>
    <t>http://twitter.com/arcons2011/statuses/1316094186668658691</t>
  </si>
  <si>
    <t>{"hashtags":[],"symbols":[],"user_mentions":[{"screen_name":"SantanderMx","name":"Santander México","id":205452984,"id_str":"205452984","indices":[0,12]}],"urls":[],"media":[{"id":1316093855054344200,"id_str":"1316093855054344192","indices":[144,167],"media_url":"http://pbs.twimg.com/media/EkO0Y2GWsAARXjh.jpg","media_url_https":"https://pbs.twimg.com/media/EkO0Y2GWsAARXjh.jpg","url":"https://t.co/WVlPa66LOg","display_url":"pic.twitter.com/WVlPa66LOg","expanded_url":"https://twitter.com/arcons2011/status/1316094186668658691/photo/1","type":"photo","sizes":{"medium":{"w":675,"h":1200,"resize":"fit"},"thumb":{"w":150,"h":150,"resize":"crop"},"small":{"w":383,"h":680,"resize":"fit"},"large":{"w":1152,"h":2048,"resize":"fit"}}}]}</t>
  </si>
  <si>
    <t>1316092753122521088</t>
  </si>
  <si>
    <t>@SantanderMx ¿Cuál es el “SWIFT code” y dirección para transferencias internacionales?</t>
  </si>
  <si>
    <t>Tue Oct 13 19:05:38 +0000 2020</t>
  </si>
  <si>
    <t>http://twitter.com/cburshtein/statuses/1316092753122521088</t>
  </si>
  <si>
    <t>1316091532823457796</t>
  </si>
  <si>
    <t>Crox09</t>
  </si>
  <si>
    <t>@SantanderMx tres intentos de pagar con Codi y nunca se pudo, qué fastidio</t>
  </si>
  <si>
    <t>Tue Oct 13 19:00:47 +0000 2020</t>
  </si>
  <si>
    <t>111368066</t>
  </si>
  <si>
    <t>http://pbs.twimg.com/profile_images/1112503959296622593/volVNwNE_normal.jpg</t>
  </si>
  <si>
    <t>http://twitter.com/Crox09/statuses/1316091532823457796</t>
  </si>
  <si>
    <t>1316085668666245120</t>
  </si>
  <si>
    <t>D13G0MX</t>
  </si>
  <si>
    <t>@SantanderMx pésimo tu servicio, en tu sucursal de Coyuya, 2 horas para poder pasar con un ejecutivo y no avanzamos hagan algo por favor</t>
  </si>
  <si>
    <t>Tue Oct 13 18:37:29 +0000 2020</t>
  </si>
  <si>
    <t>62892403</t>
  </si>
  <si>
    <t>http://pbs.twimg.com/profile_images/1119339788199452672/krDqsFhz_normal.jpg</t>
  </si>
  <si>
    <t>http://twitter.com/D13G0MX/statuses/1316085668666245120</t>
  </si>
  <si>
    <t>1316085211734605831</t>
  </si>
  <si>
    <t>antony_mx</t>
  </si>
  <si>
    <t>@SantanderMx Ya lo hice. Pero quiero reportar el número y la que pasó. En verdad tienen un operación estos delincuentes que penosamente va hacer que otras personas si caigan</t>
  </si>
  <si>
    <t>Tue Oct 13 18:35:40 +0000 2020</t>
  </si>
  <si>
    <t>153321994</t>
  </si>
  <si>
    <t>1316084324375171073</t>
  </si>
  <si>
    <t>http://pbs.twimg.com/profile_images/1019966197088047109/0x9FEsn7_normal.jpg</t>
  </si>
  <si>
    <t>http://twitter.com/antony_mx/statuses/1316085211734605831</t>
  </si>
  <si>
    <t>1316084514335014912</t>
  </si>
  <si>
    <t>pecina_rolando</t>
  </si>
  <si>
    <t>@SantanderMx pinche servicio de cagada</t>
  </si>
  <si>
    <t>Tue Oct 13 18:32:54 +0000 2020</t>
  </si>
  <si>
    <t>1298810652090400772</t>
  </si>
  <si>
    <t>http://pbs.twimg.com/profile_images/1299885478733328385/w0sICyjv_normal.jpg</t>
  </si>
  <si>
    <t>http://twitter.com/pecina_rolando/statuses/1316084514335014912</t>
  </si>
  <si>
    <t>1316083298041503744</t>
  </si>
  <si>
    <t>@SantanderMx. Hola, acaban de hacerme una llamada fraudulenta, con menú y " atención" casi idéntico al de ustedes. Intentaron sacarme mi clave de voz, no caí pero valdría mucho que tomaran acciones, mucha gente puede caer. https://t.co/H7x0XUVWMU</t>
  </si>
  <si>
    <t>Tue Oct 13 18:28:04 +0000 2020</t>
  </si>
  <si>
    <t>http://twitter.com/antony_mx/statuses/1316083298041503744</t>
  </si>
  <si>
    <t>{"hashtags":[],"symbols":[],"user_mentions":[{"screen_name":"SantanderMx","name":"Santander México","id":205452984,"id_str":"205452984","indices":[0,12]}],"urls":[],"media":[{"id":1316083291833995300,"id_str":"1316083291833995265","indices":[223,246],"media_url":"http://pbs.twimg.com/media/EkOqx_CXkAEoOFH.jpg","media_url_https":"https://pbs.twimg.com/media/EkOqx_CXkAEoOFH.jpg","url":"https://t.co/H7x0XUVWMU","display_url":"pic.twitter.com/H7x0XUVWMU","expanded_url":"https://twitter.com/antony_mx/status/1316083298041503744/photo/1","type":"photo","sizes":{"thumb":{"w":150,"h":150,"resize":"crop"},"medium":{"w":568,"h":1200,"resize":"fit"},"small":{"w":322,"h":680,"resize":"fit"},"large":{"w":970,"h":2048,"resize":"fit"}}}]}</t>
  </si>
  <si>
    <t>1316082730275237888</t>
  </si>
  <si>
    <t>jacklu97</t>
  </si>
  <si>
    <t>@SantanderMx Y en qué opción debería hacer la consulta?</t>
  </si>
  <si>
    <t>Tue Oct 13 18:25:49 +0000 2020</t>
  </si>
  <si>
    <t>183484849</t>
  </si>
  <si>
    <t>1316081858887782405</t>
  </si>
  <si>
    <t>http://pbs.twimg.com/profile_images/879573380365561856/Cwr-D9Sa_normal.jpg</t>
  </si>
  <si>
    <t>http://twitter.com/jacklu97/statuses/1316082730275237888</t>
  </si>
  <si>
    <t>1316081646408404993</t>
  </si>
  <si>
    <t>@SantanderMx hay modo de rastrear el envío de una tarjeta de crédito?</t>
  </si>
  <si>
    <t>Tue Oct 13 18:21:30 +0000 2020</t>
  </si>
  <si>
    <t>http://twitter.com/jacklu97/statuses/1316081646408404993</t>
  </si>
  <si>
    <t>1316079188655341568</t>
  </si>
  <si>
    <t>PauWenk</t>
  </si>
  <si>
    <t>@SantanderMx  agradecería mucho que dejen de llamarme preguntando por una tal Reyna Gómez Hernández, no la conozco y no sé por qué dejó mi número con ustedes. Me es demasiado molesto que me llamen diario a preguntar por alguien que no tengo idea de quién sea.</t>
  </si>
  <si>
    <t>Tue Oct 13 18:11:44 +0000 2020</t>
  </si>
  <si>
    <t>152494888</t>
  </si>
  <si>
    <t>http://pbs.twimg.com/profile_images/1315146550742523904/crskCU7D_normal.jpg</t>
  </si>
  <si>
    <t>http://twitter.com/PauWenk/statuses/1316079188655341568</t>
  </si>
  <si>
    <t>1316078850972045312</t>
  </si>
  <si>
    <t>normandoarte</t>
  </si>
  <si>
    <t>@SantanderMx contesten el puto pinche teléfono hijos de su puta madre sirven para una chingada pinches inútiles.</t>
  </si>
  <si>
    <t>Tue Oct 13 18:10:24 +0000 2020</t>
  </si>
  <si>
    <t>2781635347</t>
  </si>
  <si>
    <t>http://pbs.twimg.com/profile_images/578262652335439873/2VLfhSvD_normal.jpeg</t>
  </si>
  <si>
    <t>http://twitter.com/normandoarte/statuses/1316078850972045312</t>
  </si>
  <si>
    <t>1316076631354601472</t>
  </si>
  <si>
    <t>fergh902</t>
  </si>
  <si>
    <t>@SantanderMx Me pide identificarme con número y un celular que ya no tengo. De otro modo me pide acudir a una sucursal . Hay modo de entrar con otro modo de autenticación?</t>
  </si>
  <si>
    <t>Tue Oct 13 18:01:35 +0000 2020</t>
  </si>
  <si>
    <t>2884512358</t>
  </si>
  <si>
    <t>1316054013490737155</t>
  </si>
  <si>
    <t>http://pbs.twimg.com/profile_images/535216431969755136/qOdiPVM1_normal.jpeg</t>
  </si>
  <si>
    <t>http://twitter.com/fergh902/statuses/1316076631354601472</t>
  </si>
  <si>
    <t>1316070746301566984</t>
  </si>
  <si>
    <t>WinterS_Malfoy</t>
  </si>
  <si>
    <t>@SantanderMx Gracias Santander 😊💟</t>
  </si>
  <si>
    <t>Tue Oct 13 17:38:11 +0000 2020</t>
  </si>
  <si>
    <t>1193219021958787074</t>
  </si>
  <si>
    <t>1316069826222264322</t>
  </si>
  <si>
    <t>http://pbs.twimg.com/profile_images/1315984347808362498/QTSz9yBt_normal.jpg</t>
  </si>
  <si>
    <t>Hugging Harry &amp; Draco🐍❤🦁</t>
  </si>
  <si>
    <t>http://twitter.com/WinterS_Malfoy/statuses/1316070746301566984</t>
  </si>
  <si>
    <t>1316069126721302528</t>
  </si>
  <si>
    <t>patri_lumbumba</t>
  </si>
  <si>
    <t>@SantanderMx podrían dejar de llamar a mi mamá ?! Ya les dijimos de mil formas que la persona que buscan no vive ahí, no la conocemos, llevamos mas de 20 años con nuestra línea !!! Y más importante JAMÁS tendríamos cuenta con ustedes!</t>
  </si>
  <si>
    <t>Tue Oct 13 17:31:45 +0000 2020</t>
  </si>
  <si>
    <t>3238127119</t>
  </si>
  <si>
    <t>http://pbs.twimg.com/profile_images/1288455015984558080/u-IBWulP_normal.jpg</t>
  </si>
  <si>
    <t>http://twitter.com/patri_lumbumba/statuses/1316069126721302528</t>
  </si>
  <si>
    <t>1316067227364282369</t>
  </si>
  <si>
    <t>Man752da</t>
  </si>
  <si>
    <t>@SantanderMx Me siguen acosando con sus llamadas de cobranza ahora de este número 4434540550, 5588536070,5688546076, 5588546074, 5591067663 mi pago está hecho desde principios de mes @Profeco @CarlosLoret @lopezdoriga</t>
  </si>
  <si>
    <t>Tue Oct 13 17:24:13 +0000 2020</t>
  </si>
  <si>
    <t>1170038075054911488</t>
  </si>
  <si>
    <t>http://pbs.twimg.com/profile_images/1243764784257839104/UJda1W0A_normal.jpg</t>
  </si>
  <si>
    <t>Mexico, ME</t>
  </si>
  <si>
    <t>http://twitter.com/Man752da/statuses/1316067227364282369</t>
  </si>
  <si>
    <t>{"hashtags":[],"symbols":[],"user_mentions":[{"screen_name":"SantanderMx","name":"Santander México","id":205452984,"id_str":"205452984","indices":[0,12]},{"screen_name":"Profeco","name":"Profeco","id":20261685,"id_str":"20261685","indices":[183,191]},{"screen_name":"CarlosLoret","name":"Carlos Loret de Mola","id":68844197,"id_str":"68844197","indices":[192,204]},{"screen_name":"lopezdoriga","name":"Joaquín López-Dóriga","id":236636515,"id_str":"236636515","indices":[205,217]}],"urls":[]}</t>
  </si>
  <si>
    <t>1316054712932724739</t>
  </si>
  <si>
    <t>foz2706</t>
  </si>
  <si>
    <t>RT @foz2706: @SantanderMx das un pésimo servicio, la aseguradora no puede pagar la camioneta que me robaron hace 4 meses por que no puedes enviar a alguien a entregar la factura y la tienen la sucursal de Valle Real en Zapopan, Jalisco desde hace 1 mes !! Como es posible ????</t>
  </si>
  <si>
    <t>Tue Oct 13 16:34:29 +0000 2020</t>
  </si>
  <si>
    <t>199486116</t>
  </si>
  <si>
    <t>http://pbs.twimg.com/profile_images/2643626305/23cbe21571ec25f527073d2f7c6ed62f_normal.jpeg</t>
  </si>
  <si>
    <t>http://twitter.com/foz2706/statuses/1316054712932724739</t>
  </si>
  <si>
    <t>{"hashtags":[],"symbols":[],"user_mentions":[{"screen_name":"foz2706","name":"Fernando Olvera Z.","id":199486116,"id_str":"199486116","indices":[3,11]},{"screen_name":"SantanderMx","name":"Santander México","id":205452984,"id_str":"205452984","indices":[13,25]}],"urls":[]}</t>
  </si>
  <si>
    <t>1316054260421804032</t>
  </si>
  <si>
    <t>@SantanderMx das un pésimo servicio, la aseguradora no puede pagar la camioneta que me robaron hace 4 meses por que no puedes enviar a alguien a entregar la factura y la tienen la sucursal de Valle Real en Zapopan, Jalisco desde hace 1 mes !! Como es posible ????</t>
  </si>
  <si>
    <t>Tue Oct 13 16:32:41 +0000 2020</t>
  </si>
  <si>
    <t>http://twitter.com/foz2706/statuses/1316054260421804032</t>
  </si>
  <si>
    <t>1316053903323136000</t>
  </si>
  <si>
    <t>JimezLila</t>
  </si>
  <si>
    <t>@SantanderMx Buenos días, enviándole un cordial saludo de parte de CIMA 87.
Somos un grupo de personas voluntarias, que están tomando un entrenamiento ontológico, que conformamos  CIMA 87, en nuestro proceso apoyamos a una fundación l cual lleva por nombre LAS ROSAS ROJAS.</t>
  </si>
  <si>
    <t>Tue Oct 13 16:31:16 +0000 2020</t>
  </si>
  <si>
    <t>1316045194517716993</t>
  </si>
  <si>
    <t>http://pbs.twimg.com/profile_images/1316045524550725632/YY6ONDuS_normal.jpg</t>
  </si>
  <si>
    <t>http://twitter.com/JimezLila/statuses/1316053903323136000</t>
  </si>
  <si>
    <t>1316052237446193152</t>
  </si>
  <si>
    <t>@SantanderMx Hola @SantanderMx  cómo van con estos fraudes?? Teng miedo de sacar una hipoteca con este antecedente...         https://t.co/GbltLXpy5k</t>
  </si>
  <si>
    <t>Tue Oct 13 16:24:39 +0000 2020</t>
  </si>
  <si>
    <t>http://twitter.com/Arturo004/statuses/1316052237446193152</t>
  </si>
  <si>
    <t>{"hashtags":[],"symbols":[],"user_mentions":[{"screen_name":"SantanderMx","name":"Santander México","id":205452984,"id_str":"205452984","indices":[0,12]},{"screen_name":"SantanderMx","name":"Santander México","id":205452984,"id_str":"205452984","indices":[18,30]}],"urls":[{"url":"https://t.co/GbltLXpy5k","expanded_url":"https://www.m-x.com.mx/al-dia/vacian-cuentas-en-santander-alistan-denuncia-penal-colectiva-contra-el-banco?utm_source=FB&amp;utm_medium=ALDIA&amp;utm_campaign=SANTANDER&amp;fbclid=IwAR1Rci6KSz8Y6LeUDCSll7S1i28rJyiE42x8RPEQw4eMOTRvRG2pUXIV2Io","display_url":"m-x.com.mx/al-dia/vacian-…","indices":[126,149]}]}</t>
  </si>
  <si>
    <t>1316048171479465985</t>
  </si>
  <si>
    <t>@SantanderMx Buenos días, enviándole un cordial saludo de parte de CIMA 87.
Somos un grupo de personas voluntarias, que están tomando un entrenamiento ontológico, que conformamos  CIMA 87, en nuestro proceso apoyamos a una fundación l cual lleva por nombre LAS ROSAS ROJAS</t>
  </si>
  <si>
    <t>Tue Oct 13 16:08:29 +0000 2020</t>
  </si>
  <si>
    <t>http://twitter.com/JimezLila/statuses/1316048171479465985</t>
  </si>
  <si>
    <t>1316046691615735809</t>
  </si>
  <si>
    <t>ascenciolalo</t>
  </si>
  <si>
    <t>@SantanderMx ¿Para reportar un cargo de un seguro que no contraté a qué número puedo llamar? Uno donde no me dejen colgado y me puedan cancelar ese seguro que repito, no contraté. Por favor</t>
  </si>
  <si>
    <t>Tue Oct 13 16:02:36 +0000 2020</t>
  </si>
  <si>
    <t>100932044</t>
  </si>
  <si>
    <t>http://pbs.twimg.com/profile_images/894523595006672896/W8f1Rumy_normal.jpg</t>
  </si>
  <si>
    <t>http://twitter.com/ascenciolalo/statuses/1316046691615735809</t>
  </si>
  <si>
    <t>1316044742631796740</t>
  </si>
  <si>
    <t>joaquinripn</t>
  </si>
  <si>
    <t>@SantanderMx Hola santander mexicano, este numero telefónico intentan hacer fraude. Cargo no exitoso seguros Gnp autocompara. El número es +52 549 827 1547.</t>
  </si>
  <si>
    <t>Tue Oct 13 15:54:52 +0000 2020</t>
  </si>
  <si>
    <t>157194713</t>
  </si>
  <si>
    <t>http://pbs.twimg.com/profile_images/1120147792331042816/VBZhR_qa_normal.jpg</t>
  </si>
  <si>
    <t>Vormir</t>
  </si>
  <si>
    <t>http://twitter.com/joaquinripn/statuses/1316044742631796740</t>
  </si>
  <si>
    <t>1316043225359097860</t>
  </si>
  <si>
    <t>@SantanderMx Pésimo servicio #SantanderPesimoServicio https://t.co/jhc0j3SvO5</t>
  </si>
  <si>
    <t>Tue Oct 13 15:48:50 +0000 2020</t>
  </si>
  <si>
    <t>http://twitter.com/calabaza_mex/statuses/1316043225359097860</t>
  </si>
  <si>
    <t>{"hashtags":[{"text":"SantanderPesimoServicio","indices":[29,53]}],"symbols":[],"user_mentions":[{"screen_name":"SantanderMx","name":"Santander México","id":205452984,"id_str":"205452984","indices":[0,12]}],"urls":[],"media":[{"id":1316043214596571100,"id_str":"1316043214596571145","indices":[54,77],"media_url":"http://pbs.twimg.com/media/EkOGVLsXgAkgyp4.jpg","media_url_https":"https://pbs.twimg.com/media/EkOGVLsXgAkgyp4.jpg","url":"https://t.co/jhc0j3SvO5","display_url":"pic.twitter.com/jhc0j3SvO5","expanded_url":"https://twitter.com/calabaza_mex/status/1316043225359097860/photo/1","type":"photo","sizes":{"thumb":{"w":150,"h":150,"resize":"crop"},"medium":{"w":1200,"h":900,"resize":"fit"},"large":{"w":2048,"h":1536,"resize":"fit"},"small":{"w":680,"h":510,"resize":"fit"}}}]}</t>
  </si>
  <si>
    <t>1316039727523323906</t>
  </si>
  <si>
    <t>DonovanRooney10</t>
  </si>
  <si>
    <t>@SantanderMx...qué me puede ayudar. Le tuve que decir tres veces buenos días y no respondió ni nada, tengo que empezar todo yo, hoy fue lo mismo, solo se me queda viendo con cara de incrédula.
Van dos veces que tengo que llegar tarde a mi trabajo para que me den la tarjeta.</t>
  </si>
  <si>
    <t>Tue Oct 13 15:34:56 +0000 2020</t>
  </si>
  <si>
    <t>92458326</t>
  </si>
  <si>
    <t>http://pbs.twimg.com/profile_images/1305300635705843713/aJHJPYHQ_normal.jpg</t>
  </si>
  <si>
    <t>México DF.</t>
  </si>
  <si>
    <t>http://twitter.com/DonovanRooney10/statuses/1316039727523323906</t>
  </si>
  <si>
    <t>1316039382999035904</t>
  </si>
  <si>
    <t>@SantanderMx Pésima atención y servicio de dos de sus ejecutivos en sucursal Xochimilco. Primero me meten un seguro que yo no pedí, luego me retrasan la entrega de mi tarjeta que no pedí membretada, eso y además que una no tiene ni intenciones de saludar ni preguntar en...</t>
  </si>
  <si>
    <t>Tue Oct 13 15:33:34 +0000 2020</t>
  </si>
  <si>
    <t>http://twitter.com/DonovanRooney10/statuses/1316039382999035904</t>
  </si>
  <si>
    <t>1316034886000537600</t>
  </si>
  <si>
    <t>@SantanderMx Ayer su aplicación me envió a sucursal a tramitar mi acceso, espere 52 min, tiempo perdido, tuve que salirme porque dejaron entrar a una persona con una gripe terrible (¿o covid) un banco con pésimo servicio al Cliente</t>
  </si>
  <si>
    <t>Tue Oct 13 15:15:42 +0000 2020</t>
  </si>
  <si>
    <t>1313119484933218305</t>
  </si>
  <si>
    <t>http://twitter.com/ANDYCHIHUAS/statuses/1316034886000537600</t>
  </si>
  <si>
    <t>1316026730268651526</t>
  </si>
  <si>
    <t>Garmandi</t>
  </si>
  <si>
    <t>@SantanderMx tiene 3 meses que no me hacen la portabilidad de nómina.</t>
  </si>
  <si>
    <t>Tue Oct 13 14:43:17 +0000 2020</t>
  </si>
  <si>
    <t>394248313</t>
  </si>
  <si>
    <t>http://pbs.twimg.com/profile_images/469589312200540160/6JI5wNYY_normal.jpeg</t>
  </si>
  <si>
    <t>cuernavaca</t>
  </si>
  <si>
    <t>http://twitter.com/Garmandi/statuses/1316026730268651526</t>
  </si>
  <si>
    <t>1316012772195397633</t>
  </si>
  <si>
    <t>monsivalex</t>
  </si>
  <si>
    <t>@SantanderMx ¿Por qué tus transferencias internacionales se tardan tanto tiempo? 😭😭😭😭</t>
  </si>
  <si>
    <t>Tue Oct 13 13:47:49 +0000 2020</t>
  </si>
  <si>
    <t>39557027</t>
  </si>
  <si>
    <t>http://pbs.twimg.com/profile_images/1114749104574218241/YZbPheNa_normal.jpg</t>
  </si>
  <si>
    <t>Dubái, Emiratos Árabes Unidos</t>
  </si>
  <si>
    <t>http://twitter.com/monsivalex/statuses/1316012772195397633</t>
  </si>
  <si>
    <t>1315997654506143753</t>
  </si>
  <si>
    <t>kike_ortiz_</t>
  </si>
  <si>
    <t>@SantanderMx necesito su ayuda!!!!!!</t>
  </si>
  <si>
    <t>Tue Oct 13 12:47:45 +0000 2020</t>
  </si>
  <si>
    <t>1112157146</t>
  </si>
  <si>
    <t>http://pbs.twimg.com/profile_images/378800000539020445/cf1415f93086db94eac2e28d9c09c04c_normal.jpeg</t>
  </si>
  <si>
    <t>http://twitter.com/kike_ortiz_/statuses/1315997654506143753</t>
  </si>
  <si>
    <t>1315863060628869122</t>
  </si>
  <si>
    <t>alcarlop</t>
  </si>
  <si>
    <t>RT @artedaga: @SantanderMx @AnaBotin @Hacienda_Mexico @ArturoHerrera_G @CondusefMX @cnbvmx @mario_dico50 convenio, aún así no lo hace a tiempo . y Qué esperan que vuelva a perder 20 horas productivas en firmar otro convenio.</t>
  </si>
  <si>
    <t>Tue Oct 13 03:52:55 +0000 2020</t>
  </si>
  <si>
    <t>32288036</t>
  </si>
  <si>
    <t>http://pbs.twimg.com/profile_images/461372323442860032/F6E8Qm5d_normal.jpeg</t>
  </si>
  <si>
    <t>Mexico, D.F.</t>
  </si>
  <si>
    <t>http://twitter.com/alcarlop/statuses/1315863060628869122</t>
  </si>
  <si>
    <t>{"hashtags":[],"symbols":[],"user_mentions":[{"screen_name":"artedaga","name":"ArtemisaDagdug","id":369268876,"id_str":"369268876","indices":[3,12]},{"screen_name":"SantanderMx","name":"Santander México","id":205452984,"id_str":"205452984","indices":[14,26]},{"screen_name":"AnaBotin","name":"Ana Botín","id":2679255968,"id_str":"2679255968","indices":[27,36]},{"screen_name":"Hacienda_Mexico","name":"Hacienda 🇲🇽","id":209649640,"id_str":"209649640","indices":[37,53]},{"screen_name":"ArturoHerrera_G","name":"Arturo Herrera Gutiérrez","id":1148643824891134000,"id_str":"1148643824891133952","indices":[54,70]},{"screen_name":"CondusefMX","name":"CONDUSEF","id":164783615,"id_str":"164783615","indices":[71,82]},{"screen_name":"cnbvmx","name":"CNBV","id":241786831,"id_str":"241786831","indices":[83,90]},{"screen_name":"mario_dico50","name":"Mario Di Costanzo","id":155342172,"id_str":"155342172","indices":[91,104]}],"urls":[]}</t>
  </si>
  <si>
    <t>1315861023773974529</t>
  </si>
  <si>
    <t>georginaolsonj</t>
  </si>
  <si>
    <t>RT @artedaga: @SantanderMx @Hacienda_Mexico @ArturoHerrera_G @cnbvmx @CondusefMX por cierto en sucursal se negaban a darme copia del convenio, por supuesto exigí mi derecho y lo tengo conmigo.</t>
  </si>
  <si>
    <t>Tue Oct 13 03:44:50 +0000 2020</t>
  </si>
  <si>
    <t>1308781478759878657</t>
  </si>
  <si>
    <t>http://pbs.twimg.com/profile_images/1308782185110003712/z-iXxdpr_normal.jpg</t>
  </si>
  <si>
    <t>http://twitter.com/georginaolsonj/statuses/1315861023773974529</t>
  </si>
  <si>
    <t>{"hashtags":[],"symbols":[],"user_mentions":[{"screen_name":"artedaga","name":"ArtemisaDagdug","id":369268876,"id_str":"369268876","indices":[3,12]},{"screen_name":"SantanderMx","name":"Santander México","id":205452984,"id_str":"205452984","indices":[14,26]},{"screen_name":"Hacienda_Mexico","name":"Hacienda 🇲🇽","id":209649640,"id_str":"209649640","indices":[27,43]},{"screen_name":"ArturoHerrera_G","name":"Arturo Herrera Gutiérrez","id":1148643824891134000,"id_str":"1148643824891133952","indices":[44,60]},{"screen_name":"cnbvmx","name":"CNBV","id":241786831,"id_str":"241786831","indices":[61,68]},{"screen_name":"CondusefMX","name":"CONDUSEF","id":164783615,"id_str":"164783615","indices":[69,80]}],"urls":[]}</t>
  </si>
  <si>
    <t>1315848576187142145</t>
  </si>
  <si>
    <t>ass_angelsamsal</t>
  </si>
  <si>
    <t>@SantanderMx @bancosantander buenas noches contrate un seguro de auto y pésima la atención, por la aseguradora ABA</t>
  </si>
  <si>
    <t>Tue Oct 13 02:55:22 +0000 2020</t>
  </si>
  <si>
    <t>711634760</t>
  </si>
  <si>
    <t>http://pbs.twimg.com/profile_images/1316382946224271360/hIum4T5u_normal.jpg</t>
  </si>
  <si>
    <t>http://twitter.com/ass_angelsamsal/statuses/1315848576187142145</t>
  </si>
  <si>
    <t>1315847807329337344</t>
  </si>
  <si>
    <t>sandrichh</t>
  </si>
  <si>
    <t>@SantanderMx por que no le quieren brindar ayuda a los extranjeros?</t>
  </si>
  <si>
    <t>Tue Oct 13 02:52:19 +0000 2020</t>
  </si>
  <si>
    <t>74838504</t>
  </si>
  <si>
    <t>http://pbs.twimg.com/profile_images/951295807659171841/I0JmBdWV_normal.jpg</t>
  </si>
  <si>
    <t>http://twitter.com/sandrichh/statuses/1315847807329337344</t>
  </si>
  <si>
    <t>1315845037318496258</t>
  </si>
  <si>
    <t>@SantanderMx tuve un problema con la entrega del dinero en el cajero en el instituto nacional de neurología , número 2320459323 como me pueden solucionar ?</t>
  </si>
  <si>
    <t>Tue Oct 13 02:41:18 +0000 2020</t>
  </si>
  <si>
    <t>http://twitter.com/fergh902/statuses/1315845037318496258</t>
  </si>
  <si>
    <t>1315806347255058433</t>
  </si>
  <si>
    <t>jualefuentes</t>
  </si>
  <si>
    <t>@SantanderMx por qué no puedo realizar pago a tarjeta de crédito desde la aplicación? Qué pasa?</t>
  </si>
  <si>
    <t>Tue Oct 13 00:07:34 +0000 2020</t>
  </si>
  <si>
    <t>421100031</t>
  </si>
  <si>
    <t>http://pbs.twimg.com/profile_images/1657090470/image_normal.jpg</t>
  </si>
  <si>
    <t>http://twitter.com/jualefuentes/statuses/1315806347255058433</t>
  </si>
  <si>
    <t>1315802807593820160</t>
  </si>
  <si>
    <t>beerman03</t>
  </si>
  <si>
    <t>@SantanderMx hice uso de su practicaja la cual se trago mi dinero, no me dió comprobante y a pesar de haber personas en la sucursal fui ignorado por su faltó de empatía personal, me piden que llame a un num. El cual no le dará solución ya que no soy cliente.
#QueLesPasa</t>
  </si>
  <si>
    <t>Mon Oct 12 23:53:30 +0000 2020</t>
  </si>
  <si>
    <t>191964548</t>
  </si>
  <si>
    <t>http://pbs.twimg.com/profile_images/1137588174/birdmanbeer_normal.jpg</t>
  </si>
  <si>
    <t>En el Ombligo del Mundo</t>
  </si>
  <si>
    <t>http://twitter.com/beerman03/statuses/1315802807593820160</t>
  </si>
  <si>
    <t>{"hashtags":[{"text":"QueLesPasa","indices":[259,270]}],"symbols":[],"user_mentions":[{"screen_name":"SantanderMx","name":"Santander México","id":205452984,"id_str":"205452984","indices":[0,12]}],"urls":[]}</t>
  </si>
  <si>
    <t>1315801608798826496</t>
  </si>
  <si>
    <t>sergioaruizh</t>
  </si>
  <si>
    <t>@SantanderMx cuál es la ruta para hablar con un ejecutivo?
Es la tercera llamada y ya probé todas las combinaciones https://t.co/OUXUNjetqk</t>
  </si>
  <si>
    <t>Mon Oct 12 23:48:44 +0000 2020</t>
  </si>
  <si>
    <t>283382953</t>
  </si>
  <si>
    <t>http://pbs.twimg.com/profile_images/1314379297528967169/AHJEVvRE_normal.jpg</t>
  </si>
  <si>
    <t>http://twitter.com/sergioaruizh/statuses/1315801608798826496</t>
  </si>
  <si>
    <t>{"hashtags":[],"symbols":[],"user_mentions":[{"screen_name":"SantanderMx","name":"Santander México","id":205452984,"id_str":"205452984","indices":[0,12]}],"urls":[],"media":[{"id":1315801606915453000,"id_str":"1315801606915452928","indices":[116,139],"media_url":"http://pbs.twimg.com/media/EkKqlw8VcAA0ZuS.jpg","media_url_https":"https://pbs.twimg.com/media/EkKqlw8VcAA0ZuS.jpg","url":"https://t.co/OUXUNjetqk","display_url":"pic.twitter.com/OUXUNjetqk","expanded_url":"https://twitter.com/sergioaruizh/status/1315801608798826496/photo/1","type":"photo","sizes":{"small":{"w":314,"h":680,"resize":"fit"},"thumb":{"w":150,"h":150,"resize":"crop"},"large":{"w":720,"h":1560,"resize":"fit"},"medium":{"w":554,"h":1200,"resize":"fit"}}}]}</t>
  </si>
  <si>
    <t>1315795172119150593</t>
  </si>
  <si>
    <t>escapealparaiso</t>
  </si>
  <si>
    <t>@SantanderMx Ya levante el folio, es improcedente. Levante el folio en ‘une’. Ayúdenme ustedes por favor.</t>
  </si>
  <si>
    <t>Mon Oct 12 23:23:09 +0000 2020</t>
  </si>
  <si>
    <t>244841448</t>
  </si>
  <si>
    <t>1315794412266496001</t>
  </si>
  <si>
    <t>http://pbs.twimg.com/profile_images/1232053040661909505/ntstYL4r_normal.jpg</t>
  </si>
  <si>
    <t>http://twitter.com/escapealparaiso/statuses/1315795172119150593</t>
  </si>
  <si>
    <t>1315793385043693568</t>
  </si>
  <si>
    <t>@SantanderMx Tú Santander me estás defraudando con un retiro que no hice de 5000 pesos, tu límite de retiro son 9600 pesos diarios. En mi estado de cuenta tengo un total de 12500 pesos, como explicas eso ?? https://t.co/p6GLss2s98</t>
  </si>
  <si>
    <t>Mon Oct 12 23:16:03 +0000 2020</t>
  </si>
  <si>
    <t>http://twitter.com/escapealparaiso/statuses/1315793385043693568</t>
  </si>
  <si>
    <t>{"hashtags":[],"symbols":[],"user_mentions":[{"screen_name":"SantanderMx","name":"Santander México","id":205452984,"id_str":"205452984","indices":[0,12]}],"urls":[],"media":[{"id":1315793381549912000,"id_str":"1315793381549912066","indices":[207,230],"media_url":"http://pbs.twimg.com/media/EkKjG_EXsAIE8mH.jpg","media_url_https":"https://pbs.twimg.com/media/EkKjG_EXsAIE8mH.jpg","url":"https://t.co/p6GLss2s98","display_url":"pic.twitter.com/p6GLss2s98","expanded_url":"https://twitter.com/escapealparaiso/status/1315793385043693568/photo/1","type":"photo","sizes":{"thumb":{"w":150,"h":150,"resize":"crop"},"small":{"w":680,"h":510,"resize":"fit"},"medium":{"w":1200,"h":900,"resize":"fit"},"large":{"w":1280,"h":960,"resize":"fit"}}}]}</t>
  </si>
  <si>
    <t>1315792512511082496</t>
  </si>
  <si>
    <t>@SantanderMx límite de retiro de 9600 pesos diarios en cajeros automáticos, como pueden explicarme la siguiente situación? Estoy peleando 5000 pesos que no retire. https://t.co/WxhyO66wpe</t>
  </si>
  <si>
    <t>Mon Oct 12 23:12:35 +0000 2020</t>
  </si>
  <si>
    <t>http://twitter.com/escapealparaiso/statuses/1315792512511082496</t>
  </si>
  <si>
    <t>{"hashtags":[],"symbols":[],"user_mentions":[{"screen_name":"SantanderMx","name":"Santander México","id":205452984,"id_str":"205452984","indices":[0,12]}],"urls":[],"media":[{"id":1315792509411430400,"id_str":"1315792509411430407","indices":[164,187],"media_url":"http://pbs.twimg.com/media/EkKiUOGWkAcBro5.jpg","media_url_https":"https://pbs.twimg.com/media/EkKiUOGWkAcBro5.jpg","url":"https://t.co/WxhyO66wpe","display_url":"pic.twitter.com/WxhyO66wpe","expanded_url":"https://twitter.com/escapealparaiso/status/1315792512511082496/photo/1","type":"photo","sizes":{"thumb":{"w":150,"h":150,"resize":"crop"},"small":{"w":680,"h":510,"resize":"fit"},"medium":{"w":1200,"h":900,"resize":"fit"},"large":{"w":1280,"h":960,"resize":"fit"}}}]}</t>
  </si>
  <si>
    <t>1315791817493938177</t>
  </si>
  <si>
    <t>@SantanderMx límite para retirar en efectivo de sus cajeros automáticos 9600 pesos diarios, como pueden explicarme la siguiente situación ?? https://t.co/RynJNvWzQQ</t>
  </si>
  <si>
    <t>Mon Oct 12 23:09:50 +0000 2020</t>
  </si>
  <si>
    <t>http://twitter.com/escapealparaiso/statuses/1315791817493938177</t>
  </si>
  <si>
    <t>{"hashtags":[],"symbols":[],"user_mentions":[{"screen_name":"SantanderMx","name":"Santander México","id":205452984,"id_str":"205452984","indices":[0,12]}],"urls":[],"media":[{"id":1315791814096564200,"id_str":"1315791814096564231","indices":[141,164],"media_url":"http://pbs.twimg.com/media/EkKhrv2XsAcVbmS.jpg","media_url_https":"https://pbs.twimg.com/media/EkKhrv2XsAcVbmS.jpg","url":"https://t.co/RynJNvWzQQ","display_url":"pic.twitter.com/RynJNvWzQQ","expanded_url":"https://twitter.com/escapealparaiso/status/1315791817493938177/photo/1","type":"photo","sizes":{"thumb":{"w":150,"h":150,"resize":"crop"},"small":{"w":680,"h":510,"resize":"fit"},"medium":{"w":1200,"h":900,"resize":"fit"},"large":{"w":1280,"h":960,"resize":"fit"}}}]}</t>
  </si>
  <si>
    <t>1315789474647900162</t>
  </si>
  <si>
    <t>@SantanderMx  por que tengo que pagar la reposición de una tarjeta desgastada y sin personalizar? no podía ni realizar compras en establecimientos,</t>
  </si>
  <si>
    <t>Mon Oct 12 23:00:31 +0000 2020</t>
  </si>
  <si>
    <t>http://twitter.com/anitanni/statuses/1315789474647900162</t>
  </si>
  <si>
    <t>1315788490370670592</t>
  </si>
  <si>
    <t>Gabiniahersa</t>
  </si>
  <si>
    <t>@SantanderMx No cuento con el número pero está dentro de las instalaciones de Volkswagen en Silao Guanajuato, bastaría con eso? Sino lo checo y se los paso. ,😭</t>
  </si>
  <si>
    <t>Mon Oct 12 22:56:36 +0000 2020</t>
  </si>
  <si>
    <t>1645414118</t>
  </si>
  <si>
    <t>1315713477131014144</t>
  </si>
  <si>
    <t>http://pbs.twimg.com/profile_images/1305700863529418758/JGidNHIy_normal.jpg</t>
  </si>
  <si>
    <t>http://twitter.com/Gabiniahersa/statuses/1315788490370670592</t>
  </si>
  <si>
    <t>1315780369107611648</t>
  </si>
  <si>
    <t>jcel_</t>
  </si>
  <si>
    <t>@SantanderMx van dos cajeros a los que voy y no funcionan, cdvictoria 34 Juárez y el de Zeferino Fajardo/emilio portes Gil y al menos 3 cajeros pidiendo licencia de Windows</t>
  </si>
  <si>
    <t>Mon Oct 12 22:24:20 +0000 2020</t>
  </si>
  <si>
    <t>131929950</t>
  </si>
  <si>
    <t>http://twitter.com/jcel_/statuses/1315780369107611648</t>
  </si>
  <si>
    <t>1315780020183465987</t>
  </si>
  <si>
    <t>CarlosR47001543</t>
  </si>
  <si>
    <t>@SantanderMx Que pasa Santander sus ejecutivos no les importa atender a sus clientes hora y media esperando y no atienden, prefieren contrataciones que mantener cartera https://t.co/2xFpjWPmxa</t>
  </si>
  <si>
    <t>Mon Oct 12 22:22:57 +0000 2020</t>
  </si>
  <si>
    <t>3111623009</t>
  </si>
  <si>
    <t>http://pbs.twimg.com/profile_images/1248648247414894596/4DfbpTww_normal.jpg</t>
  </si>
  <si>
    <t>df</t>
  </si>
  <si>
    <t>http://twitter.com/CarlosR47001543/statuses/1315780020183465987</t>
  </si>
  <si>
    <t>{"hashtags":[],"symbols":[],"user_mentions":[{"screen_name":"SantanderMx","name":"Santander México","id":205452984,"id_str":"205452984","indices":[0,12]}],"urls":[],"media":[{"id":1315780014760132600,"id_str":"1315780014760132609","indices":[169,192],"media_url":"http://pbs.twimg.com/media/EkKW875WAAEZBR0.jpg","media_url_https":"https://pbs.twimg.com/media/EkKW875WAAEZBR0.jpg","url":"https://t.co/2xFpjWPmxa","display_url":"pic.twitter.com/2xFpjWPmxa","expanded_url":"https://twitter.com/CarlosR47001543/status/1315780020183465987/photo/1","type":"photo","sizes":{"thumb":{"w":150,"h":150,"resize":"crop"},"large":{"w":1152,"h":2048,"resize":"fit"},"medium":{"w":675,"h":1200,"resize":"fit"},"small":{"w":383,"h":680,"resize":"fit"}}}]}</t>
  </si>
  <si>
    <t>1315777655711637507</t>
  </si>
  <si>
    <t>@SantanderMx  sucursal 0009 insurgentes parroquia llevamos más de hora y media esperando más de 8 clientes para pasar con ejecutivos los cuales están chacoteando y no atienden al cliente, me pasaron y por querer un movimiento básico de mi token me regresaron por otra persona.</t>
  </si>
  <si>
    <t>Mon Oct 12 22:13:33 +0000 2020</t>
  </si>
  <si>
    <t>http://twitter.com/CarlosR47001543/statuses/1315777655711637507</t>
  </si>
  <si>
    <t>1315768577153208320</t>
  </si>
  <si>
    <t>claudiavgomezv1</t>
  </si>
  <si>
    <t>@SantanderMx me acaban de llamar desde su número de atención a clientes para intentar estafarme con el cuento de cargos por una compra de espejos retrovisores de Jetta modelo bla, bla, en Mercado libre. Afortunadamente no caí. Pero ahora confío todavía menos en ustedes.</t>
  </si>
  <si>
    <t>Mon Oct 12 21:37:29 +0000 2020</t>
  </si>
  <si>
    <t>961819457457766402</t>
  </si>
  <si>
    <t>http://pbs.twimg.com/profile_images/1125101751265312768/SDBn7YD5_normal.jpg</t>
  </si>
  <si>
    <t>Zapopan, Jalisco</t>
  </si>
  <si>
    <t>http://twitter.com/claudiavgomezv1/statuses/1315768577153208320</t>
  </si>
  <si>
    <t>1315759762844262400</t>
  </si>
  <si>
    <t>Linus87</t>
  </si>
  <si>
    <t>@SantanderMx pésimo servicio reponer una tarjeta que por una actualización de su sistema se trago el cajero en abril y luego resulta que mi sucursal no está abierta por pandemia y voy a la sucursal que me dijeron vía telefónica que la mandaron y solo me hicieron perder mi tiempo</t>
  </si>
  <si>
    <t>Mon Oct 12 21:02:27 +0000 2020</t>
  </si>
  <si>
    <t>132211440</t>
  </si>
  <si>
    <t>http://pbs.twimg.com/profile_images/1282716527117000704/KQcxOSH2_normal.jpg</t>
  </si>
  <si>
    <t>Toluca</t>
  </si>
  <si>
    <t>http://twitter.com/Linus87/statuses/1315759762844262400</t>
  </si>
  <si>
    <t>1315756584295956482</t>
  </si>
  <si>
    <t>IVVASA</t>
  </si>
  <si>
    <t>@SantanderMx Buenas tardes, ¿Hay  un teléfono gratuito para comunicarme desde el extranjero para ver el desbloqueado por inactividad de una línea PYME? El sistema sólo  me reporta dos números de la ciudad de México. Gracias</t>
  </si>
  <si>
    <t>Mon Oct 12 20:49:49 +0000 2020</t>
  </si>
  <si>
    <t>1001649737974476800</t>
  </si>
  <si>
    <t>http://twitter.com/IVVASA/statuses/1315756584295956482</t>
  </si>
  <si>
    <t>1315751457132609536</t>
  </si>
  <si>
    <t>PsicBleq</t>
  </si>
  <si>
    <t>@SantanderMx siguen con la extorsión. Cuando van a "cuidar" que no se use su número de atención a clientes para que esto deje de suceder. https://t.co/giadAwn550</t>
  </si>
  <si>
    <t>Mon Oct 12 20:29:27 +0000 2020</t>
  </si>
  <si>
    <t>1260666474</t>
  </si>
  <si>
    <t>http://pbs.twimg.com/profile_images/1255950390186725376/ukR993n5_normal.jpg</t>
  </si>
  <si>
    <t>http://twitter.com/PsicBleq/statuses/1315751457132609536</t>
  </si>
  <si>
    <t>{"hashtags":[],"symbols":[],"user_mentions":[{"screen_name":"SantanderMx","name":"Santander México","id":205452984,"id_str":"205452984","indices":[0,12]}],"urls":[],"media":[{"id":1315751454574088200,"id_str":"1315751454574088192","indices":[138,161],"media_url":"http://pbs.twimg.com/media/EkJ8-g6XkAAQK6F.jpg","media_url_https":"https://pbs.twimg.com/media/EkJ8-g6XkAAQK6F.jpg","url":"https://t.co/giadAwn550","display_url":"pic.twitter.com/giadAwn550","expanded_url":"https://twitter.com/PsicBleq/status/1315751457132609536/photo/1","type":"photo","sizes":{"thumb":{"w":150,"h":150,"resize":"crop"},"small":{"w":314,"h":680,"resize":"fit"},"large":{"w":945,"h":2048,"resize":"fit"},"medium":{"w":554,"h":1200,"resize":"fit"}}}]}</t>
  </si>
  <si>
    <t>1315747314330370050</t>
  </si>
  <si>
    <t>mexindiemusic</t>
  </si>
  <si>
    <t>@SantanderMx contraseña americanista @ClubAmerica todo lo que tenga que ver con el america</t>
  </si>
  <si>
    <t>Mon Oct 12 20:12:59 +0000 2020</t>
  </si>
  <si>
    <t>125413036</t>
  </si>
  <si>
    <t>http://pbs.twimg.com/profile_images/2190174897/mexindiemusic_normal.jpg</t>
  </si>
  <si>
    <t>http://twitter.com/mexindiemusic/statuses/1315747314330370050</t>
  </si>
  <si>
    <t>{"hashtags":[],"symbols":[],"user_mentions":[{"screen_name":"SantanderMx","name":"Santander México","id":205452984,"id_str":"205452984","indices":[0,12]},{"screen_name":"ClubAmerica","name":"Club América","id":122211977,"id_str":"122211977","indices":[37,49]}],"urls":[]}</t>
  </si>
  <si>
    <t>1315739817016258561</t>
  </si>
  <si>
    <t>BasilioEMT</t>
  </si>
  <si>
    <t>@SantanderMx Hola, ¿De cuánto tiempo dispongo para levantar una aclaración de un pago a TDC no aplicada y del cual ya no se me reintegro el dinero a mi cuenta?</t>
  </si>
  <si>
    <t>Mon Oct 12 19:43:12 +0000 2020</t>
  </si>
  <si>
    <t>3315645143</t>
  </si>
  <si>
    <t>http://pbs.twimg.com/profile_images/1104975889048059904/4BcbbFRz_normal.jpg</t>
  </si>
  <si>
    <t>México City, México</t>
  </si>
  <si>
    <t>http://twitter.com/BasilioEMT/statuses/1315739817016258561</t>
  </si>
  <si>
    <t>1315739470361251841</t>
  </si>
  <si>
    <t>ale_ldg</t>
  </si>
  <si>
    <t>@SantanderMx en plena pandemia y más del 50% de sus cajeros no funciona en sucursal Plaza Cristal en Coatzacoalcos. Muy mal 👎</t>
  </si>
  <si>
    <t>Mon Oct 12 19:41:49 +0000 2020</t>
  </si>
  <si>
    <t>119812627</t>
  </si>
  <si>
    <t>http://pbs.twimg.com/profile_images/1160227657134555137/6_jarZiW_normal.jpg</t>
  </si>
  <si>
    <t>http://twitter.com/ale_ldg/statuses/1315739470361251841</t>
  </si>
  <si>
    <t>1315735884046782467</t>
  </si>
  <si>
    <t>lunensis</t>
  </si>
  <si>
    <t>@SantanderMx Hola, algún número para familiares de clientes suyos que hayan fallecido y que no podemos acceder a la información porque no nos reconocen la voz? Por favor, ayuda. No he obtenido respuesta</t>
  </si>
  <si>
    <t>Mon Oct 12 19:27:34 +0000 2020</t>
  </si>
  <si>
    <t>53572982</t>
  </si>
  <si>
    <t>http://pbs.twimg.com/profile_images/1311897350579924993/UrQEIW3h_normal.jpg</t>
  </si>
  <si>
    <t>En la centrífuga</t>
  </si>
  <si>
    <t>http://twitter.com/lunensis/statuses/1315735884046782467</t>
  </si>
  <si>
    <t>1315735705067421696</t>
  </si>
  <si>
    <t>thecook20019</t>
  </si>
  <si>
    <t>@SantanderMx Muchas gracias...</t>
  </si>
  <si>
    <t>Mon Oct 12 19:26:51 +0000 2020</t>
  </si>
  <si>
    <t>1137090175639728134</t>
  </si>
  <si>
    <t>1315732812994142226</t>
  </si>
  <si>
    <t>http://pbs.twimg.com/profile_images/1310275067671203841/QkPXNsa0_normal.jpg</t>
  </si>
  <si>
    <t>http://twitter.com/thecook20019/statuses/1315735705067421696</t>
  </si>
  <si>
    <t>1315730318033379330</t>
  </si>
  <si>
    <t>supervicc</t>
  </si>
  <si>
    <t>@SantanderMx Ustedes son los defraudadores con sus seguros de autocompara, hacen cargos no autorizados y lluego para cancelar resulta que te van a cobrar un mes completo! Se estan mordiendo la lengua.</t>
  </si>
  <si>
    <t>Mon Oct 12 19:05:27 +0000 2020</t>
  </si>
  <si>
    <t>400393320</t>
  </si>
  <si>
    <t>http://pbs.twimg.com/profile_images/1312441517391437829/PC1Qbhqz_normal.jpg</t>
  </si>
  <si>
    <t>MX</t>
  </si>
  <si>
    <t>http://twitter.com/supervicc/statuses/1315730318033379330</t>
  </si>
  <si>
    <t>1315730151901192192</t>
  </si>
  <si>
    <t>@SantanderMx Aseguradoras de autocompara son unas rateras, el dia de hoy me llego un cobro por renovacion con el texto "conforme a su solicitud" YO NO SOLICITE ESA RENOVACION, y llamo para cancelar y dicen que me cobraran 1 MES, cuando apenas HOY inicia la poliza y fue el cobro.</t>
  </si>
  <si>
    <t>Mon Oct 12 19:04:47 +0000 2020</t>
  </si>
  <si>
    <t>http://twitter.com/supervicc/statuses/1315730151901192192</t>
  </si>
  <si>
    <t>1315724909553897472</t>
  </si>
  <si>
    <t>4lesick</t>
  </si>
  <si>
    <t>@SantanderMx por qué los ejecutivos ven que hay gente esperando y siguen sentados en sus lugares viendo el celular y te atienden cuando quieren?</t>
  </si>
  <si>
    <t>Mon Oct 12 18:43:58 +0000 2020</t>
  </si>
  <si>
    <t>525713773</t>
  </si>
  <si>
    <t>http://pbs.twimg.com/profile_images/1226215401920573440/f5v88Go__normal.jpg</t>
  </si>
  <si>
    <t>http://twitter.com/4lesick/statuses/1315724909553897472</t>
  </si>
  <si>
    <t>1315722770668544001</t>
  </si>
  <si>
    <t>UlisesVelbat88</t>
  </si>
  <si>
    <t>@SantanderMx @Banorte_mx hay alguna opción de llevar mi deuda de mi tarjeta de crédito y pasarla con alguno de ustedes??</t>
  </si>
  <si>
    <t>Mon Oct 12 18:35:28 +0000 2020</t>
  </si>
  <si>
    <t>1121654251791368195</t>
  </si>
  <si>
    <t>http://pbs.twimg.com/profile_images/1315039044938522624/7rxmUpQf_normal.jpg</t>
  </si>
  <si>
    <t>México, CDMX</t>
  </si>
  <si>
    <t>http://twitter.com/UlisesVelbat88/statuses/1315722770668544001</t>
  </si>
  <si>
    <t>{"hashtags":[],"symbols":[],"user_mentions":[{"screen_name":"SantanderMx","name":"Santander México","id":205452984,"id_str":"205452984","indices":[0,12]},{"screen_name":"Banorte_mx","name":"Banorte","id":3494032572,"id_str":"3494032572","indices":[13,24]}],"urls":[]}</t>
  </si>
  <si>
    <t>1315719004510720005</t>
  </si>
  <si>
    <t>mark_api</t>
  </si>
  <si>
    <t>@SantanderMx es una basura su servicio ni para atender llamadas sirven y terminan colgando al cliente.</t>
  </si>
  <si>
    <t>Mon Oct 12 18:20:30 +0000 2020</t>
  </si>
  <si>
    <t>352418568</t>
  </si>
  <si>
    <t>http://pbs.twimg.com/profile_images/1297756546022203392/k4tGyjtD_normal.jpg</t>
  </si>
  <si>
    <t>Querétaro, Mx</t>
  </si>
  <si>
    <t>http://twitter.com/mark_api/statuses/1315719004510720005</t>
  </si>
  <si>
    <t>1315715647708381184</t>
  </si>
  <si>
    <t>VirYzothA</t>
  </si>
  <si>
    <t>@SantanderMx por favor instruyan bien a sus empleados sobre cuáles son las actividades de cada uno
Eso de pasarse la bolita no esta bien
2 hrs y contando...</t>
  </si>
  <si>
    <t>Mon Oct 12 18:07:09 +0000 2020</t>
  </si>
  <si>
    <t>104337485</t>
  </si>
  <si>
    <t>http://pbs.twimg.com/profile_images/861411588334551041/xvWBnjKJ_normal.jpg</t>
  </si>
  <si>
    <t>Trabajando, En Clase o mi Casa</t>
  </si>
  <si>
    <t>http://twitter.com/VirYzothA/statuses/1315715647708381184</t>
  </si>
  <si>
    <t>1315714957376475140</t>
  </si>
  <si>
    <t>VacaChew</t>
  </si>
  <si>
    <t>RT @VacaChew: @SantanderMx me robaron y el día de hoy me entregaron la nueva INE, acudí a una de sus sucursales y me indican que no es válida la INE a pesar de confirmar la información en la página oficial del ine y no me indican que no pueden atender, necesito urgente dinero de su apoyo.</t>
  </si>
  <si>
    <t>Mon Oct 12 18:04:25 +0000 2020</t>
  </si>
  <si>
    <t>1285635033525624832</t>
  </si>
  <si>
    <t>http://twitter.com/VacaChew/statuses/1315714957376475140</t>
  </si>
  <si>
    <t>{"hashtags":[],"symbols":[],"user_mentions":[{"screen_name":"VacaChew","name":"Chew vaca","id":1285635033525624800,"id_str":"1285635033525624832","indices":[3,12]},{"screen_name":"SantanderMx","name":"Santander México","id":205452984,"id_str":"205452984","indices":[14,26]}],"urls":[]}</t>
  </si>
  <si>
    <t>1315713982775332867</t>
  </si>
  <si>
    <t>@SantanderMx me robaron y el día de hoy me entregaron la nueva INE, acudí a una de sus sucursales y me indican que no es válida la INE a pesar de confirmar la información en la página oficial del ine y no me indican que no pueden atender, necesito urgente dinero de su apoyo.</t>
  </si>
  <si>
    <t>Mon Oct 12 18:00:32 +0000 2020</t>
  </si>
  <si>
    <t>http://twitter.com/VacaChew/statuses/1315713982775332867</t>
  </si>
  <si>
    <t>1315712517620920320</t>
  </si>
  <si>
    <t>Aloport_disegno</t>
  </si>
  <si>
    <t>@SantanderMx https://t.co/myR3Oz0xFr</t>
  </si>
  <si>
    <t>Mon Oct 12 17:54:43 +0000 2020</t>
  </si>
  <si>
    <t>987617347333644288</t>
  </si>
  <si>
    <t>1315691091706949633</t>
  </si>
  <si>
    <t>http://pbs.twimg.com/profile_images/987618496971329536/yMm15f9k_normal.jpg</t>
  </si>
  <si>
    <t>Sn. Miguel Allende-Torino</t>
  </si>
  <si>
    <t>http://twitter.com/Aloport_disegno/statuses/1315712517620920320</t>
  </si>
  <si>
    <t>{"hashtags":[],"symbols":[],"user_mentions":[{"screen_name":"SantanderMx","name":"Santander México","id":205452984,"id_str":"205452984","indices":[0,12]}],"urls":[],"media":[{"id":1315712493809922000,"id_str":"1315712493809922049","indices":[13,36],"media_url":"http://pbs.twimg.com/media/EkJZiswVcAErrYi.jpg","media_url_https":"https://pbs.twimg.com/media/EkJZiswVcAErrYi.jpg","url":"https://t.co/myR3Oz0xFr","display_url":"pic.twitter.com/myR3Oz0xFr","expanded_url":"https://twitter.com/Aloport_disegno/status/1315712517620920320/photo/1","type":"photo","sizes":{"thumb":{"w":150,"h":150,"resize":"crop"},"large":{"w":640,"h":1099,"resize":"fit"},"small":{"w":396,"h":680,"resize":"fit"},"medium":{"w":640,"h":1099,"resize":"fit"}}}]}</t>
  </si>
  <si>
    <t>1315712365116104704</t>
  </si>
  <si>
    <t>@SantanderMx Sería bueno que pasaran el reporte porque el remitente es la #SuperLinea . Otras veces se han hecho pasar por Santander pero el número es un número telefonico cualquiera. Estas veces vienen directo de #SuperLinea . Contesto y nadie habla, se quedan en silencio y después cuelgan. https://t.co/DTxdflTr31</t>
  </si>
  <si>
    <t>Mon Oct 12 17:54:07 +0000 2020</t>
  </si>
  <si>
    <t>http://twitter.com/Aloport_disegno/statuses/1315712365116104704</t>
  </si>
  <si>
    <t>{"hashtags":[{"text":"SuperLinea","indices":[74,85]},{"text":"SuperLinea","indices":[214,225]}],"symbols":[],"user_mentions":[{"screen_name":"SantanderMx","name":"Santander México","id":205452984,"id_str":"205452984","indices":[0,12]}],"urls":[],"media":[{"id":1315712360212959200,"id_str":"1315712360212959232","indices":[293,316],"media_url":"http://pbs.twimg.com/media/EkJZa7EVkAAMoPX.jpg","media_url_https":"https://pbs.twimg.com/media/EkJZa7EVkAAMoPX.jpg","url":"https://t.co/DTxdflTr31","display_url":"pic.twitter.com/DTxdflTr31","expanded_url":"https://twitter.com/Aloport_disegno/status/1315712365116104704/photo/1","type":"photo","sizes":{"thumb":{"w":150,"h":150,"resize":"crop"},"medium":{"w":640,"h":1105,"resize":"fit"},"small":{"w":394,"h":680,"resize":"fit"},"large":{"w":640,"h":1105,"resize":"fit"}}}]}</t>
  </si>
  <si>
    <t>1315709989302935552</t>
  </si>
  <si>
    <t>michingon</t>
  </si>
  <si>
    <t>@SantanderMx pésimo  servicio santander, nunca sirven tus cajeros, siempre tengo que vsistar  dos sucursales.</t>
  </si>
  <si>
    <t>Mon Oct 12 17:44:40 +0000 2020</t>
  </si>
  <si>
    <t>115233806</t>
  </si>
  <si>
    <t>http://pbs.twimg.com/profile_images/484426659949314048/zRO9Cror_normal.jpeg</t>
  </si>
  <si>
    <t>http://twitter.com/michingon/statuses/1315709989302935552</t>
  </si>
  <si>
    <t>1315705147603861504</t>
  </si>
  <si>
    <t>PickVrgs</t>
  </si>
  <si>
    <t>@SantanderMx pésimo servicio en la sucursal Aguacaliente en Tijuana, Baja California. Más atención en el trato del personal. 1 hora en una fila de espera. Nuestro tiempo también vale 🤦🏻‍♂️🤦🏻‍♂️ https://t.co/3V2egOkFZv</t>
  </si>
  <si>
    <t>Mon Oct 12 17:25:26 +0000 2020</t>
  </si>
  <si>
    <t>1310316418655682560</t>
  </si>
  <si>
    <t>http://pbs.twimg.com/profile_images/1310316842833993728/EgH7p6qz_normal.jpg</t>
  </si>
  <si>
    <t>http://twitter.com/PickVrgs/statuses/1315705147603861504</t>
  </si>
  <si>
    <t>{"hashtags":[],"symbols":[],"user_mentions":[{"screen_name":"SantanderMx","name":"Santander México","id":205452984,"id_str":"205452984","indices":[0,12]}],"urls":[],"media":[{"id":1315705130776326100,"id_str":"1315705130776326146","indices":[194,217],"media_url":"http://pbs.twimg.com/media/EkJS2HUU8AIq7Rz.jpg","media_url_https":"https://pbs.twimg.com/media/EkJS2HUU8AIq7Rz.jpg","url":"https://t.co/3V2egOkFZv","display_url":"pic.twitter.com/3V2egOkFZv","expanded_url":"https://twitter.com/PickVrgs/status/1315705147603861504/photo/1","type":"photo","sizes":{"small":{"w":383,"h":680,"resize":"fit"},"thumb":{"w":150,"h":150,"resize":"crop"},"large":{"w":1152,"h":2048,"resize":"fit"},"medium":{"w":675,"h":1200,"resize":"fit"}}}]}</t>
  </si>
  <si>
    <t>1315702614131052544</t>
  </si>
  <si>
    <t>geseza55</t>
  </si>
  <si>
    <t>@SantanderMx Para qué promueven tanto paperless, si no se pueden consultar los estados de cuenta en Supernet. Los cortes del 5 de octubre aún no están disponibles</t>
  </si>
  <si>
    <t>Mon Oct 12 17:15:22 +0000 2020</t>
  </si>
  <si>
    <t>846531740155822080</t>
  </si>
  <si>
    <t>http://twitter.com/geseza55/statuses/1315702614131052544</t>
  </si>
  <si>
    <t>1315701218350489600</t>
  </si>
  <si>
    <t>Juancho_domm</t>
  </si>
  <si>
    <t>@SantanderMx 2 multicajeros y no sirve ninguno en 16 de septiembre 907 apizaco tlaxcala</t>
  </si>
  <si>
    <t>Mon Oct 12 17:09:49 +0000 2020</t>
  </si>
  <si>
    <t>474564856</t>
  </si>
  <si>
    <t>http://pbs.twimg.com/profile_images/1155479090239029248/a2QkbJLA_normal.jpg</t>
  </si>
  <si>
    <t>http://twitter.com/Juancho_domm/statuses/1315701218350489600</t>
  </si>
  <si>
    <t>1315695057467449345</t>
  </si>
  <si>
    <t>fcorivera2005</t>
  </si>
  <si>
    <t>@SantanderMx del asco sus sucursales, 40 minutos para que me atienda un ejecutivo 7 en sucursal y sólo 2 de ellos llamando gente y sigo esperando https://t.co/iWywnym9ze</t>
  </si>
  <si>
    <t>Mon Oct 12 16:45:20 +0000 2020</t>
  </si>
  <si>
    <t>407135280</t>
  </si>
  <si>
    <t>http://pbs.twimg.com/profile_images/1241468869174341634/ag5HvjpT_normal.jpg</t>
  </si>
  <si>
    <t>Pachuca, la Bella Airosa</t>
  </si>
  <si>
    <t>http://twitter.com/fcorivera2005/statuses/1315695057467449345</t>
  </si>
  <si>
    <t>{"hashtags":[],"symbols":[],"user_mentions":[{"screen_name":"SantanderMx","name":"Santander México","id":205452984,"id_str":"205452984","indices":[0,12]}],"urls":[],"media":[{"id":1315695052916625400,"id_str":"1315695052916625409","indices":[146,169],"media_url":"http://pbs.twimg.com/media/EkJJrgXVkAEK8LK.jpg","media_url_https":"https://pbs.twimg.com/media/EkJJrgXVkAEK8LK.jpg","url":"https://t.co/iWywnym9ze","display_url":"pic.twitter.com/iWywnym9ze","expanded_url":"https://twitter.com/fcorivera2005/status/1315695057467449345/photo/1","type":"photo","sizes":{"thumb":{"w":150,"h":150,"resize":"crop"},"medium":{"w":675,"h":1200,"resize":"fit"},"small":{"w":383,"h":680,"resize":"fit"},"large":{"w":1152,"h":2048,"resize":"fit"}}}]}</t>
  </si>
  <si>
    <t>1315694855159533568</t>
  </si>
  <si>
    <t>JessieFam</t>
  </si>
  <si>
    <t>@SantanderMx una basura. No metan ahí su dinero. No responden y todos se lavan las manos.</t>
  </si>
  <si>
    <t>Mon Oct 12 16:44:32 +0000 2020</t>
  </si>
  <si>
    <t>84456162</t>
  </si>
  <si>
    <t>http://pbs.twimg.com/profile_images/1063621824108527616/lnJqbbdh_normal.jpg</t>
  </si>
  <si>
    <t>http://twitter.com/JessieFam/statuses/1315694855159533568</t>
  </si>
  <si>
    <t>1315690844658130944</t>
  </si>
  <si>
    <t>@SantanderMx ya he hablado 2 veces y me han dicho que acuda a sucursal, y la única respuesta recibida es se envió la documentación sigo sin respuesta y sin poder utilizar mis fondos, no los fondos de @SantanderMx ni de nadie, mi dinero que me gané honestamente, nadie me lo regaló</t>
  </si>
  <si>
    <t>Mon Oct 12 16:28:36 +0000 2020</t>
  </si>
  <si>
    <t>1315690062571614208</t>
  </si>
  <si>
    <t>http://twitter.com/maikel_cutino/statuses/1315690844658130944</t>
  </si>
  <si>
    <t>{"hashtags":[],"symbols":[],"user_mentions":[{"screen_name":"SantanderMx","name":"Santander México","id":205452984,"id_str":"205452984","indices":[0,12]},{"screen_name":"SantanderMx","name":"Santander México","id":205452984,"id_str":"205452984","indices":[200,212]}],"urls":[]}</t>
  </si>
  <si>
    <t>1315689397719887872</t>
  </si>
  <si>
    <t>MrTonyPerez</t>
  </si>
  <si>
    <t>Mon Oct 12 16:22:51 +0000 2020</t>
  </si>
  <si>
    <t>82623029</t>
  </si>
  <si>
    <t>1315688956898443264</t>
  </si>
  <si>
    <t>&lt;a href="http://itunes.apple.com/us/app/twitter/id409789998?mt=12" rel="nofollow"&gt;Twitter for Mac&lt;/a&gt;</t>
  </si>
  <si>
    <t>http://pbs.twimg.com/profile_images/1301906756122152960/L8msl0I-_normal.jpg</t>
  </si>
  <si>
    <t>Venezuela del Norte.</t>
  </si>
  <si>
    <t>http://twitter.com/MrTonyPerez/statuses/1315689397719887872</t>
  </si>
  <si>
    <t>1315688676958101504</t>
  </si>
  <si>
    <t>sisk110</t>
  </si>
  <si>
    <t>@SantanderMx me estan hablando de este numero diciendo que son de prevención de fraudes pero yo no tengo cuenta con ustedes https://t.co/BZyirY4SLO</t>
  </si>
  <si>
    <t>Mon Oct 12 16:19:59 +0000 2020</t>
  </si>
  <si>
    <t>123345589</t>
  </si>
  <si>
    <t>http://pbs.twimg.com/profile_images/492700571325841408/8yjHbvCY_normal.jpeg</t>
  </si>
  <si>
    <t xml:space="preserve">Estado de Mexico </t>
  </si>
  <si>
    <t>http://twitter.com/sisk110/statuses/1315688676958101504</t>
  </si>
  <si>
    <t>{"hashtags":[],"symbols":[],"user_mentions":[{"screen_name":"SantanderMx","name":"Santander México","id":205452984,"id_str":"205452984","indices":[0,12]}],"urls":[],"media":[{"id":1315688674798039000,"id_str":"1315688674798039040","indices":[124,147],"media_url":"http://pbs.twimg.com/media/EkJD4QBXcAAAgpp.jpg","media_url_https":"https://pbs.twimg.com/media/EkJD4QBXcAAAgpp.jpg","url":"https://t.co/BZyirY4SLO","display_url":"pic.twitter.com/BZyirY4SLO","expanded_url":"https://twitter.com/sisk110/status/1315688676958101504/photo/1","type":"photo","sizes":{"thumb":{"w":150,"h":150,"resize":"crop"},"medium":{"w":1075,"h":457,"resize":"fit"},"large":{"w":1075,"h":457,"resize":"fit"},"small":{"w":680,"h":289,"resize":"fit"}}}]}</t>
  </si>
  <si>
    <t>1315685712151408641</t>
  </si>
  <si>
    <t>@SantanderMx Me van a depositar desde Francia alguna instrucción adicional?</t>
  </si>
  <si>
    <t>Mon Oct 12 16:08:12 +0000 2020</t>
  </si>
  <si>
    <t>1315685074034208769</t>
  </si>
  <si>
    <t>http://twitter.com/MrTonyPerez/statuses/1315685712151408641</t>
  </si>
  <si>
    <t>1315682950910967813</t>
  </si>
  <si>
    <t>@SantanderMx desde la semana pasada, me han estado llamando desde la #SuperLínea y nadie habla. ¿Están hackeados o que?</t>
  </si>
  <si>
    <t>Mon Oct 12 15:57:14 +0000 2020</t>
  </si>
  <si>
    <t>http://twitter.com/Aloport_disegno/statuses/1315682950910967813</t>
  </si>
  <si>
    <t>{"hashtags":[{"text":"SuperLínea","indices":[69,80]}],"symbols":[],"user_mentions":[{"screen_name":"SantanderMx","name":"Santander México","id":205452984,"id_str":"205452984","indices":[0,12]}],"urls":[]}</t>
  </si>
  <si>
    <t>1315681262305148928</t>
  </si>
  <si>
    <t>@SantanderMx cómo saber si ya puedo pasar a recoger una nueva tarjeta que me iba a llegar a sucursal si no me han avisado? Según en dos semanas y ya pasó más de dos semanas</t>
  </si>
  <si>
    <t>Mon Oct 12 15:50:31 +0000 2020</t>
  </si>
  <si>
    <t>http://twitter.com/KenethHiram/statuses/1315681262305148928</t>
  </si>
  <si>
    <t>1315680900022038528</t>
  </si>
  <si>
    <t>XaredLH</t>
  </si>
  <si>
    <t>@SantanderMx increíble que el personal de la sucursal Churubusco no tenga la capacidad de resolver un problema de un cajero automático que no funciona @CondusefMX</t>
  </si>
  <si>
    <t>Mon Oct 12 15:49:05 +0000 2020</t>
  </si>
  <si>
    <t>963243668969701376</t>
  </si>
  <si>
    <t>http://pbs.twimg.com/profile_images/1309302417255661576/e8w3SaOi_normal.jpg</t>
  </si>
  <si>
    <t>http://twitter.com/XaredLH/statuses/1315680900022038528</t>
  </si>
  <si>
    <t>{"hashtags":[],"symbols":[],"user_mentions":[{"screen_name":"SantanderMx","name":"Santander México","id":205452984,"id_str":"205452984","indices":[0,12]},{"screen_name":"CondusefMX","name":"CONDUSEF","id":164783615,"id_str":"164783615","indices":[151,162]}],"urls":[]}</t>
  </si>
  <si>
    <t>1315679093996879879</t>
  </si>
  <si>
    <t>da_pacho</t>
  </si>
  <si>
    <t>@SantanderMx Honestamente parece que lo hacen a propósito; yo jamás me paro en una sucursal; ¡por única ocasión vine a una a hacerlo en efectivo aprovechando la plataforma tecnológica, fallan y sucede esto!</t>
  </si>
  <si>
    <t>Mon Oct 12 15:41:54 +0000 2020</t>
  </si>
  <si>
    <t>391033512</t>
  </si>
  <si>
    <t>1315678541988671492</t>
  </si>
  <si>
    <t>http://pbs.twimg.com/profile_images/378800000474792066/1ceebd9e59a239e74277a70700b81586_normal.jpeg</t>
  </si>
  <si>
    <t>http://twitter.com/da_pacho/statuses/1315679093996879879</t>
  </si>
  <si>
    <t>1315676677415014400</t>
  </si>
  <si>
    <t>@SantanderMx vine al cajero X95210 siguiendo sus recomendaciones para no entrar a la sucursal y pagar una TDC en efectivo, y este cajero no reconoció la operación y se quedó con lo que deposité!!! Ayuda!</t>
  </si>
  <si>
    <t>Mon Oct 12 15:32:18 +0000 2020</t>
  </si>
  <si>
    <t>http://twitter.com/da_pacho/statuses/1315676677415014400</t>
  </si>
  <si>
    <t>1315674199076352001</t>
  </si>
  <si>
    <t>jomalh13</t>
  </si>
  <si>
    <t>@SantanderMx que mal servicio , estamos haciendo fila afuera de al sucursal de zona centro cd madero Tamaulipas y tardan mucho, estamos formados y gente sin hacer fila entra , entra como si nada que pasa y el respeto a los demas</t>
  </si>
  <si>
    <t>Mon Oct 12 15:22:27 +0000 2020</t>
  </si>
  <si>
    <t>713260349198245888</t>
  </si>
  <si>
    <t>http://pbs.twimg.com/profile_images/1074748796754673664/2Njia1i6_normal.jpg</t>
  </si>
  <si>
    <t>http://twitter.com/jomalh13/statuses/1315674199076352001</t>
  </si>
  <si>
    <t>1315666777192398849</t>
  </si>
  <si>
    <t>hcastillo91</t>
  </si>
  <si>
    <t>@SantanderMx tengo una transferencia que está en proceso de validación desde el viernes y aún no se refleja en la cuenta destino, qué procede en este caso? https://t.co/cUbFCVD9Bu</t>
  </si>
  <si>
    <t>Mon Oct 12 14:52:58 +0000 2020</t>
  </si>
  <si>
    <t>1155484970292588544</t>
  </si>
  <si>
    <t>http://pbs.twimg.com/profile_images/1155487438111772672/rV1mQRkS_normal.jpg</t>
  </si>
  <si>
    <t>http://twitter.com/hcastillo91/statuses/1315666777192398849</t>
  </si>
  <si>
    <t>{"hashtags":[],"symbols":[],"user_mentions":[{"screen_name":"SantanderMx","name":"Santander México","id":205452984,"id_str":"205452984","indices":[0,12]}],"urls":[],"media":[{"id":1315666773501509600,"id_str":"1315666773501509633","indices":[156,179],"media_url":"http://pbs.twimg.com/media/EkIv9bVXgAE6IhH.jpg","media_url_https":"https://pbs.twimg.com/media/EkIv9bVXgAE6IhH.jpg","url":"https://t.co/cUbFCVD9Bu","display_url":"pic.twitter.com/cUbFCVD9Bu","expanded_url":"https://twitter.com/hcastillo91/status/1315666777192398849/photo/1","type":"photo","sizes":{"thumb":{"w":150,"h":150,"resize":"crop"},"small":{"w":383,"h":680,"resize":"fit"},"medium":{"w":640,"h":1136,"resize":"fit"},"large":{"w":640,"h":1136,"resize":"fit"}}}]}</t>
  </si>
  <si>
    <t>1315662359235616771</t>
  </si>
  <si>
    <t>lukyam</t>
  </si>
  <si>
    <t>@SantanderMx buen día. Es legal o estoy obligado a llenar una Cédula del Conocimiento del Cliente?</t>
  </si>
  <si>
    <t>Mon Oct 12 14:35:24 +0000 2020</t>
  </si>
  <si>
    <t>54119992</t>
  </si>
  <si>
    <t>http://pbs.twimg.com/profile_images/973601439351230464/kSuwj81d_normal.jpg</t>
  </si>
  <si>
    <t>Estado de México</t>
  </si>
  <si>
    <t>http://twitter.com/lukyam/statuses/1315662359235616771</t>
  </si>
  <si>
    <t>1315652037124784128</t>
  </si>
  <si>
    <t>jonathanbourhis</t>
  </si>
  <si>
    <t>@SantanderMx - Es incredible que en siglo XXI y en plena pandemia te piden acudir a la sucursal para realizar un cambio de numero telefonico que ya cambiaste pero no quedo por su incumplimiento!! No cabe duda porque las #fintech tienen el éxito que vemos! #DigitalTransformation</t>
  </si>
  <si>
    <t>Mon Oct 12 13:54:23 +0000 2020</t>
  </si>
  <si>
    <t>47102371</t>
  </si>
  <si>
    <t>http://pbs.twimg.com/profile_images/617269392292904960/Zu_hlh2J_normal.jpg</t>
  </si>
  <si>
    <t>Paris, France</t>
  </si>
  <si>
    <t>http://twitter.com/jonathanbourhis/statuses/1315652037124784128</t>
  </si>
  <si>
    <t>{"hashtags":[{"text":"fintech","indices":[220,228]},{"text":"DigitalTransformation","indices":[256,278]}],"symbols":[],"user_mentions":[{"screen_name":"SantanderMx","name":"Santander México","id":205452984,"id_str":"205452984","indices":[0,12]}],"urls":[]}</t>
  </si>
  <si>
    <t>1315473170170892288</t>
  </si>
  <si>
    <t>Mkito13</t>
  </si>
  <si>
    <t>@SantanderMx una duda, cuánto tiempo se refleja la cancelación de una operación con TC?</t>
  </si>
  <si>
    <t>Mon Oct 12 02:03:38 +0000 2020</t>
  </si>
  <si>
    <t>1242249175993061377</t>
  </si>
  <si>
    <t>http://pbs.twimg.com/profile_images/1242480962568622081/ujXPhFur_normal.jpg</t>
  </si>
  <si>
    <t>http://twitter.com/Mkito13/statuses/1315473170170892288</t>
  </si>
  <si>
    <t>1315455775003815936</t>
  </si>
  <si>
    <t>Roby250CO</t>
  </si>
  <si>
    <t>@SantanderMx  porque por culpa de uno de sus incompetentes empleados ahora yo tengo que ir a huevo a una sucursal que me queda a 4 horas?</t>
  </si>
  <si>
    <t>Mon Oct 12 00:54:31 +0000 2020</t>
  </si>
  <si>
    <t>1191457182241427459</t>
  </si>
  <si>
    <t>http://pbs.twimg.com/profile_images/1264786243054899201/rlcJHqzN_normal.jpg</t>
  </si>
  <si>
    <t>http://twitter.com/Roby250CO/statuses/1315455775003815936</t>
  </si>
  <si>
    <t>1315394480384737280</t>
  </si>
  <si>
    <t>frank_crzn</t>
  </si>
  <si>
    <t>@SantanderMx a que número puedo reportar un cajero que no hizo mi operación ni entregó cambio?</t>
  </si>
  <si>
    <t>Sun Oct 11 20:50:57 +0000 2020</t>
  </si>
  <si>
    <t>106836385</t>
  </si>
  <si>
    <t>http://pbs.twimg.com/profile_images/1297013309271678976/E5BzKX5A_normal.jpg</t>
  </si>
  <si>
    <t>Veracruz, Ver</t>
  </si>
  <si>
    <t>http://twitter.com/frank_crzn/statuses/1315394480384737280</t>
  </si>
  <si>
    <t>1315376263297630210</t>
  </si>
  <si>
    <t>adruwowen</t>
  </si>
  <si>
    <t>@SantanderMx No es posible que nunca puedan darle una solución a sus clientes!</t>
  </si>
  <si>
    <t>Sun Oct 11 19:38:34 +0000 2020</t>
  </si>
  <si>
    <t>322992280</t>
  </si>
  <si>
    <t>http://pbs.twimg.com/profile_images/1147919359878127616/rr84Kk2b_normal.jpg</t>
  </si>
  <si>
    <t xml:space="preserve">Cancún </t>
  </si>
  <si>
    <t>http://twitter.com/adruwowen/statuses/1315376263297630210</t>
  </si>
  <si>
    <t>1315375733397696518</t>
  </si>
  <si>
    <t>Mike_gmez</t>
  </si>
  <si>
    <t>@SantanderMx hola! Hay un movimiento en mi cuenta que no reconozco, hay alguna manera en que me puedan ayudar a entender de qué es?</t>
  </si>
  <si>
    <t>Sun Oct 11 19:36:27 +0000 2020</t>
  </si>
  <si>
    <t>179641987</t>
  </si>
  <si>
    <t>http://pbs.twimg.com/profile_images/992857214187724800/5qOuQqvW_normal.jpg</t>
  </si>
  <si>
    <t>http://twitter.com/Mike_gmez/statuses/1315375733397696518</t>
  </si>
  <si>
    <t>1315367256692588544</t>
  </si>
  <si>
    <t>iturraldejj</t>
  </si>
  <si>
    <t>@SantanderMx  intente hacer una recarga pero no se proceso pero si aparecen los cargos #ayuda https://t.co/vsiHL6w5u0</t>
  </si>
  <si>
    <t>Sun Oct 11 19:02:46 +0000 2020</t>
  </si>
  <si>
    <t>52188553</t>
  </si>
  <si>
    <t>http://pbs.twimg.com/profile_images/1092511073704517634/0z5gutMN_normal.jpg</t>
  </si>
  <si>
    <t>Huatulco, Oax.</t>
  </si>
  <si>
    <t>http://twitter.com/iturraldejj/statuses/1315367256692588544</t>
  </si>
  <si>
    <t>{"hashtags":[{"text":"ayuda","indices":[87,93]}],"symbols":[],"user_mentions":[{"screen_name":"SantanderMx","name":"Santander México","id":205452984,"id_str":"205452984","indices":[0,12]}],"urls":[],"media":[{"id":1315367251890122800,"id_str":"1315367251890122754","indices":[94,117],"media_url":"http://pbs.twimg.com/media/EkEfi-YXsAI2gNe.jpg","media_url_https":"https://pbs.twimg.com/media/EkEfi-YXsAI2gNe.jpg","url":"https://t.co/vsiHL6w5u0","display_url":"pic.twitter.com/vsiHL6w5u0","expanded_url":"https://twitter.com/iturraldejj/status/1315367256692588544/photo/1","type":"photo","sizes":{"medium":{"w":1194,"h":777,"resize":"fit"},"thumb":{"w":150,"h":150,"resize":"crop"},"large":{"w":1194,"h":777,"resize":"fit"},"small":{"w":680,"h":443,"resize":"fit"}}}]}</t>
  </si>
  <si>
    <t>1315348879626268672</t>
  </si>
  <si>
    <t>@SantanderMx @dohko_kueyar A mí no me extraña nada de Santander. Cancele una cuenta en enero 2019, que recibió depósito. Un año de trámites. La cuenta activa cobra comisiones. No me dan mi dinero y no lo reembolsaron al depositante. Sigo en espera de solución. Sucursal solo da largas. Tweet no responden</t>
  </si>
  <si>
    <t>Sun Oct 11 17:49:45 +0000 2020</t>
  </si>
  <si>
    <t>1315312989218770946</t>
  </si>
  <si>
    <t>http://twitter.com/AnaMaRiveraMx/statuses/1315348879626268672</t>
  </si>
  <si>
    <t>{"hashtags":[],"symbols":[],"user_mentions":[{"screen_name":"SantanderMx","name":"Santander México","id":205452984,"id_str":"205452984","indices":[0,12]},{"screen_name":"dohko_kueyar","name":"Fєяdїиaпd нцsктцsтоv","id":358304680,"id_str":"358304680","indices":[13,26]}],"urls":[]}</t>
  </si>
  <si>
    <t>1315339558653919237</t>
  </si>
  <si>
    <t>edworld5</t>
  </si>
  <si>
    <t>@SantanderMx tienen pocos cajeros y todavía menos multicajeros y donde hay no funcionan. !Es neta!!!</t>
  </si>
  <si>
    <t>Sun Oct 11 17:12:43 +0000 2020</t>
  </si>
  <si>
    <t>96005207</t>
  </si>
  <si>
    <t>http://pbs.twimg.com/profile_images/592709608/edworld_normal.png</t>
  </si>
  <si>
    <t>http://twitter.com/edworld5/statuses/1315339558653919237</t>
  </si>
  <si>
    <t>1315338008799981569</t>
  </si>
  <si>
    <t>Lenugget</t>
  </si>
  <si>
    <t>@SantanderMx quitaron la sucursal de Miguel Laurent, ni la de Cuauhtémoc ni la de Universidad más cercanas sirven!</t>
  </si>
  <si>
    <t>Sun Oct 11 17:06:33 +0000 2020</t>
  </si>
  <si>
    <t>186253677</t>
  </si>
  <si>
    <t>http://pbs.twimg.com/profile_images/1218719994483216386/ru5vvWcF_normal.jpg</t>
  </si>
  <si>
    <t>http://twitter.com/Lenugget/statuses/1315338008799981569</t>
  </si>
  <si>
    <t>1315333795529326593</t>
  </si>
  <si>
    <t>Pollyzavala</t>
  </si>
  <si>
    <t>@SantanderMx hola cómo puedo hablar con alguien en Santander? En el teléfono 5551694300 es únicamente grabación y opciones pero no hay una opción para hablar con una persona</t>
  </si>
  <si>
    <t>Sun Oct 11 16:49:49 +0000 2020</t>
  </si>
  <si>
    <t>140940724</t>
  </si>
  <si>
    <t>http://pbs.twimg.com/profile_images/1237623596211634176/LwxkOdTc_normal.jpg</t>
  </si>
  <si>
    <t>http://twitter.com/Pollyzavala/statuses/1315333795529326593</t>
  </si>
  <si>
    <t>1315295312794312705</t>
  </si>
  <si>
    <t>rOoztter</t>
  </si>
  <si>
    <t>@SantanderMx Tengo una duda respecto a inversión a plazo, la inversión no regresa a mi cuenta y ya se venció el tiempo de inversión intento comunicarme por llamada, pero su pésimo servicio de reconocimiento de voz bloqueo mi voz. Me urge saber que puedo hacer</t>
  </si>
  <si>
    <t>Sun Oct 11 14:16:54 +0000 2020</t>
  </si>
  <si>
    <t>96622002</t>
  </si>
  <si>
    <t>http://pbs.twimg.com/profile_images/1054768511883472897/FUG60atU_normal.jpg</t>
  </si>
  <si>
    <t>http://twitter.com/rOoztter/statuses/1315295312794312705</t>
  </si>
  <si>
    <t>1315086986722512896</t>
  </si>
  <si>
    <t>LuisAlbertoGT</t>
  </si>
  <si>
    <t>@SantanderMx pésimo servicio de atención a clientes.</t>
  </si>
  <si>
    <t>Sun Oct 11 00:29:05 +0000 2020</t>
  </si>
  <si>
    <t>713642760</t>
  </si>
  <si>
    <t>http://pbs.twimg.com/profile_images/937917137280147457/xB_kkav5_normal.jpg</t>
  </si>
  <si>
    <t>http://twitter.com/LuisAlbertoGT/statuses/1315086986722512896</t>
  </si>
  <si>
    <t>1315059902352691200</t>
  </si>
  <si>
    <t>@SantanderMx que puedo hacer si nadie me resuelve en Súper Móvil? 🤦🏽‍♀️ Mil llamadas y nada</t>
  </si>
  <si>
    <t>Sat Oct 10 22:41:28 +0000 2020</t>
  </si>
  <si>
    <t>http://twitter.com/JessieFam/statuses/1315059902352691200</t>
  </si>
  <si>
    <t>1315040391964561409</t>
  </si>
  <si>
    <t>tonyroel</t>
  </si>
  <si>
    <t>@SantanderMx @mexshire Yo desde ayer viernes a las 5 pm sigo esperando su llamada de respuesta para resolver que no le pagaron mi seguro a GNP y Yo en medio de un siniestro.</t>
  </si>
  <si>
    <t>Sat Oct 10 21:23:56 +0000 2020</t>
  </si>
  <si>
    <t>62825085</t>
  </si>
  <si>
    <t>1313544139275939840</t>
  </si>
  <si>
    <t>http://pbs.twimg.com/profile_images/3361147065/b64f5a9276226c671da1874216606f2b_normal.jpeg</t>
  </si>
  <si>
    <t>http://twitter.com/tonyroel/statuses/1315040391964561409</t>
  </si>
  <si>
    <t>{"hashtags":[],"symbols":[],"user_mentions":[{"screen_name":"SantanderMx","name":"Santander México","id":205452984,"id_str":"205452984","indices":[0,12]},{"screen_name":"mexshire","name":"Jerry","id":207864970,"id_str":"207864970","indices":[13,22]}],"urls":[]}</t>
  </si>
  <si>
    <t>1315039890388791297</t>
  </si>
  <si>
    <t>@SantanderMx Banca responsable, 🤣 cuando te cobran mes a mes un seguro de auto y cuando lo necesitas la aseguradora te dice que no te pueden dar el servicio por que cancelo el banco el seguro y a ti te han cobrado por medio año el seguro. Uno tiene que resolver el siniestro por propia cuenta</t>
  </si>
  <si>
    <t>Sat Oct 10 21:21:56 +0000 2020</t>
  </si>
  <si>
    <t>1313498272770785281</t>
  </si>
  <si>
    <t>http://twitter.com/tonyroel/statuses/1315039890388791297</t>
  </si>
  <si>
    <t>1315039029814067203</t>
  </si>
  <si>
    <t>@SantanderMx Como nos cuidamos de ustedes, que no pagan a sus proveedores que prestan servicios a sus cuentabientes, a uno le descuentan dinero mes a mes y resulta que a GNP no le pagan tu seguro de auto y en un siniestro no te responden.</t>
  </si>
  <si>
    <t>Sat Oct 10 21:18:31 +0000 2020</t>
  </si>
  <si>
    <t>http://twitter.com/tonyroel/statuses/1315039029814067203</t>
  </si>
  <si>
    <t>1315036336714379267</t>
  </si>
  <si>
    <t>@SantanderMx Otro tío no adquieran seguro de auto con ellos, todo el año me  han cobrado un seguro con GNP, la aseguradora ayer me negó el servicio por que el banco no les ha pagado nada de lo que a mi me descuentan mes a mes. 11 llamadas en 3 hrs donde puras mentiras y no resolvieron nada.</t>
  </si>
  <si>
    <t>Sat Oct 10 21:07:49 +0000 2020</t>
  </si>
  <si>
    <t>1313874614951514113</t>
  </si>
  <si>
    <t>http://twitter.com/tonyroel/statuses/1315036336714379267</t>
  </si>
  <si>
    <t>1315036300194578433</t>
  </si>
  <si>
    <t>Ykzca</t>
  </si>
  <si>
    <t>@SantanderMx están sin funcionar varios cajeros en Tijuana, fue una lata poder disponer de efectivo, deberian reembolsar las comisiones de otros bancos ya que no es nuestra culpa tener que sacar en cajeros de otros bancos</t>
  </si>
  <si>
    <t>Sat Oct 10 21:07:40 +0000 2020</t>
  </si>
  <si>
    <t>128673129</t>
  </si>
  <si>
    <t>http://pbs.twimg.com/profile_images/1135609080/49537_1294682760_2026_q_normal.jpg</t>
  </si>
  <si>
    <t>http://twitter.com/Ykzca/statuses/1315036300194578433</t>
  </si>
  <si>
    <t>1315035945129959434</t>
  </si>
  <si>
    <t>@SantanderMx Cuidado quien tenga seguro de auto, todo el año me  han cobrado un seguro de con GNP, la aseguradora ayer me negó el servicio por que el banco no les ha pagado nada de lo que a mi me descuentan mes a mes. 11 llamadas a ustedes en 3 hrs donde puras mentiras y no resolvió nada.</t>
  </si>
  <si>
    <t>Sat Oct 10 21:06:16 +0000 2020</t>
  </si>
  <si>
    <t>http://twitter.com/tonyroel/statuses/1315035945129959434</t>
  </si>
  <si>
    <t>1315035628287987713</t>
  </si>
  <si>
    <t>@SantanderMx @CondusefMX Fraude el que hacen ustedes, todo el año me  han cobrado un seguro de auto con GNP, la aseguradora ayer me negó el servicio por que el banco no les ha pagado nada de lo que a mi me descuentan mes a mes. 11 llamadas a ustedes en 3 hrs donde puras mentiras sin resolver.</t>
  </si>
  <si>
    <t>Sat Oct 10 21:05:00 +0000 2020</t>
  </si>
  <si>
    <t>http://twitter.com/tonyroel/statuses/1315035628287987713</t>
  </si>
  <si>
    <t>{"hashtags":[],"symbols":[],"user_mentions":[{"screen_name":"SantanderMx","name":"Santander México","id":205452984,"id_str":"205452984","indices":[0,12]},{"screen_name":"CondusefMX","name":"CONDUSEF","id":164783615,"id_str":"164783615","indices":[13,24]}],"urls":[]}</t>
  </si>
  <si>
    <t>1315035214696116226</t>
  </si>
  <si>
    <t>@SantanderMx Fraude el que hacen ustedes, todo el año me  han cobrado un seguro de auto con GNP, la aseguradora ayer me negó el servicio por que el banco no les ha pagado nada de lo que a mi me descuentan mes a mes. 11 llamadas a ustedes en 3 hrs donde puras mentiras y no resolvió nada.</t>
  </si>
  <si>
    <t>Sat Oct 10 21:03:22 +0000 2020</t>
  </si>
  <si>
    <t>http://twitter.com/tonyroel/statuses/1315035214696116226</t>
  </si>
  <si>
    <t>1315031296096317440</t>
  </si>
  <si>
    <t>Angel60438299</t>
  </si>
  <si>
    <t>@SantanderMx a ver Santander ...cómo le hago para que me dejen de estar chingando a mi número celular por una persona que ni conozco y que no a pagado su tarjeta? Diario son 10 o 12 llamadas...desde las 7 AM hasta pasadas las 10 pm...es legal eso @CondusefMX ?</t>
  </si>
  <si>
    <t>Sat Oct 10 20:47:47 +0000 2020</t>
  </si>
  <si>
    <t>1313926746727571457</t>
  </si>
  <si>
    <t>http://pbs.twimg.com/profile_images/1313927594786656257/oK9yvvQV_normal.jpg</t>
  </si>
  <si>
    <t>http://twitter.com/Angel60438299/statuses/1315031296096317440</t>
  </si>
  <si>
    <t>{"hashtags":[],"symbols":[],"user_mentions":[{"screen_name":"SantanderMx","name":"Santander México","id":205452984,"id_str":"205452984","indices":[0,12]},{"screen_name":"CondusefMX","name":"CONDUSEF","id":164783615,"id_str":"164783615","indices":[247,258]}],"urls":[]}</t>
  </si>
  <si>
    <t>1315027137422929921</t>
  </si>
  <si>
    <t>_ealbarran</t>
  </si>
  <si>
    <t>@SantanderMx Cómo puedo hablar con un ejecutivo en superlinea si no tengo un numero de cliente?</t>
  </si>
  <si>
    <t>Sat Oct 10 20:31:16 +0000 2020</t>
  </si>
  <si>
    <t>2206507351</t>
  </si>
  <si>
    <t>http://pbs.twimg.com/profile_images/647825979453247489/RBY2mTiN_normal.jpg</t>
  </si>
  <si>
    <t>http://twitter.com/_ealbarran/statuses/1315027137422929921</t>
  </si>
  <si>
    <t>1315011543357153281</t>
  </si>
  <si>
    <t>Sebasvillal0bo</t>
  </si>
  <si>
    <t>@SantanderMx Santander siempre te hace cargo según sus app de súper Wallet sirve para bloquear para que no nos hagan cargos pero esa app no sirve para nada son unos verdaderos fraudes y además no solucionan nada pésimo servicio es mejor Bancomer</t>
  </si>
  <si>
    <t>Sat Oct 10 19:29:18 +0000 2020</t>
  </si>
  <si>
    <t>1144437647563210752</t>
  </si>
  <si>
    <t>http://pbs.twimg.com/profile_images/1144438206408138752/OuCxGH6B_normal.jpg</t>
  </si>
  <si>
    <t>http://twitter.com/Sebasvillal0bo/statuses/1315011543357153281</t>
  </si>
  <si>
    <t>1314999764530860032</t>
  </si>
  <si>
    <t>willymartz</t>
  </si>
  <si>
    <t>@SantanderMx Hoy no me dejaron entrar a el salón de @Aeromexico en Monterrey por tu nuevo sistema de #loungekey en lugar del @prioritypasscom llame a la super linea y antes tuve que subir a mi vuelo que me ayudaran</t>
  </si>
  <si>
    <t>Sat Oct 10 18:42:30 +0000 2020</t>
  </si>
  <si>
    <t>132425778</t>
  </si>
  <si>
    <t>http://pbs.twimg.com/profile_images/733402423537061888/Xy5TY3Ks_normal.jpg</t>
  </si>
  <si>
    <t xml:space="preserve">CUU MTY </t>
  </si>
  <si>
    <t>http://twitter.com/willymartz/statuses/1314999764530860032</t>
  </si>
  <si>
    <t>{"hashtags":[{"text":"loungekey","indices":[101,111]}],"symbols":[],"user_mentions":[{"screen_name":"SantanderMx","name":"Santander México","id":205452984,"id_str":"205452984","indices":[0,12]},{"screen_name":"Aeromexico","name":"Aeroméxico","id":50505691,"id_str":"50505691","indices":[52,63]},{"screen_name":"prioritypasscom","name":"Priority Pass","id":22667128,"id_str":"22667128","indices":[125,141]}],"urls":[]}</t>
  </si>
  <si>
    <t>1314993532676067328</t>
  </si>
  <si>
    <t>AngelKaido</t>
  </si>
  <si>
    <t>@SantanderMx tengo un numero hace unos minutos me hablaron, donde lo reporto ?</t>
  </si>
  <si>
    <t>Sat Oct 10 18:17:44 +0000 2020</t>
  </si>
  <si>
    <t>24225739</t>
  </si>
  <si>
    <t>http://pbs.twimg.com/profile_images/638563052586074112/BTy_Jsi1_normal.jpg</t>
  </si>
  <si>
    <t>Nunca Jamás</t>
  </si>
  <si>
    <t>http://twitter.com/AngelKaido/statuses/1314993532676067328</t>
  </si>
  <si>
    <t>1314993352740237313</t>
  </si>
  <si>
    <t>@SantanderMx hola buenas tardes, necesito reportar un numero celular donde me hicieron una llamada pidiendo datos personales, para que ustedes "hagan lo propio"</t>
  </si>
  <si>
    <t>Sat Oct 10 18:17:01 +0000 2020</t>
  </si>
  <si>
    <t>http://twitter.com/AngelKaido/statuses/1314993352740237313</t>
  </si>
  <si>
    <t>1314989670674165760</t>
  </si>
  <si>
    <t>JoseMaEscobedo</t>
  </si>
  <si>
    <t>@SantanderMx el banco que mas roba y con los operadores mas castrosos e irrespetuosos.</t>
  </si>
  <si>
    <t>Sat Oct 10 18:02:23 +0000 2020</t>
  </si>
  <si>
    <t>403907947</t>
  </si>
  <si>
    <t>http://pbs.twimg.com/profile_images/1021217376522686464/zyQcKHW2_normal.jpg</t>
  </si>
  <si>
    <t>http://twitter.com/JoseMaEscobedo/statuses/1314989670674165760</t>
  </si>
  <si>
    <t>1314987075138211840</t>
  </si>
  <si>
    <t>rub_19</t>
  </si>
  <si>
    <t>@SantanderMx ¿podrían ayudarme por favor? En la semana hicieron transferencias de mi cuenta que no reconozco, generé mi folio y me presente en el MP para hacer la denuncia. Ya les mande toda la info por correo, pero quiero saber ¿A qué número marcar para hacer la verificación?👏🏻</t>
  </si>
  <si>
    <t>Sat Oct 10 17:52:04 +0000 2020</t>
  </si>
  <si>
    <t>166050331</t>
  </si>
  <si>
    <t>http://pbs.twimg.com/profile_images/1279243176260317185/CxCzTRbm_normal.jpg</t>
  </si>
  <si>
    <t>http://twitter.com/rub_19/statuses/1314987075138211840</t>
  </si>
  <si>
    <t>1314981455844573189</t>
  </si>
  <si>
    <t>Hiram_Juarez27</t>
  </si>
  <si>
    <t>@SantanderMx Porque llaman insistentemente para ofrecer créditos de nómina.</t>
  </si>
  <si>
    <t>Sat Oct 10 17:29:44 +0000 2020</t>
  </si>
  <si>
    <t>971138263</t>
  </si>
  <si>
    <t>http://pbs.twimg.com/profile_images/1010672906131640322/srBhnTnF_normal.jpg</t>
  </si>
  <si>
    <t>Spécialiste Médicine Interne</t>
  </si>
  <si>
    <t>http://twitter.com/Hiram_Juarez27/statuses/1314981455844573189</t>
  </si>
  <si>
    <t>1314979414610862080</t>
  </si>
  <si>
    <t>@SantanderMx Agregó otro número 5588546074 acaban de llamar por 3ra vez en el día, así les subiré los números cada vez</t>
  </si>
  <si>
    <t>Sat Oct 10 17:21:38 +0000 2020</t>
  </si>
  <si>
    <t>http://twitter.com/Man752da/statuses/1314979414610862080</t>
  </si>
  <si>
    <t>1314976587348013056</t>
  </si>
  <si>
    <t>@SantanderMx Por favor mejoren su sistema de pagos, cada mes es el mismo problema me acosan del siguiente número 5588546074 dicen que son de cobranzas y me piden datos, por seguridad no les doy nada por que mi pago está hecho, se identifican como el ares de cobranzas</t>
  </si>
  <si>
    <t>Sat Oct 10 17:10:24 +0000 2020</t>
  </si>
  <si>
    <t>http://twitter.com/Man752da/statuses/1314976587348013056</t>
  </si>
  <si>
    <t>1314976098313216001</t>
  </si>
  <si>
    <t>FyArriaga</t>
  </si>
  <si>
    <t>@SantanderMx #Santander #santanderselect sucursal Irapuato, Gto. APESTA! Dieron 10 fichas p ingresar a las 10am tengo desde las 9.30am. Se fue la luz ya volvio, es hora q no podemos entrar estamos los 10 a pleno Sol. ¿De que sirven sus exclusividades? De nada ¡hoy mismo cancelo! https://t.co/QgW9X7BJJB</t>
  </si>
  <si>
    <t>Sat Oct 10 17:08:27 +0000 2020</t>
  </si>
  <si>
    <t>1874150887</t>
  </si>
  <si>
    <t>http://pbs.twimg.com/profile_images/557747315352813570/fZtOVBWa_normal.png</t>
  </si>
  <si>
    <t>Irapuato, Gto.</t>
  </si>
  <si>
    <t>http://twitter.com/FyArriaga/statuses/1314976098313216001</t>
  </si>
  <si>
    <t>{"hashtags":[{"text":"Santander","indices":[13,23]},{"text":"santanderselect","indices":[24,40]}],"symbols":[],"user_mentions":[{"screen_name":"SantanderMx","name":"Santander México","id":205452984,"id_str":"205452984","indices":[0,12]}],"urls":[],"media":[{"id":1314976089735868400,"id_str":"1314976089735868419","indices":[280,303],"media_url":"http://pbs.twimg.com/media/Ej-7yVzWsAMIqgd.jpg","media_url_https":"https://pbs.twimg.com/media/Ej-7yVzWsAMIqgd.jpg","url":"https://t.co/QgW9X7BJJB","display_url":"pic.twitter.com/QgW9X7BJJB","expanded_url":"https://twitter.com/FyArriaga/status/1314976098313216001/photo/1","type":"photo","sizes":{"large":{"w":1152,"h":2048,"resize":"fit"},"thumb":{"w":150,"h":150,"resize":"crop"},"small":{"w":383,"h":680,"resize":"fit"},"medium":{"w":675,"h":1200,"resize":"fit"}}}]}</t>
  </si>
  <si>
    <t>1314974156216324099</t>
  </si>
  <si>
    <t>carlos_delav</t>
  </si>
  <si>
    <t>@SantanderMx Cada vez que quiero retirar dinero de mi tarjeta de nómina o con la función retiro sin tarjeta me da el mismo error los cajeros, ¿cuál es la solución? https://t.co/icIRExtGWG</t>
  </si>
  <si>
    <t>Sat Oct 10 17:00:44 +0000 2020</t>
  </si>
  <si>
    <t>52179298</t>
  </si>
  <si>
    <t>http://pbs.twimg.com/profile_images/850966057355546625/v8F5jNY__normal.jpg</t>
  </si>
  <si>
    <t>http://twitter.com/carlos_delav/statuses/1314974156216324099</t>
  </si>
  <si>
    <t>{"hashtags":[],"symbols":[],"user_mentions":[{"screen_name":"SantanderMx","name":"Santander México","id":205452984,"id_str":"205452984","indices":[0,12]}],"urls":[],"media":[{"id":1314974146766401500,"id_str":"1314974146766401536","indices":[164,187],"media_url":"http://pbs.twimg.com/media/Ej-6BPrVcAAThb3.jpg","media_url_https":"https://pbs.twimg.com/media/Ej-6BPrVcAAThb3.jpg","url":"https://t.co/icIRExtGWG","display_url":"pic.twitter.com/icIRExtGWG","expanded_url":"https://twitter.com/carlos_delav/status/1314974156216324099/photo/1","type":"photo","sizes":{"thumb":{"w":150,"h":150,"resize":"crop"},"medium":{"w":900,"h":1200,"resize":"fit"},"large":{"w":1536,"h":2048,"resize":"fit"},"small":{"w":510,"h":680,"resize":"fit"}}}]}</t>
  </si>
  <si>
    <t>1314966748869865478</t>
  </si>
  <si>
    <t>_RBK</t>
  </si>
  <si>
    <t>@SantanderMx @CondusefMX discriminación y falta de Capacitacion a su personal en resumen pésimo servicio</t>
  </si>
  <si>
    <t>Sat Oct 10 16:31:18 +0000 2020</t>
  </si>
  <si>
    <t>55057111</t>
  </si>
  <si>
    <t>http://pbs.twimg.com/profile_images/557748487862104065/1tcLBSir_normal.jpeg</t>
  </si>
  <si>
    <t>http://twitter.com/_RBK/statuses/1314966748869865478</t>
  </si>
  <si>
    <t>1314966571438178308</t>
  </si>
  <si>
    <t>@SantanderMx @CondusefMX primero me negaron servicio en suc masaryk 109,luego q no tienen cta básica y cuando les dije que todos los bancos la tenían me dijeron que era en línea</t>
  </si>
  <si>
    <t>Sat Oct 10 16:30:36 +0000 2020</t>
  </si>
  <si>
    <t>http://twitter.com/_RBK/statuses/1314966571438178308</t>
  </si>
  <si>
    <t>1314958173900541952</t>
  </si>
  <si>
    <t>rickyrug</t>
  </si>
  <si>
    <t>@SantanderMx llevo 45 min esperando a un ejecutivo y gente que llegó después ya paso que mal servicio.
En donde puedo poner una queja?</t>
  </si>
  <si>
    <t>Sat Oct 10 15:57:14 +0000 2020</t>
  </si>
  <si>
    <t>108431342</t>
  </si>
  <si>
    <t>http://pbs.twimg.com/profile_images/704928026/mifoto_normal.jpg</t>
  </si>
  <si>
    <t>http://twitter.com/rickyrug/statuses/1314958173900541952</t>
  </si>
  <si>
    <t>1314955122108055553</t>
  </si>
  <si>
    <t>AlfredoInde</t>
  </si>
  <si>
    <t>@SantanderMx 1:30 para atender a un cliente lo bueno que andaba haciendo otras actividades y lo vi con un experimento y sigue..... https://t.co/fFGBalCwE7</t>
  </si>
  <si>
    <t>Sat Oct 10 15:45:06 +0000 2020</t>
  </si>
  <si>
    <t>468596623</t>
  </si>
  <si>
    <t>http://pbs.twimg.com/profile_images/1246581471713693697/YFx8lQeV_normal.jpg</t>
  </si>
  <si>
    <t>http://twitter.com/AlfredoInde/statuses/1314955122108055553</t>
  </si>
  <si>
    <t>{"hashtags":[],"symbols":[],"user_mentions":[{"screen_name":"SantanderMx","name":"Santander México","id":205452984,"id_str":"205452984","indices":[0,12]}],"urls":[],"media":[{"id":1314954786895065000,"id_str":"1314954786895065088","indices":[131,154],"media_url":"http://pbs.twimg.com/media/Ej-oaWiUcAAX3kc.jpg","media_url_https":"https://pbs.twimg.com/media/Ej-oaWiUcAAX3kc.jpg","url":"https://t.co/fFGBalCwE7","display_url":"pic.twitter.com/fFGBalCwE7","expanded_url":"https://twitter.com/AlfredoInde/status/1314955122108055553/photo/1","type":"photo","sizes":{"thumb":{"w":150,"h":150,"resize":"crop"},"large":{"w":720,"h":1560,"resize":"fit"},"small":{"w":314,"h":680,"resize":"fit"},"medium":{"w":554,"h":1200,"resize":"fit"}}}]}</t>
  </si>
  <si>
    <t>1314947963244945415</t>
  </si>
  <si>
    <t>LuiziitOGS</t>
  </si>
  <si>
    <t>@SantanderMx son el peor banco de méxico ... Pésimos en todo y te revientan interes altísimos. No se enreden con ellos.</t>
  </si>
  <si>
    <t>Sat Oct 10 15:16:39 +0000 2020</t>
  </si>
  <si>
    <t>409700919</t>
  </si>
  <si>
    <t>http://pbs.twimg.com/profile_images/1264414061506162689/KNJqlCCc_normal.jpg</t>
  </si>
  <si>
    <t>Campeche, México.</t>
  </si>
  <si>
    <t>http://twitter.com/LuiziitOGS/statuses/1314947963244945415</t>
  </si>
  <si>
    <t>1314944640659927042</t>
  </si>
  <si>
    <t>LuisDemetrioRa1</t>
  </si>
  <si>
    <t>@SantanderMx</t>
  </si>
  <si>
    <t>Sat Oct 10 15:03:27 +0000 2020</t>
  </si>
  <si>
    <t>1295768311565889536</t>
  </si>
  <si>
    <t>http://pbs.twimg.com/profile_images/1304777002675777537/WtCpSGYK_normal.jpg</t>
  </si>
  <si>
    <t>http://twitter.com/LuisDemetrioRa1/statuses/1314944640659927042</t>
  </si>
  <si>
    <t>1314932876530659328</t>
  </si>
  <si>
    <t>@SantanderMx buen día podrían dejar de llamar ofreciendo créditos de nómina, hay algo que @CondusefMX pueda hacer.</t>
  </si>
  <si>
    <t>Sat Oct 10 14:16:42 +0000 2020</t>
  </si>
  <si>
    <t>http://twitter.com/Hiram_Juarez27/statuses/1314932876530659328</t>
  </si>
  <si>
    <t>{"hashtags":[],"symbols":[],"user_mentions":[{"screen_name":"SantanderMx","name":"Santander México","id":205452984,"id_str":"205452984","indices":[0,12]},{"screen_name":"CondusefMX","name":"CONDUSEF","id":164783615,"id_str":"164783615","indices":[90,101]}],"urls":[]}</t>
  </si>
  <si>
    <t>1314920324853633026</t>
  </si>
  <si>
    <t>jakobcelis</t>
  </si>
  <si>
    <t>@SantanderMx ya arreglaron su cajero que está en galerías Perinorte???</t>
  </si>
  <si>
    <t>Sat Oct 10 13:26:50 +0000 2020</t>
  </si>
  <si>
    <t>127790812</t>
  </si>
  <si>
    <t>http://pbs.twimg.com/profile_images/1110901182422106112/Tw_nDYeY_normal.jpg</t>
  </si>
  <si>
    <t>Mex</t>
  </si>
  <si>
    <t>http://twitter.com/jakobcelis/statuses/1314920324853633026</t>
  </si>
  <si>
    <t>1314912317839216641</t>
  </si>
  <si>
    <t>@SantanderMx USTEDES SON LOS DEFRAUDADORES ! LADRONES</t>
  </si>
  <si>
    <t>Sat Oct 10 12:55:01 +0000 2020</t>
  </si>
  <si>
    <t>http://twitter.com/marcianocdmx/statuses/1314912317839216641</t>
  </si>
  <si>
    <t>1314911979577004033</t>
  </si>
  <si>
    <t>RT @abhielito: @SantanderMx De todos modos aunque nos hagan fraude nunca en su puta existencia se harán responsables de nuestro dinero malditos rateros regresen el dinero que la han robado como usuarios @SantanderMx</t>
  </si>
  <si>
    <t>Sat Oct 10 12:53:40 +0000 2020</t>
  </si>
  <si>
    <t>http://twitter.com/marcianocdmx/statuses/1314911979577004033</t>
  </si>
  <si>
    <t>{"hashtags":[],"symbols":[],"user_mentions":[{"screen_name":"abhielito","name":"Abhiel","id":142711790,"id_str":"142711790","indices":[3,13]},{"screen_name":"SantanderMx","name":"Santander México","id":205452984,"id_str":"205452984","indices":[15,27]}],"urls":[]}</t>
  </si>
  <si>
    <t>1314904073125195776</t>
  </si>
  <si>
    <t>daniel_mejia_99</t>
  </si>
  <si>
    <t>@SantanderMx @TitanJack3 Chaspm lo mismo me pasa. Llaman por un cabron que ni conozco.</t>
  </si>
  <si>
    <t>Sat Oct 10 12:22:15 +0000 2020</t>
  </si>
  <si>
    <t>172917948</t>
  </si>
  <si>
    <t>1169280625607684098</t>
  </si>
  <si>
    <t>http://twitter.com/daniel_mejia_99/statuses/1314904073125195776</t>
  </si>
  <si>
    <t>{"hashtags":[],"symbols":[],"user_mentions":[{"screen_name":"SantanderMx","name":"Santander México","id":205452984,"id_str":"205452984","indices":[0,12]},{"screen_name":"TitanJack3","name":"TitanJack","id":1050791924339277800,"id_str":"1050791924339277824","indices":[13,24]}],"urls":[]}</t>
  </si>
  <si>
    <t>1314840966482726912</t>
  </si>
  <si>
    <t>ochoa_4</t>
  </si>
  <si>
    <t>@SantanderMx Quiero conocer como comunicarme con un ejecutivo...sus opciones  telefonicas ya no lo permiten...</t>
  </si>
  <si>
    <t>Sat Oct 10 08:11:29 +0000 2020</t>
  </si>
  <si>
    <t>635926504</t>
  </si>
  <si>
    <t>http://pbs.twimg.com/profile_images/2398938379/imagen1_normal.jpg</t>
  </si>
  <si>
    <t>http://twitter.com/ochoa_4/statuses/1314840966482726912</t>
  </si>
  <si>
    <t>1314781096752672768</t>
  </si>
  <si>
    <t>abhielito</t>
  </si>
  <si>
    <t>@SantanderMx De todos modos aunque nos hagan fraude nunca en su puta existencia se harán responsables de nuestro dinero malditos rateros regresen el dinero que la han robado como usuarios @SantanderMx</t>
  </si>
  <si>
    <t>Sat Oct 10 04:13:35 +0000 2020</t>
  </si>
  <si>
    <t>142711790</t>
  </si>
  <si>
    <t>http://pbs.twimg.com/profile_images/1096910167894093826/NKjElnG7_normal.jpg</t>
  </si>
  <si>
    <t>MEXICO</t>
  </si>
  <si>
    <t>http://twitter.com/abhielito/statuses/1314781096752672768</t>
  </si>
  <si>
    <t>{"hashtags":[],"symbols":[],"user_mentions":[{"screen_name":"SantanderMx","name":"Santander México","id":205452984,"id_str":"205452984","indices":[0,12]},{"screen_name":"SantanderMx","name":"Santander México","id":205452984,"id_str":"205452984","indices":[188,200]}],"urls":[]}</t>
  </si>
  <si>
    <t>1314775787032195072</t>
  </si>
  <si>
    <t>mJuliafr</t>
  </si>
  <si>
    <t>@SantanderMx @wananeish Ah, y por cierto, qué pésima atención al cliente. Debieron haberle pedido a su cliente que por favor les enviara sus contactos para que ustedes se pongan a las órdenes del mismo.</t>
  </si>
  <si>
    <t>Sat Oct 10 03:52:29 +0000 2020</t>
  </si>
  <si>
    <t>310034067</t>
  </si>
  <si>
    <t>1314620039480455182</t>
  </si>
  <si>
    <t>http://pbs.twimg.com/profile_images/1248269672023093256/ikBXmddl_normal.jpg</t>
  </si>
  <si>
    <t>Washington, DC</t>
  </si>
  <si>
    <t>http://twitter.com/mJuliafr/statuses/1314775787032195072</t>
  </si>
  <si>
    <t>{"hashtags":[],"symbols":[],"user_mentions":[{"screen_name":"SantanderMx","name":"Santander México","id":205452984,"id_str":"205452984","indices":[0,12]},{"screen_name":"wananeish","name":"Wanaberto Isidoro","id":129393705,"id_str":"129393705","indices":[13,23]}],"urls":[]}</t>
  </si>
  <si>
    <t>1314761983007260677</t>
  </si>
  <si>
    <t>EdgarAl76958757</t>
  </si>
  <si>
    <t>@SantanderMx Me gustaría que me llamaran ya que la Superlinea no me dan solución a una transferencia no reconocida y ya tengo 1 mes haciendo la reclamación</t>
  </si>
  <si>
    <t>Sat Oct 10 02:57:38 +0000 2020</t>
  </si>
  <si>
    <t>1309326197189423105</t>
  </si>
  <si>
    <t>http://pbs.twimg.com/profile_images/1310199803675054082/49w1i6Mv_normal.jpg</t>
  </si>
  <si>
    <t>http://twitter.com/EdgarAl76958757/statuses/1314761983007260677</t>
  </si>
  <si>
    <t>1314738176796381187</t>
  </si>
  <si>
    <t>trankyp</t>
  </si>
  <si>
    <t>@SantanderMx requiero un documento impreso, no un mensaje de audio.</t>
  </si>
  <si>
    <t>Sat Oct 10 01:23:02 +0000 2020</t>
  </si>
  <si>
    <t>1117261998</t>
  </si>
  <si>
    <t>http://pbs.twimg.com/profile_images/907681043741736960/Wv_tyFu__normal.jpg</t>
  </si>
  <si>
    <t>Tamaulipas, México</t>
  </si>
  <si>
    <t>http://twitter.com/trankyp/statuses/1314738176796381187</t>
  </si>
  <si>
    <t>1314727971203162112</t>
  </si>
  <si>
    <t>July_Alegria</t>
  </si>
  <si>
    <t>@SantanderMx
Hola, me dan un teléfono o la ruta en su menú para irme a la opción de CANCELAR Tarjeta, estuve una hora a la deriva, cuando parecía que ya llegaba, la llamada se colgaba misteriosamente 😔</t>
  </si>
  <si>
    <t>Sat Oct 10 00:42:29 +0000 2020</t>
  </si>
  <si>
    <t>237505518</t>
  </si>
  <si>
    <t>http://pbs.twimg.com/profile_images/1111508256206348288/2wC2erLJ_normal.jpg</t>
  </si>
  <si>
    <t>Guadalajara, Jalisco</t>
  </si>
  <si>
    <t>http://twitter.com/July_Alegria/statuses/1314727971203162112</t>
  </si>
  <si>
    <t>1314727528834068482</t>
  </si>
  <si>
    <t>@SantanderMx @Aeromexico
Oigan! Quiero cancelar la tarjeta de crédito que en alianza me emitieron. ¿Hay alguna opción rápida? Ya que acabo de perder una hora de mi vida intentándolo por teléfono y nada!</t>
  </si>
  <si>
    <t>Sat Oct 10 00:40:43 +0000 2020</t>
  </si>
  <si>
    <t>http://twitter.com/July_Alegria/statuses/1314727528834068482</t>
  </si>
  <si>
    <t>{"hashtags":[],"symbols":[],"user_mentions":[{"screen_name":"SantanderMx","name":"Santander México","id":205452984,"id_str":"205452984","indices":[0,12]},{"screen_name":"Aeromexico","name":"Aeroméxico","id":50505691,"id_str":"50505691","indices":[13,24]}],"urls":[]}</t>
  </si>
  <si>
    <t>1314723812060135426</t>
  </si>
  <si>
    <t>Jak32341497</t>
  </si>
  <si>
    <t>@SantanderMx Buenas tardes! Ayer realicé un retiro en un cajero Santander claro, el problema es que uno de los billetes que me dio el cajero resultó falso 😫 cómo me pueden ayudar? Necesito mi dinero completo, fue de 500 pesos</t>
  </si>
  <si>
    <t>Sat Oct 10 00:25:57 +0000 2020</t>
  </si>
  <si>
    <t>1473734738</t>
  </si>
  <si>
    <t>http://pbs.twimg.com/profile_images/592929809358958594/yu69T0Lr_normal.jpg</t>
  </si>
  <si>
    <t>http://twitter.com/Jak32341497/statuses/1314723812060135426</t>
  </si>
  <si>
    <t>1314720033512153088</t>
  </si>
  <si>
    <t>laneta111</t>
  </si>
  <si>
    <t>@SantanderMx fui al cajero a sacar efectivo,  hizo todo el procedimiento y no medio el dinero, meti mi tarjeta y marco como si me lo hubiera dado pero no......trate de comunicarme a los números 800 y no contestan o están fuera de servicio, que hago?</t>
  </si>
  <si>
    <t>Sat Oct 10 00:10:56 +0000 2020</t>
  </si>
  <si>
    <t>1455227706</t>
  </si>
  <si>
    <t>http://pbs.twimg.com/profile_images/1189750461299077120/QlpvShkC_normal.jpg</t>
  </si>
  <si>
    <t>http://twitter.com/laneta111/statuses/1314720033512153088</t>
  </si>
  <si>
    <t>1314716636490981377</t>
  </si>
  <si>
    <t>luisfherscorpio</t>
  </si>
  <si>
    <t>@SantanderMx Si utilizan las multicajas, depositen el importe exacto, ya que NO devuelven cambio.
Ahora a iniciar el viacrucis para ver si puedo recuperar mi dinero,empezando con que los empleados de la sucursal "no saben nada y no pueden ayudar"
@CondusefMX 
@SergioyLupita</t>
  </si>
  <si>
    <t>Fri Oct 09 23:57:27 +0000 2020</t>
  </si>
  <si>
    <t>144927988</t>
  </si>
  <si>
    <t>http://pbs.twimg.com/profile_images/1021513700501532674/HZYYjasI_normal.jpg</t>
  </si>
  <si>
    <t>MEXICO D.F.</t>
  </si>
  <si>
    <t>http://twitter.com/luisfherscorpio/statuses/1314716636490981377</t>
  </si>
  <si>
    <t>{"hashtags":[],"symbols":[],"user_mentions":[{"screen_name":"SantanderMx","name":"Santander México","id":205452984,"id_str":"205452984","indices":[0,12]},{"screen_name":"CondusefMX","name":"CONDUSEF","id":164783615,"id_str":"164783615","indices":[247,258]},{"screen_name":"SergioyLupita","name":"Sergio y Lupita en el Heraldo Radio","id":57404784,"id_str":"57404784","indices":[260,274]}],"urls":[]}</t>
  </si>
  <si>
    <t>1314709695953764352</t>
  </si>
  <si>
    <t>@SantanderMx @aceleradoraUA @WF_Latam Saben que su unidad especializada tiene un pésimo servicio y le cuesta trabajo leer la maldita información que se les pide? dan asco con respuestas tan PENDEJAS a 30 días! solo hacen perder el tiempo.
#apestan</t>
  </si>
  <si>
    <t>Fri Oct 09 23:29:52 +0000 2020</t>
  </si>
  <si>
    <t>1313563296080056328</t>
  </si>
  <si>
    <t>http://twitter.com/octavius_mty/statuses/1314709695953764352</t>
  </si>
  <si>
    <t>{"hashtags":[{"text":"apestan","indices":[239,247]}],"symbols":[],"user_mentions":[{"screen_name":"SantanderMx","name":"Santander México","id":205452984,"id_str":"205452984","indices":[0,12]},{"screen_name":"aceleradoraUA","name":"AcelerA","id":2806454599,"id_str":"2806454599","indices":[13,27]},{"screen_name":"WF_Latam","name":"Wadhwani Foundation- Latinoamérica","id":967059722032599000,"id_str":"967059722032599045","indices":[28,37]}],"urls":[]}</t>
  </si>
  <si>
    <t>1314709651326480384</t>
  </si>
  <si>
    <t>@SantanderMx Saben que su unidad especializada tiene un pésimo servicio y le cuesta trabajo leer la maldita información que se les pide? dan asco con respuestas tan PENDEJAS a 30 días! solo hacen perder el tiempo.
#apestan</t>
  </si>
  <si>
    <t>Fri Oct 09 23:29:41 +0000 2020</t>
  </si>
  <si>
    <t>http://twitter.com/octavius_mty/statuses/1314709651326480384</t>
  </si>
  <si>
    <t>{"hashtags":[{"text":"apestan","indices":[214,222]}],"symbols":[],"user_mentions":[{"screen_name":"SantanderMx","name":"Santander México","id":205452984,"id_str":"205452984","indices":[0,12]}],"urls":[]}</t>
  </si>
  <si>
    <t>1314709616253644801</t>
  </si>
  <si>
    <t>Fri Oct 09 23:29:33 +0000 2020</t>
  </si>
  <si>
    <t>http://twitter.com/octavius_mty/statuses/1314709616253644801</t>
  </si>
  <si>
    <t>1314709575782805505</t>
  </si>
  <si>
    <t>Fri Oct 09 23:29:23 +0000 2020</t>
  </si>
  <si>
    <t>http://twitter.com/octavius_mty/statuses/1314709575782805505</t>
  </si>
  <si>
    <t>1314709540059910147</t>
  </si>
  <si>
    <t>Fri Oct 09 23:29:15 +0000 2020</t>
  </si>
  <si>
    <t>http://twitter.com/octavius_mty/statuses/1314709540059910147</t>
  </si>
  <si>
    <t>1314709433948213249</t>
  </si>
  <si>
    <t>brendros</t>
  </si>
  <si>
    <t>@SantanderMx  @profeco @condusef Q20-0017037 Santander no he resuelto queja  desde el pasado 26 agosto 2020 2da fecha compromiso 8 octubre. No hay respuesta. En línea no saben nada. Urge arreglen mi asunto desde el 30 de abril del presente el "gerente"de la sucursal exhibimex no</t>
  </si>
  <si>
    <t>Fri Oct 09 23:28:49 +0000 2020</t>
  </si>
  <si>
    <t>1146979298</t>
  </si>
  <si>
    <t>http://pbs.twimg.com/profile_images/835204162400899072/i8EaasIW_normal.jpg</t>
  </si>
  <si>
    <t>http://twitter.com/brendros/statuses/1314709433948213249</t>
  </si>
  <si>
    <t>{"hashtags":[],"symbols":[],"user_mentions":[{"screen_name":"SantanderMx","name":"Santander México","id":205452984,"id_str":"205452984","indices":[0,12]},{"screen_name":"Profeco","name":"Profeco","id":20261685,"id_str":"20261685","indices":[14,22]},{"screen_name":"Condusef","name":"Condusef","id":33441312,"id_str":"33441312","indices":[23,32]}],"urls":[]}</t>
  </si>
  <si>
    <t>1314708901342961664</t>
  </si>
  <si>
    <t>RubenGeiGe</t>
  </si>
  <si>
    <t>@SantanderMx Av. Ignacio L. Vallarta, esquina Miguel Ángel, Real Vallarta, 45020 Zapopan, Jal.
Es un pésimo servicio y muy mala imagen</t>
  </si>
  <si>
    <t>Fri Oct 09 23:26:42 +0000 2020</t>
  </si>
  <si>
    <t>63039675</t>
  </si>
  <si>
    <t>1314593745589993477</t>
  </si>
  <si>
    <t>http://pbs.twimg.com/profile_images/1305691287975231495/QpRKlgPU_normal.jpg</t>
  </si>
  <si>
    <t>Guadalajara, Mex.</t>
  </si>
  <si>
    <t>http://twitter.com/RubenGeiGe/statuses/1314708901342961664</t>
  </si>
  <si>
    <t>1314698843183816704</t>
  </si>
  <si>
    <t>gabtrujillo</t>
  </si>
  <si>
    <t>@SantanderMx urge que me resuelvan un deposito no reconocido y que requieren que pague cuando yo ya pague</t>
  </si>
  <si>
    <t>Fri Oct 09 22:46:44 +0000 2020</t>
  </si>
  <si>
    <t>454487570</t>
  </si>
  <si>
    <t>http://pbs.twimg.com/profile_images/1174994619999948800/TChRCU_E_normal.jpg</t>
  </si>
  <si>
    <t>http://twitter.com/gabtrujillo/statuses/1314698843183816704</t>
  </si>
  <si>
    <t>1314697365786439680</t>
  </si>
  <si>
    <t>ricardo1985_ar</t>
  </si>
  <si>
    <t>@SantanderMx Hola quisiera reportar un numero que me quizo hacer este fraude 5566519570, me decían que diera el numero de tarjeta y que sino lo hacía me harían un cargo. Favor de reportar el numero. Y tener un numero de tencion con contacto para denunciar ya que superlinea no da esa opcion</t>
  </si>
  <si>
    <t>Fri Oct 09 22:40:52 +0000 2020</t>
  </si>
  <si>
    <t>148526271</t>
  </si>
  <si>
    <t>http://pbs.twimg.com/profile_images/1093299646468972544/_qB3sfYt_normal.jpg</t>
  </si>
  <si>
    <t>Méxio D.F.</t>
  </si>
  <si>
    <t>http://twitter.com/ricardo1985_ar/statuses/1314697365786439680</t>
  </si>
  <si>
    <t>1314693513494368256</t>
  </si>
  <si>
    <t>@SantanderMx Servicio no disponible temporalmente.
Santander
Debido a tareas de mantenimiento el servicio no está disponible en estos momentos. Lamentamos cualquier inconveniente que le pueda causar.BTCARM02S6QR que poca, que su plataforma, no hay mes que no presente incidencias @CondusefMX</t>
  </si>
  <si>
    <t>Fri Oct 09 22:25:34 +0000 2020</t>
  </si>
  <si>
    <t>http://twitter.com/Lola32032286/statuses/1314693513494368256</t>
  </si>
  <si>
    <t>{"hashtags":[],"symbols":[],"user_mentions":[{"screen_name":"SantanderMx","name":"Santander México","id":205452984,"id_str":"205452984","indices":[0,12]},{"screen_name":"CondusefMX","name":"CONDUSEF","id":164783615,"id_str":"164783615","indices":[280,291]}],"urls":[]}</t>
  </si>
  <si>
    <t>1314693268312072195</t>
  </si>
  <si>
    <t>@SantanderMx #apestan tanto que dan asco con su servicio de pésima calidad, al carajo con ustedes</t>
  </si>
  <si>
    <t>Fri Oct 09 22:24:35 +0000 2020</t>
  </si>
  <si>
    <t>http://twitter.com/octavius_mty/statuses/1314693268312072195</t>
  </si>
  <si>
    <t>{"hashtags":[{"text":"apestan","indices":[13,21]}],"symbols":[],"user_mentions":[{"screen_name":"SantanderMx","name":"Santander México","id":205452984,"id_str":"205452984","indices":[0,12]}],"urls":[]}</t>
  </si>
  <si>
    <t>1314692712168333313</t>
  </si>
  <si>
    <t>@SantanderMx Servicio no disponible temporalmente.
Santander
Debido a tareas de mantenimiento el servicio no está disponible en estos momentos. Lamentamos cualquier inconveniente que le pueda causar.
BTCARM02S6QR esto es lo que me sale en su sistema chava @Profeco @Banxico @CondusefMX</t>
  </si>
  <si>
    <t>Fri Oct 09 22:22:23 +0000 2020</t>
  </si>
  <si>
    <t>http://twitter.com/Lola32032286/statuses/1314692712168333313</t>
  </si>
  <si>
    <t>{"hashtags":[],"symbols":[],"user_mentions":[{"screen_name":"SantanderMx","name":"Santander México","id":205452984,"id_str":"205452984","indices":[0,12]},{"screen_name":"Profeco","name":"Profeco","id":20261685,"id_str":"20261685","indices":[257,265]},{"screen_name":"Banxico","name":"Banco de México","id":83060037,"id_str":"83060037","indices":[266,274]},{"screen_name":"CondusefMX","name":"CONDUSEF","id":164783615,"id_str":"164783615","indices":[275,286]}],"urls":[]}</t>
  </si>
  <si>
    <t>1314691032160890884</t>
  </si>
  <si>
    <t>ReneGemello</t>
  </si>
  <si>
    <t>RT @ReneGemello: @SantanderMx Ayer me llego este mensaje de texto. El dia de hoy me presento a sucursal y me dice que los articulos de promocion ya estan descontinuados... Entonces para que me envian sms? Espero que @CondusefMX y @Profeco tomen cartas en el asunto #SantanderMéxico https://t.co/2WPJkHrZdR</t>
  </si>
  <si>
    <t>Fri Oct 09 22:15:42 +0000 2020</t>
  </si>
  <si>
    <t>1068561884826214401</t>
  </si>
  <si>
    <t>http://pbs.twimg.com/profile_images/1183213470918922240/r67lvyyB_normal.jpg</t>
  </si>
  <si>
    <t>http://twitter.com/ReneGemello/statuses/1314691032160890884</t>
  </si>
  <si>
    <t>{"hashtags":[],"symbols":[],"user_mentions":[{"screen_name":"ReneGemello","name":"René Gemello","id":1068561884826214400,"id_str":"1068561884826214401","indices":[3,15]},{"screen_name":"SantanderMx","name":"Santander México","id":205452984,"id_str":"205452984","indices":[17,29]}],"urls":[]}</t>
  </si>
  <si>
    <t>1314690279665004548</t>
  </si>
  <si>
    <t>chacon_p</t>
  </si>
  <si>
    <t>@SantanderMx me está requiriendo el pago de $40 mil pesos, de una tarjeta mía, por transferencia que yo no hice, espero todo se resuelva, si no el 12 de noviembre les cuento todo el chisme, y lo comparten para que se haga viral.
Pd: NUNCA CONFIEN EN LLAMADAS NI DEL PROPIO BANCO.</t>
  </si>
  <si>
    <t>Fri Oct 09 22:12:43 +0000 2020</t>
  </si>
  <si>
    <t>307020338</t>
  </si>
  <si>
    <t>http://pbs.twimg.com/profile_images/1040485190404059137/6bIkq-t-_normal.jpg</t>
  </si>
  <si>
    <t>Mérida, Yucatán</t>
  </si>
  <si>
    <t>http://twitter.com/chacon_p/statuses/1314690279665004548</t>
  </si>
  <si>
    <t>1314687318351986688</t>
  </si>
  <si>
    <t>SanchezNieto</t>
  </si>
  <si>
    <t>@SantanderMx 4ta ocasión que esta sucursal hace tiempo para no atender a los clientes, no voy por gusto a este banco pero no pueden ser tan cínicos con los clientes https://t.co/DMUyF687bZ</t>
  </si>
  <si>
    <t>Fri Oct 09 22:00:57 +0000 2020</t>
  </si>
  <si>
    <t>36223685</t>
  </si>
  <si>
    <t>http://pbs.twimg.com/profile_images/2777448101/d3ca6aabf0ac04c69d0f58f814d053aa_normal.jpeg</t>
  </si>
  <si>
    <t>ÜT: 19.510007,-99.231194</t>
  </si>
  <si>
    <t>http://twitter.com/SanchezNieto/statuses/1314687318351986688</t>
  </si>
  <si>
    <t>{"hashtags":[],"symbols":[],"user_mentions":[{"screen_name":"SantanderMx","name":"Santander México","id":205452984,"id_str":"205452984","indices":[0,12]}],"urls":[],"media":[{"id":1314687312534536200,"id_str":"1314687312534536193","indices":[165,188],"media_url":"http://pbs.twimg.com/media/Ej61JS5VgAEY0tx.jpg","media_url_https":"https://pbs.twimg.com/media/Ej61JS5VgAEY0tx.jpg","url":"https://t.co/DMUyF687bZ","display_url":"pic.twitter.com/DMUyF687bZ","expanded_url":"https://twitter.com/SanchezNieto/status/1314687318351986688/photo/1","type":"photo","sizes":{"small":{"w":510,"h":680,"resize":"fit"},"thumb":{"w":150,"h":150,"resize":"crop"},"large":{"w":1536,"h":2048,"resize":"fit"},"medium":{"w":900,"h":1200,"resize":"fit"}}}]}</t>
  </si>
  <si>
    <t>1314684465164161024</t>
  </si>
  <si>
    <t>@SantanderMx negando al gerente de la sucursal porque está “ocupado” (platicando con los demás) Sucursal Plaza Esmeralda Atizapán https://t.co/jekmSa3wia</t>
  </si>
  <si>
    <t>Fri Oct 09 21:49:36 +0000 2020</t>
  </si>
  <si>
    <t>http://twitter.com/SanchezNieto/statuses/1314684465164161024</t>
  </si>
  <si>
    <t>{"hashtags":[],"symbols":[],"user_mentions":[{"screen_name":"SantanderMx","name":"Santander México","id":205452984,"id_str":"205452984","indices":[0,12]}],"urls":[],"media":[{"id":1314684460084785200,"id_str":"1314684460084785153","indices":[130,153],"media_url":"http://pbs.twimg.com/media/Ej6yjQsUcAEs2Sx.jpg","media_url_https":"https://pbs.twimg.com/media/Ej6yjQsUcAEs2Sx.jpg","url":"https://t.co/jekmSa3wia","display_url":"pic.twitter.com/jekmSa3wia","expanded_url":"https://twitter.com/SanchezNieto/status/1314684465164161024/photo/1","type":"photo","sizes":{"small":{"w":510,"h":680,"resize":"fit"},"thumb":{"w":150,"h":150,"resize":"crop"},"large":{"w":1536,"h":2048,"resize":"fit"},"medium":{"w":900,"h":1200,"resize":"fit"}}}]}</t>
  </si>
  <si>
    <t>1314684216399937536</t>
  </si>
  <si>
    <t>@SantanderMx creo que sus sucursales no hacen el trabajo que deben, capaciten a su gente en su suc Plaza Esmeralda Atizapán 3 horas esperando y este tipo de la entrada encubriendo a sus compañeros que no trabajan y esperan a que llegue la hr de la salida para no atender a ctes https://t.co/69HNnJIcGD</t>
  </si>
  <si>
    <t>Fri Oct 09 21:48:37 +0000 2020</t>
  </si>
  <si>
    <t>http://twitter.com/SanchezNieto/statuses/1314684216399937536</t>
  </si>
  <si>
    <t>{"hashtags":[],"symbols":[],"user_mentions":[{"screen_name":"SantanderMx","name":"Santander México","id":205452984,"id_str":"205452984","indices":[0,12]}],"urls":[],"media":[{"id":1314684209869381600,"id_str":"1314684209869381632","indices":[278,301],"media_url":"http://pbs.twimg.com/media/Ej6yUskUYAAisSB.jpg","media_url_https":"https://pbs.twimg.com/media/Ej6yUskUYAAisSB.jpg","url":"https://t.co/69HNnJIcGD","display_url":"pic.twitter.com/69HNnJIcGD","expanded_url":"https://twitter.com/SanchezNieto/status/1314684216399937536/photo/1","type":"photo","sizes":{"small":{"w":510,"h":680,"resize":"fit"},"thumb":{"w":150,"h":150,"resize":"crop"},"large":{"w":1536,"h":2048,"resize":"fit"},"medium":{"w":900,"h":1200,"resize":"fit"}}}]}</t>
  </si>
  <si>
    <t>1314677840739213313</t>
  </si>
  <si>
    <t>@SantanderMx Ayer me llego este mensaje de texto. El dia de hoy me presento a sucursal y me dice que los articulos de promocion ya estan descontinuados... Entonces para que me envian sms? Espero que @CondusefMX y @Profeco tomen cartas en el asunto #SantanderMéxico https://t.co/2WPJkHrZdR</t>
  </si>
  <si>
    <t>Fri Oct 09 21:23:17 +0000 2020</t>
  </si>
  <si>
    <t>http://twitter.com/ReneGemello/statuses/1314677840739213313</t>
  </si>
  <si>
    <t>{"hashtags":[{"text":"SantanderMéxico","indices":[248,264]}],"symbols":[],"user_mentions":[{"screen_name":"SantanderMx","name":"Santander México","id":205452984,"id_str":"205452984","indices":[0,12]},{"screen_name":"CondusefMX","name":"CONDUSEF","id":164783615,"id_str":"164783615","indices":[199,210]},{"screen_name":"Profeco","name":"Profeco","id":20261685,"id_str":"20261685","indices":[213,221]}],"urls":[],"media":[{"id":1314677834254897200,"id_str":"1314677834254897153","indices":[265,288],"media_url":"http://pbs.twimg.com/media/Ej6shljX0AE7j4W.jpg","media_url_https":"https://pbs.twimg.com/media/Ej6shljX0AE7j4W.jpg","url":"https://t.co/2WPJkHrZdR","display_url":"pic.twitter.com/2WPJkHrZdR","expanded_url":"https://twitter.com/ReneGemello/status/1314677840739213313/photo/1","type":"photo","sizes":{"thumb":{"w":150,"h":150,"resize":"crop"},"small":{"w":463,"h":680,"resize":"fit"},"large":{"w":703,"h":1033,"resize":"fit"},"medium":{"w":703,"h":1033,"resize":"fit"}}}]}</t>
  </si>
  <si>
    <t>1314671277085536258</t>
  </si>
  <si>
    <t>eduardo_plata</t>
  </si>
  <si>
    <t>@SantanderMx Lo se a tal grado que tengo muy bien controlados mis bancos te informo por que ni creo ser el único.</t>
  </si>
  <si>
    <t>Fri Oct 09 20:57:12 +0000 2020</t>
  </si>
  <si>
    <t>102845298</t>
  </si>
  <si>
    <t>1314670652205477892</t>
  </si>
  <si>
    <t>http://pbs.twimg.com/profile_images/678745232695955456/NuAz9LpT_normal.jpg</t>
  </si>
  <si>
    <t>Toluca, Edo. de México.</t>
  </si>
  <si>
    <t>http://twitter.com/eduardo_plata/statuses/1314671277085536258</t>
  </si>
  <si>
    <t>1314670525004873729</t>
  </si>
  <si>
    <t>@SantanderMx que pasa con su sistema, para no variar, no puedo subir las macros de nomina santander, a q se debe?@CondusefMX @Banxico @Profeco, me apoyan por favor</t>
  </si>
  <si>
    <t>Fri Oct 09 20:54:13 +0000 2020</t>
  </si>
  <si>
    <t>http://twitter.com/Lola32032286/statuses/1314670525004873729</t>
  </si>
  <si>
    <t>{"hashtags":[],"symbols":[],"user_mentions":[{"screen_name":"SantanderMx","name":"Santander México","id":205452984,"id_str":"205452984","indices":[0,12]},{"screen_name":"CondusefMX","name":"CONDUSEF","id":164783615,"id_str":"164783615","indices":[113,124]},{"screen_name":"Banxico","name":"Banco de México","id":83060037,"id_str":"83060037","indices":[125,133]},{"screen_name":"Profeco","name":"Profeco","id":20261685,"id_str":"20261685","indices":[134,142]}],"urls":[]}</t>
  </si>
  <si>
    <t>1314669988175900674</t>
  </si>
  <si>
    <t>@SantanderMx me acaban de llamar a tu nombre de este número me dicen que tengo una retención de mas de 3 mil pesos, obvio que no tengo nada por que ni tengo cuenta con ustedes. https://t.co/FwWYyvZAln</t>
  </si>
  <si>
    <t>Fri Oct 09 20:52:05 +0000 2020</t>
  </si>
  <si>
    <t>http://twitter.com/eduardo_plata/statuses/1314669988175900674</t>
  </si>
  <si>
    <t>{"hashtags":[],"symbols":[],"user_mentions":[{"screen_name":"SantanderMx","name":"Santander México","id":205452984,"id_str":"205452984","indices":[0,12]}],"urls":[],"media":[{"id":1314669985155944400,"id_str":"1314669985155944448","indices":[177,200],"media_url":"http://pbs.twimg.com/media/Ej6lYtYWkAAJ0ZC.jpg","media_url_https":"https://pbs.twimg.com/media/Ej6lYtYWkAAJ0ZC.jpg","url":"https://t.co/FwWYyvZAln","display_url":"pic.twitter.com/FwWYyvZAln","expanded_url":"https://twitter.com/eduardo_plata/status/1314669988175900674/photo/1","type":"photo","sizes":{"small":{"w":314,"h":680,"resize":"fit"},"thumb":{"w":150,"h":150,"resize":"crop"},"large":{"w":945,"h":2048,"resize":"fit"},"medium":{"w":554,"h":1200,"resize":"fit"}}}]}</t>
  </si>
  <si>
    <t>1314669638865780737</t>
  </si>
  <si>
    <t>abulongirl</t>
  </si>
  <si>
    <t>@SantanderMx ¡Hola!, me están cobrando algo de una tarjeta que ustedes mismos me cancelaron por una compra en Amazon. No logro hablar con nadie porque me piden el número de la tarjeta que obvio no tengo. ¿Dónde me contesta alguien?. 😤</t>
  </si>
  <si>
    <t>Fri Oct 09 20:50:41 +0000 2020</t>
  </si>
  <si>
    <t>52273783</t>
  </si>
  <si>
    <t>http://pbs.twimg.com/profile_images/1252362971361054722/KQ6SSWRc_normal.jpg</t>
  </si>
  <si>
    <t>http://twitter.com/abulongirl/statuses/1314669638865780737</t>
  </si>
  <si>
    <t>1314665171600596992</t>
  </si>
  <si>
    <t>ro_goros</t>
  </si>
  <si>
    <t>@SantanderMx Oigan, todo el día me han estado hostigando. Me mandan un DM? Gracias</t>
  </si>
  <si>
    <t>Fri Oct 09 20:32:56 +0000 2020</t>
  </si>
  <si>
    <t>105386352</t>
  </si>
  <si>
    <t>http://pbs.twimg.com/profile_images/1310433023062675456/1C68SAHI_normal.jpg</t>
  </si>
  <si>
    <t>http://twitter.com/ro_goros/statuses/1314665171600596992</t>
  </si>
  <si>
    <t>1314663824511860738</t>
  </si>
  <si>
    <t>alainalvrz</t>
  </si>
  <si>
    <t>@SantanderMx intento hacer mi autenticación por mensaje de texto y me acaban de decir que por ser usuario de @virginmobilemx no es posible y que debo cambiar de compañía? es en serio?</t>
  </si>
  <si>
    <t>Fri Oct 09 20:27:35 +0000 2020</t>
  </si>
  <si>
    <t>1307080095580987393</t>
  </si>
  <si>
    <t>http://pbs.twimg.com/profile_images/1307082318423756800/Gx-7V2LQ_normal.jpg</t>
  </si>
  <si>
    <t>Jojutla/Iztapalapa/Köln</t>
  </si>
  <si>
    <t>http://twitter.com/alainalvrz/statuses/1314663824511860738</t>
  </si>
  <si>
    <t>{"hashtags":[],"symbols":[],"user_mentions":[{"screen_name":"SantanderMx","name":"Santander México","id":205452984,"id_str":"205452984","indices":[0,12]},{"screen_name":"virginmobilemx","name":"Virgin Mobile México","id":2229011041,"id_str":"2229011041","indices":[109,124]}],"urls":[]}</t>
  </si>
  <si>
    <t>1314663408248201224</t>
  </si>
  <si>
    <t>@SantanderMx @CondusefMX @Profeco  pésimo servicio una respuesta a mi  queja??</t>
  </si>
  <si>
    <t>Fri Oct 09 20:25:56 +0000 2020</t>
  </si>
  <si>
    <t>http://twitter.com/brendros/statuses/1314663408248201224</t>
  </si>
  <si>
    <t>{"hashtags":[],"symbols":[],"user_mentions":[{"screen_name":"SantanderMx","name":"Santander México","id":205452984,"id_str":"205452984","indices":[0,12]},{"screen_name":"CondusefMX","name":"CONDUSEF","id":164783615,"id_str":"164783615","indices":[13,24]},{"screen_name":"Profeco","name":"Profeco","id":20261685,"id_str":"20261685","indices":[25,33]}],"urls":[]}</t>
  </si>
  <si>
    <t>1314661905215168513</t>
  </si>
  <si>
    <t>JCSpecialK</t>
  </si>
  <si>
    <t>@SantanderMx urge más de un cajero automático en tu sucursal del Centro de Coyoacán, siempre falla y tiene filas de más de 6 personas en día normal y de 15 en quincena....</t>
  </si>
  <si>
    <t>Fri Oct 09 20:19:58 +0000 2020</t>
  </si>
  <si>
    <t>90559844</t>
  </si>
  <si>
    <t>http://pbs.twimg.com/profile_images/460220509490147328/1TPhL51u_normal.jpeg</t>
  </si>
  <si>
    <t>http://twitter.com/JCSpecialK/statuses/1314661905215168513</t>
  </si>
  <si>
    <t>1314659382949564421</t>
  </si>
  <si>
    <t>ricardofr2108</t>
  </si>
  <si>
    <t>@SantanderMx el 30-SEP-2020 , trámite reposición de tarjeta de débito personalizada , me invasión que tardarían 7 días máximo , acudi a sucursal y me indican que no saben en donde está , me ayudan ?</t>
  </si>
  <si>
    <t>Fri Oct 09 20:09:56 +0000 2020</t>
  </si>
  <si>
    <t>134843901</t>
  </si>
  <si>
    <t>http://pbs.twimg.com/profile_images/835750588/Richard_9_normal.jpg</t>
  </si>
  <si>
    <t>http://twitter.com/ricardofr2108/statuses/1314659382949564421</t>
  </si>
  <si>
    <t>1314659080246525952</t>
  </si>
  <si>
    <t>hectornoga</t>
  </si>
  <si>
    <t>@SantanderMx necesito de su ayuda, ya marque a su superlinea y necesito hablar con un ejecutivo, como le hago</t>
  </si>
  <si>
    <t>Fri Oct 09 20:08:44 +0000 2020</t>
  </si>
  <si>
    <t>594222398</t>
  </si>
  <si>
    <t>http://pbs.twimg.com/profile_images/1020621211771064320/L2Wu9OqU_normal.jpg</t>
  </si>
  <si>
    <t>http://twitter.com/hectornoga/statuses/1314659080246525952</t>
  </si>
  <si>
    <t>1314655546251923459</t>
  </si>
  <si>
    <t>ROWNYMAN</t>
  </si>
  <si>
    <t>RT @YoSoyLizbethMX: @SantanderMx Estoy llame y llame al teléfono que tienen en Poza Rica, Veracruz y nadie contesta. Necesito que me atiendan, no voy porque estoy enferma, si no, ahí estuviera. Tengo hs. intentando comunicarme y nadie me toma la llamada.</t>
  </si>
  <si>
    <t>Fri Oct 09 19:54:42 +0000 2020</t>
  </si>
  <si>
    <t>1572264565</t>
  </si>
  <si>
    <t>http://pbs.twimg.com/profile_images/1275797608687157251/MJR_Zshl_normal.jpg</t>
  </si>
  <si>
    <t>http://twitter.com/ROWNYMAN/statuses/1314655546251923459</t>
  </si>
  <si>
    <t>{"hashtags":[],"symbols":[],"user_mentions":[{"screen_name":"YoSoyLizbethMX","name":"Lizbeth Ruanova Cuallo⁷ 😷","id":87035765,"id_str":"87035765","indices":[3,18]},{"screen_name":"SantanderMx","name":"Santander México","id":205452984,"id_str":"205452984","indices":[20,32]}],"urls":[]}</t>
  </si>
  <si>
    <t>1314652158000730112</t>
  </si>
  <si>
    <t>nizunknown</t>
  </si>
  <si>
    <t>@SantanderMx el banco que nunca responde llamadas en sucursal y su espera a ejecutivos de cuenta es larguísima solo una persona atiende de los 4 ejecutivos o cubículos disponibles 😠⏳⌛️</t>
  </si>
  <si>
    <t>Fri Oct 09 19:41:14 +0000 2020</t>
  </si>
  <si>
    <t>177057371</t>
  </si>
  <si>
    <t>http://pbs.twimg.com/profile_images/1051335204000780288/3MYovbKZ_normal.jpg</t>
  </si>
  <si>
    <t>http://twitter.com/nizunknown/statuses/1314652158000730112</t>
  </si>
  <si>
    <t>1314649706908262401</t>
  </si>
  <si>
    <t>DONSANTI</t>
  </si>
  <si>
    <t>RT @mardelgc: @SantanderMx  PORQUERIA de BAnco</t>
  </si>
  <si>
    <t>Fri Oct 09 19:31:29 +0000 2020</t>
  </si>
  <si>
    <t>78368388</t>
  </si>
  <si>
    <t>http://pbs.twimg.com/profile_images/1261998863/REALES_BIGOTONES_normal.jpg</t>
  </si>
  <si>
    <t>http://twitter.com/DONSANTI/statuses/1314649706908262401</t>
  </si>
  <si>
    <t>{"hashtags":[],"symbols":[],"user_mentions":[{"screen_name":"mardelgc","name":"Marlene","id":1149868519028416500,"id_str":"1149868519028416512","indices":[3,12]},{"screen_name":"SantanderMx","name":"Santander México","id":205452984,"id_str":"205452984","indices":[14,26]}],"urls":[]}</t>
  </si>
  <si>
    <t>1314647474166927360</t>
  </si>
  <si>
    <t>Ofeliamadi</t>
  </si>
  <si>
    <t>@SantanderMx deberían considerar actualizar su aplicación es pésima y no tienen la seguridad necesaria en sus tarjetas</t>
  </si>
  <si>
    <t>Fri Oct 09 19:22:37 +0000 2020</t>
  </si>
  <si>
    <t>369217399</t>
  </si>
  <si>
    <t>http://pbs.twimg.com/profile_images/1203354234927734784/onQeP5sJ_normal.jpg</t>
  </si>
  <si>
    <t>http://twitter.com/Ofeliamadi/statuses/1314647474166927360</t>
  </si>
  <si>
    <t>1314646203661979648</t>
  </si>
  <si>
    <t>kenf_isa</t>
  </si>
  <si>
    <t>@SantanderMx No me aparece mi cuenta en wallet ni tampoco en la app Santander móvil, en el call Center noe dan solución, ¿Qué puedo hacer?</t>
  </si>
  <si>
    <t>Fri Oct 09 19:17:34 +0000 2020</t>
  </si>
  <si>
    <t>939373254942318593</t>
  </si>
  <si>
    <t>http://pbs.twimg.com/profile_images/1298716767175335937/mJZQYlUh_normal.jpg</t>
  </si>
  <si>
    <t>http://twitter.com/kenf_isa/statuses/1314646203661979648</t>
  </si>
  <si>
    <t>1314645553125433344</t>
  </si>
  <si>
    <t>Jomooto</t>
  </si>
  <si>
    <t>@SantanderMx hola si solo tengo tarjeta de credito no puedo usar el supertoken?? actualice mi telefono y ahora no me deja usarlo</t>
  </si>
  <si>
    <t>Fri Oct 09 19:14:59 +0000 2020</t>
  </si>
  <si>
    <t>4725754530</t>
  </si>
  <si>
    <t>http://pbs.twimg.com/profile_images/685257967659188224/L7xV0nHF_normal.jpg</t>
  </si>
  <si>
    <t>King's Landing</t>
  </si>
  <si>
    <t>http://twitter.com/Jomooto/statuses/1314645553125433344</t>
  </si>
  <si>
    <t>1314641337346527232</t>
  </si>
  <si>
    <t>danistocking_</t>
  </si>
  <si>
    <t>@SantanderMx me pueden poner a una persona real en el chat?</t>
  </si>
  <si>
    <t>Fri Oct 09 18:58:14 +0000 2020</t>
  </si>
  <si>
    <t>529164860</t>
  </si>
  <si>
    <t>http://pbs.twimg.com/profile_images/1270404325962059782/8fAjnguk_normal.jpg</t>
  </si>
  <si>
    <t>http://twitter.com/danistocking_/statuses/1314641337346527232</t>
  </si>
  <si>
    <t>1314640994474827777</t>
  </si>
  <si>
    <t>mardelgc</t>
  </si>
  <si>
    <t>@SantanderMx  PORQUERIA de BAnco</t>
  </si>
  <si>
    <t>Fri Oct 09 18:56:52 +0000 2020</t>
  </si>
  <si>
    <t>1149868519028416512</t>
  </si>
  <si>
    <t>http://pbs.twimg.com/profile_images/1266955018080575488/a_JzyFZ__normal.jpg</t>
  </si>
  <si>
    <t>http://twitter.com/mardelgc/statuses/1314640994474827777</t>
  </si>
  <si>
    <t>1314638814674071552</t>
  </si>
  <si>
    <t>Brunnopmacias</t>
  </si>
  <si>
    <t>@SantanderMx Nunca sirven sus putos cajeros 🙄 Santander Insurgentes y Sullivan @bancosantander https://t.co/CrlPrujWBO</t>
  </si>
  <si>
    <t>Fri Oct 09 18:48:12 +0000 2020</t>
  </si>
  <si>
    <t>182562217</t>
  </si>
  <si>
    <t>http://pbs.twimg.com/profile_images/1304207456453750789/aYrQEjVv_normal.jpg</t>
  </si>
  <si>
    <t>http://twitter.com/Brunnopmacias/statuses/1314638814674071552</t>
  </si>
  <si>
    <t>{"hashtags":[],"symbols":[],"user_mentions":[{"screen_name":"SantanderMx","name":"Santander México","id":205452984,"id_str":"205452984","indices":[0,12]},{"screen_name":"bancosantander","name":"Santander","id":246196403,"id_str":"246196403","indices":[79,94]}],"urls":[],"media":[{"id":1314638807397007400,"id_str":"1314638807397007362","indices":[95,118],"media_url":"http://pbs.twimg.com/media/Ej6JB7LXgAIapCX.jpg","media_url_https":"https://pbs.twimg.com/media/Ej6JB7LXgAIapCX.jpg","url":"https://t.co/CrlPrujWBO","display_url":"pic.twitter.com/CrlPrujWBO","expanded_url":"https://twitter.com/Brunnopmacias/status/1314638814674071552/photo/1","type":"photo","sizes":{"thumb":{"w":150,"h":150,"resize":"crop"},"large":{"w":1536,"h":2048,"resize":"fit"},"small":{"w":510,"h":680,"resize":"fit"},"medium":{"w":900,"h":1200,"resize":"fit"}}}]}</t>
  </si>
  <si>
    <t>1314638634067415041</t>
  </si>
  <si>
    <t>@SantanderMx Jaja que parte de "me bloquearon" no me entendieron???? No me atienden porque hay una queja que la respuesta se otorgará el 8 de octubre y se notificará por correo. Eso dice su grabación y cuelgan la llamada.  desde abril tengo está con el  ejecutivo inepto</t>
  </si>
  <si>
    <t>Fri Oct 09 18:47:29 +0000 2020</t>
  </si>
  <si>
    <t>1314637167935844352</t>
  </si>
  <si>
    <t>http://twitter.com/brendros/statuses/1314638634067415041</t>
  </si>
  <si>
    <t>1314632050712940546</t>
  </si>
  <si>
    <t>@SantanderMx @profeco @CondusefMX  Santander no cumple con sus promociones, solo piden que uno incremente el saldo, lo mantenga y ellos no cumplen su promocion.</t>
  </si>
  <si>
    <t>Fri Oct 09 18:21:20 +0000 2020</t>
  </si>
  <si>
    <t>http://twitter.com/brendros/statuses/1314632050712940546</t>
  </si>
  <si>
    <t>{"hashtags":[],"symbols":[],"user_mentions":[{"screen_name":"SantanderMx","name":"Santander México","id":205452984,"id_str":"205452984","indices":[0,12]},{"screen_name":"Profeco","name":"Profeco","id":20261685,"id_str":"20261685","indices":[13,21]},{"screen_name":"CondusefMX","name":"CONDUSEF","id":164783615,"id_str":"164783615","indices":[22,33]}],"urls":[]}</t>
  </si>
  <si>
    <t>1314631821162934273</t>
  </si>
  <si>
    <t>@SantanderMx pésimo servicio y su personal ineficiente sucursal plaza EXHIBIMEX CDMX. No puedo hablar con un ejecutivo porque cambiaron la fecha de   una queja que debieron haber dado contestación desde el día de ayer 8 de octubre, ni respuesta ni atención urge resuelvan mi asunt</t>
  </si>
  <si>
    <t>Fri Oct 09 18:20:25 +0000 2020</t>
  </si>
  <si>
    <t>http://twitter.com/brendros/statuses/1314631821162934273</t>
  </si>
  <si>
    <t>1314628271250829314</t>
  </si>
  <si>
    <t>DanteA88</t>
  </si>
  <si>
    <t>@SantanderMx tienes alguna sucursal abierta mañana, sabado 10 octubre, en la ciudad de Querétaro?</t>
  </si>
  <si>
    <t>Fri Oct 09 18:06:19 +0000 2020</t>
  </si>
  <si>
    <t>772420713512710145</t>
  </si>
  <si>
    <t>http://pbs.twimg.com/profile_images/777536439542173696/XA19jFig_normal.jpg</t>
  </si>
  <si>
    <t>http://twitter.com/DanteA88/statuses/1314628271250829314</t>
  </si>
  <si>
    <t>1314627787135881219</t>
  </si>
  <si>
    <t>MirianGalvan</t>
  </si>
  <si>
    <t>@SantanderMx Más de un mes esperando una aclaración por un error con su cuenta y hasta la fecha no pueden solucionar que irresponsabilidad</t>
  </si>
  <si>
    <t>Fri Oct 09 18:04:23 +0000 2020</t>
  </si>
  <si>
    <t>89721837</t>
  </si>
  <si>
    <t>http://pbs.twimg.com/profile_images/1241609039550640129/iPXM4aCE_normal.jpg</t>
  </si>
  <si>
    <t>http://twitter.com/MirianGalvan/statuses/1314627787135881219</t>
  </si>
  <si>
    <t>1314623427081371648</t>
  </si>
  <si>
    <t>JorgeeAlvarad01</t>
  </si>
  <si>
    <t>@SantanderMx Gracias, el problema es que desde el lunes he llamado a la línea y tomaron mis datos para que un asesor me indique la documentación pero aún no he recibido respuesta</t>
  </si>
  <si>
    <t>Fri Oct 09 17:47:04 +0000 2020</t>
  </si>
  <si>
    <t>473567565</t>
  </si>
  <si>
    <t>1314611155873210368</t>
  </si>
  <si>
    <t>http://pbs.twimg.com/profile_images/1298897614054686721/dzvqi0Lw_normal.jpg</t>
  </si>
  <si>
    <t>Tampico, Tamaulipas</t>
  </si>
  <si>
    <t>http://twitter.com/JorgeeAlvarad01/statuses/1314623427081371648</t>
  </si>
  <si>
    <t>1314620343944966151</t>
  </si>
  <si>
    <t>wananeish</t>
  </si>
  <si>
    <t>@SantanderMx ¿Es necesario que me comunique a la línea para que mi operación sea concretada?</t>
  </si>
  <si>
    <t>Fri Oct 09 17:34:49 +0000 2020</t>
  </si>
  <si>
    <t>129393705</t>
  </si>
  <si>
    <t>http://pbs.twimg.com/profile_images/1285633899884945408/LszSt5-q_normal.jpg</t>
  </si>
  <si>
    <t>Aguascalientes, México.</t>
  </si>
  <si>
    <t>http://twitter.com/wananeish/statuses/1314620343944966151</t>
  </si>
  <si>
    <t>1314618510384005127</t>
  </si>
  <si>
    <t>ggcalzada</t>
  </si>
  <si>
    <t>@SantanderMx revisa el mecanismo de atención a clientes en sucursal Lomas del Nílo, pésima atención y eso que sólo hay atención con ejecutivos.</t>
  </si>
  <si>
    <t>Fri Oct 09 17:27:31 +0000 2020</t>
  </si>
  <si>
    <t>472678933</t>
  </si>
  <si>
    <t>http://pbs.twimg.com/profile_images/1052961653283799041/kJjjaUGP_normal.jpg</t>
  </si>
  <si>
    <t>http://twitter.com/ggcalzada/statuses/1314618510384005127</t>
  </si>
  <si>
    <t>1314617949622349825</t>
  </si>
  <si>
    <t>alvagajose</t>
  </si>
  <si>
    <t>@SantanderMx  Alerta! Nos llegó a todos los compañeros de trabajo, que bloquearon nuestra cuentas, cuando no las estamos usando. https://t.co/VZhqzjQB0W</t>
  </si>
  <si>
    <t>Fri Oct 09 17:25:18 +0000 2020</t>
  </si>
  <si>
    <t>237842625</t>
  </si>
  <si>
    <t>http://pbs.twimg.com/profile_images/1033094300479832064/yLwxyv4e_normal.jpg</t>
  </si>
  <si>
    <t>http://twitter.com/alvagajose/statuses/1314617949622349825</t>
  </si>
  <si>
    <t>{"hashtags":[],"symbols":[],"user_mentions":[{"screen_name":"SantanderMx","name":"Santander México","id":205452984,"id_str":"205452984","indices":[0,12]}],"urls":[],"media":[{"id":1314617898397298700,"id_str":"1314617898397298689","indices":[129,152],"media_url":"http://pbs.twimg.com/media/Ej52A3FXcAE4iOG.jpg","media_url_https":"https://pbs.twimg.com/media/Ej52A3FXcAE4iOG.jpg","url":"https://t.co/VZhqzjQB0W","display_url":"pic.twitter.com/VZhqzjQB0W","expanded_url":"https://twitter.com/alvagajose/status/1314617949622349825/photo/1","type":"photo","sizes":{"thumb":{"w":150,"h":150,"resize":"crop"},"large":{"w":2048,"h":1152,"resize":"fit"},"medium":{"w":1200,"h":675,"resize":"fit"},"small":{"w":680,"h":383,"resize":"fit"}}}]}</t>
  </si>
  <si>
    <t>1314616079960875009</t>
  </si>
  <si>
    <t>chilesecoo</t>
  </si>
  <si>
    <t>@SantanderMx PUTOOOO BANCO VAS Y CHINGAS A TU MADRE CON TU PERSONAL</t>
  </si>
  <si>
    <t>Fri Oct 09 17:17:52 +0000 2020</t>
  </si>
  <si>
    <t>767922750119747585</t>
  </si>
  <si>
    <t>http://pbs.twimg.com/profile_images/1316940099490250753/uOV6pF-r_normal.jpg</t>
  </si>
  <si>
    <t>http://twitter.com/chilesecoo/statuses/1314616079960875009</t>
  </si>
  <si>
    <t>1314614101608402944</t>
  </si>
  <si>
    <t>moonssteerr</t>
  </si>
  <si>
    <t>@SantanderMx Necesito hablar por teléfono con un ejecutivo (persona) tienen un pésimo servicio en sucursal y en su súper línea</t>
  </si>
  <si>
    <t>Fri Oct 09 17:10:00 +0000 2020</t>
  </si>
  <si>
    <t>183799173</t>
  </si>
  <si>
    <t>http://pbs.twimg.com/profile_images/679787550827888640/b2_HjWJg_normal.jpg</t>
  </si>
  <si>
    <t>http://twitter.com/moonssteerr/statuses/1314614101608402944</t>
  </si>
  <si>
    <t>1314611728982904833</t>
  </si>
  <si>
    <t>jvenelo</t>
  </si>
  <si>
    <t>@SantanderMx Desde ayer hablé, y esa fue la solución, ir a la sucursal por una tarjeta nueva con costo...</t>
  </si>
  <si>
    <t>Fri Oct 09 17:00:35 +0000 2020</t>
  </si>
  <si>
    <t>28731555</t>
  </si>
  <si>
    <t>1314611407938367489</t>
  </si>
  <si>
    <t>http://pbs.twimg.com/profile_images/1310647971982131201/pttuwHxb_normal.jpg</t>
  </si>
  <si>
    <t>GDL, Ex Expat 🇨🇳</t>
  </si>
  <si>
    <t>http://twitter.com/jvenelo/statuses/1314611728982904833</t>
  </si>
  <si>
    <t>1314611168179359747</t>
  </si>
  <si>
    <t>YoSoyLizbethMX</t>
  </si>
  <si>
    <t>@SantanderMx Estoy llame y llame al teléfono que tienen en Poza Rica, Veracruz y nadie contesta. Necesito que me atiendan, no voy porque estoy enferma, si no, ahí estuviera. Tengo hs. intentando comunicarme y nadie me toma la llamada.</t>
  </si>
  <si>
    <t>Fri Oct 09 16:58:21 +0000 2020</t>
  </si>
  <si>
    <t>87035765</t>
  </si>
  <si>
    <t>http://pbs.twimg.com/profile_images/549040080929968128/7Ml-BiOm_normal.jpeg</t>
  </si>
  <si>
    <t>🇲🇽MX</t>
  </si>
  <si>
    <t>http://twitter.com/YoSoyLizbethMX/statuses/1314611168179359747</t>
  </si>
  <si>
    <t>1314604279127310338</t>
  </si>
  <si>
    <t>@SantanderMx ¿Como puedo consultar un problema con un operador que no sea un robot? Por que llevo más de dos días tratando de resolver mi problema con su tarjeta pero es pésimo su servicio de sucursales y de atención a clientes</t>
  </si>
  <si>
    <t>Fri Oct 09 16:30:58 +0000 2020</t>
  </si>
  <si>
    <t>http://twitter.com/moonssteerr/statuses/1314604279127310338</t>
  </si>
  <si>
    <t>1314599817004417024</t>
  </si>
  <si>
    <t>@SantanderMx podrían proporcionarme un número, correo o bien, los requisitos para abrir una cuenta para Persona Moral por favor?</t>
  </si>
  <si>
    <t>Fri Oct 09 16:13:15 +0000 2020</t>
  </si>
  <si>
    <t>http://twitter.com/JorgeeAlvarad01/statuses/1314599817004417024</t>
  </si>
  <si>
    <t>1314598001768267777</t>
  </si>
  <si>
    <t>fotogodin</t>
  </si>
  <si>
    <t>@SantanderMx segundo día sin poder hacer pagos transferencias ni nada!!! Son el peor banco!!</t>
  </si>
  <si>
    <t>Fri Oct 09 16:06:02 +0000 2020</t>
  </si>
  <si>
    <t>2832478393</t>
  </si>
  <si>
    <t>http://pbs.twimg.com/profile_images/1116178497649762304/ILB2kvJW_normal.jpg</t>
  </si>
  <si>
    <t>http://twitter.com/fotogodin/statuses/1314598001768267777</t>
  </si>
  <si>
    <t>1314596099701706757</t>
  </si>
  <si>
    <t>MarcoAMRz</t>
  </si>
  <si>
    <t>@SantanderMx  es tan inútil en sucursal como en línea, no se coordinan, te mal informan y no te resuelven NADA. SON UN ASCO</t>
  </si>
  <si>
    <t>Fri Oct 09 15:58:28 +0000 2020</t>
  </si>
  <si>
    <t>297824247</t>
  </si>
  <si>
    <t>http://pbs.twimg.com/profile_images/1181341070497652737/0IffZaMU_normal.jpg</t>
  </si>
  <si>
    <t>puebla</t>
  </si>
  <si>
    <t>http://twitter.com/MarcoAMRz/statuses/1314596099701706757</t>
  </si>
  <si>
    <t>1314595180180275200</t>
  </si>
  <si>
    <t>akariaa</t>
  </si>
  <si>
    <t>@SantanderMx @AnaBotin Tengo tres días queriendo abonar a capital a mi hipoteca me lo niegan, me dan folios que no aplican y cantidades diferentes, sigo en línea 1.40 hrs y siguen sin resolver.</t>
  </si>
  <si>
    <t>Fri Oct 09 15:54:49 +0000 2020</t>
  </si>
  <si>
    <t>180618053</t>
  </si>
  <si>
    <t>1314594849643999232</t>
  </si>
  <si>
    <t>http://pbs.twimg.com/profile_images/657923859287437312/OXHOEZ8D_normal.jpg</t>
  </si>
  <si>
    <t>in any city in the world</t>
  </si>
  <si>
    <t>http://twitter.com/akariaa/statuses/1314595180180275200</t>
  </si>
  <si>
    <t>{"hashtags":[],"symbols":[],"user_mentions":[{"screen_name":"SantanderMx","name":"Santander México","id":205452984,"id_str":"205452984","indices":[0,12]},{"screen_name":"AnaBotin","name":"Ana Botín","id":2679255968,"id_str":"2679255968","indices":[13,22]}],"urls":[]}</t>
  </si>
  <si>
    <t>1314594933630791680</t>
  </si>
  <si>
    <t>Willebaldo_MV</t>
  </si>
  <si>
    <t>@SantanderMx pésimo servicio en Santander sucursal Zumpango. No hay nadie en la fila de cajas y no pasan a nadie a sucursal. Las personas formadas en el sol.</t>
  </si>
  <si>
    <t>Fri Oct 09 15:53:50 +0000 2020</t>
  </si>
  <si>
    <t>352313870</t>
  </si>
  <si>
    <t>http://pbs.twimg.com/profile_images/1044635600593149952/WyJIk2Du_normal.jpg</t>
  </si>
  <si>
    <t>Manhattan, NY</t>
  </si>
  <si>
    <t>http://twitter.com/Willebaldo_MV/statuses/1314594933630791680</t>
  </si>
  <si>
    <t>1314594218405441536</t>
  </si>
  <si>
    <t>SharonaRamos</t>
  </si>
  <si>
    <t>@SantanderMx Me pueden explicar la falla? https://t.co/BGoXhjcOPm</t>
  </si>
  <si>
    <t>Fri Oct 09 15:51:00 +0000 2020</t>
  </si>
  <si>
    <t>1166793474873708544</t>
  </si>
  <si>
    <t>http://pbs.twimg.com/profile_images/1223658182167281664/dZJZTDMT_normal.jpg</t>
  </si>
  <si>
    <t>Puebla, Pue.</t>
  </si>
  <si>
    <t>http://twitter.com/SharonaRamos/statuses/1314594218405441536</t>
  </si>
  <si>
    <t>{"hashtags":[],"symbols":[],"user_mentions":[{"screen_name":"SantanderMx","name":"Santander México","id":205452984,"id_str":"205452984","indices":[0,12]}],"urls":[],"media":[{"id":1314594210708779000,"id_str":"1314594210708779008","indices":[42,65],"media_url":"http://pbs.twimg.com/media/Ej5geDkU8AAiUca.jpg","media_url_https":"https://pbs.twimg.com/media/Ej5geDkU8AAiUca.jpg","url":"https://t.co/BGoXhjcOPm","display_url":"pic.twitter.com/BGoXhjcOPm","expanded_url":"https://twitter.com/SharonaRamos/status/1314594218405441536/photo/1","type":"photo","sizes":{"thumb":{"w":150,"h":150,"resize":"crop"},"large":{"w":1536,"h":2048,"resize":"fit"},"small":{"w":510,"h":680,"resize":"fit"},"medium":{"w":900,"h":1200,"resize":"fit"}}}]}</t>
  </si>
  <si>
    <t>1314593689956745217</t>
  </si>
  <si>
    <t>cinammonrock</t>
  </si>
  <si>
    <t>@SantanderMx ¿Pueden ayudarme? ¿o será mejor ya cancelar mi cuenta?</t>
  </si>
  <si>
    <t>Fri Oct 09 15:48:54 +0000 2020</t>
  </si>
  <si>
    <t>107930092</t>
  </si>
  <si>
    <t>http://pbs.twimg.com/profile_images/1252733898834001920/peUyNYKd_normal.jpg</t>
  </si>
  <si>
    <t>http://twitter.com/cinammonrock/statuses/1314593689956745217</t>
  </si>
  <si>
    <t>1314593200804421633</t>
  </si>
  <si>
    <t>H_o_m_e_r_o</t>
  </si>
  <si>
    <t>@SantanderMx oye estoy en el cajero automático,  se apagó sin darme el dinero ni mi tarjeta</t>
  </si>
  <si>
    <t>Fri Oct 09 15:46:57 +0000 2020</t>
  </si>
  <si>
    <t>1427870161</t>
  </si>
  <si>
    <t>http://pbs.twimg.com/profile_images/1307188077765382145/ODlUHps8_normal.jpg</t>
  </si>
  <si>
    <t>Coah. México</t>
  </si>
  <si>
    <t>http://twitter.com/H_o_m_e_r_o/statuses/1314593200804421633</t>
  </si>
  <si>
    <t>1314592961359941633</t>
  </si>
  <si>
    <t>GerardoCaast</t>
  </si>
  <si>
    <t>@SantanderMx no puedo con la lentitud y pésima actitud de sus ejecutivos de la sucursal 5532.</t>
  </si>
  <si>
    <t>Fri Oct 09 15:46:00 +0000 2020</t>
  </si>
  <si>
    <t>102797298</t>
  </si>
  <si>
    <t>http://pbs.twimg.com/profile_images/1309213494223548416/EL-ZW-3K_normal.jpg</t>
  </si>
  <si>
    <t xml:space="preserve">Ciudad de los Ríos Invisibles </t>
  </si>
  <si>
    <t>http://twitter.com/GerardoCaast/statuses/1314592961359941633</t>
  </si>
  <si>
    <t>1314591806307229696</t>
  </si>
  <si>
    <t>danielldor_</t>
  </si>
  <si>
    <t>@SantanderMx Se puede hacer el trámite por teléfono?</t>
  </si>
  <si>
    <t>Fri Oct 09 15:41:25 +0000 2020</t>
  </si>
  <si>
    <t>1299732476974301184</t>
  </si>
  <si>
    <t>1314591538085851137</t>
  </si>
  <si>
    <t>http://pbs.twimg.com/profile_images/1299735649738731521/vTmOWaq9_normal.jpg</t>
  </si>
  <si>
    <t>http://twitter.com/danielldor_/statuses/1314591806307229696</t>
  </si>
  <si>
    <t>1314587460375060481</t>
  </si>
  <si>
    <t>FerGdelCM</t>
  </si>
  <si>
    <t>@SantanderMx Para ustedes lo más importante NO es el cliente, es cumplir con protocolos de llamadas. El marcar todas las semanas para ofrecer lo mismo ante una negativa NO es servicio al cliente. Y que digan que yo tengo que ir a cambiar mi aviso de privacidad PÉSIMO.</t>
  </si>
  <si>
    <t>Fri Oct 09 15:24:09 +0000 2020</t>
  </si>
  <si>
    <t>168777640</t>
  </si>
  <si>
    <t>http://pbs.twimg.com/profile_images/1165764364030361600/H8kQ8oCQ_normal.jpg</t>
  </si>
  <si>
    <t>Hogwarts o Westeros</t>
  </si>
  <si>
    <t>http://twitter.com/FerGdelCM/statuses/1314587460375060481</t>
  </si>
  <si>
    <t>1314586386897481729</t>
  </si>
  <si>
    <t>@SantanderMx así te atienden, más de 1 en línea y sigo esperando.... https://t.co/WfuSpoocSo</t>
  </si>
  <si>
    <t>Fri Oct 09 15:19:53 +0000 2020</t>
  </si>
  <si>
    <t>http://twitter.com/akariaa/statuses/1314586386897481729</t>
  </si>
  <si>
    <t>{"hashtags":[],"symbols":[],"user_mentions":[{"screen_name":"SantanderMx","name":"Santander México","id":205452984,"id_str":"205452984","indices":[0,12]}],"urls":[],"media":[{"id":1314586385077031000,"id_str":"1314586385077030913","indices":[69,92],"media_url":"http://pbs.twimg.com/media/Ej5ZWi0U0AElDM8.jpg","media_url_https":"https://pbs.twimg.com/media/Ej5ZWi0U0AElDM8.jpg","url":"https://t.co/WfuSpoocSo","display_url":"pic.twitter.com/WfuSpoocSo","expanded_url":"https://twitter.com/akariaa/status/1314586386897481729/photo/1","type":"photo","sizes":{"medium":{"w":568,"h":1200,"resize":"fit"},"thumb":{"w":150,"h":150,"resize":"crop"},"large":{"w":970,"h":2048,"resize":"fit"},"small":{"w":322,"h":680,"resize":"fit"}}}]}</t>
  </si>
  <si>
    <t>1314574503859585026</t>
  </si>
  <si>
    <t>@SantanderMx para una actualización de mi dominio se pude presentar un comprobamte en digital? O debe ser en papel?</t>
  </si>
  <si>
    <t>Fri Oct 09 14:32:39 +0000 2020</t>
  </si>
  <si>
    <t>http://twitter.com/danielldor_/statuses/1314574503859585026</t>
  </si>
  <si>
    <t>1314572966785581059</t>
  </si>
  <si>
    <t>@SantanderMx Hola, me bloquearon la tarjeta y estoy en el extranjero, no puedo entrar a superlinea telefonica porque no tengo nip telefonico y no tengo acceso a mi telefono de mexico ¿que hago?</t>
  </si>
  <si>
    <t>Fri Oct 09 14:26:33 +0000 2020</t>
  </si>
  <si>
    <t>http://twitter.com/cinammonrock/statuses/1314572966785581059</t>
  </si>
  <si>
    <t>1314566936009805830</t>
  </si>
  <si>
    <t>racxo_web</t>
  </si>
  <si>
    <t>@SantanderMx @bancosantander Otra vez? Es neta? Me están chingando de nuevo y yo ni cuenta tengo con ustedes cabrones! Pónganse chingones, dejen de joder, marcan y pregungsn por un tal Eduardo Flores, no lo conozco, siempre chingan, ya arreglen su pendejez! https://t.co/ncbcQ3lPP0</t>
  </si>
  <si>
    <t>Fri Oct 09 14:02:35 +0000 2020</t>
  </si>
  <si>
    <t>181012084</t>
  </si>
  <si>
    <t>1281692002711724033</t>
  </si>
  <si>
    <t>http://pbs.twimg.com/profile_images/1195379993028841473/Q1ZAcGb0_normal.jpg</t>
  </si>
  <si>
    <t>Abandonado en una azotea</t>
  </si>
  <si>
    <t>http://twitter.com/racxo_web/statuses/1314566936009805830</t>
  </si>
  <si>
    <t>{"hashtags":[],"symbols":[],"user_mentions":[{"screen_name":"SantanderMx","name":"Santander México","id":205452984,"id_str":"205452984","indices":[0,12]},{"screen_name":"bancosantander","name":"Santander","id":246196403,"id_str":"246196403","indices":[13,28]}],"urls":[],"media":[{"id":1314566931261816800,"id_str":"1314566931261816833","indices":[258,281],"media_url":"http://pbs.twimg.com/media/Ej5HqLtWAAEedvt.jpg","media_url_https":"https://pbs.twimg.com/media/Ej5HqLtWAAEedvt.jpg","url":"https://t.co/ncbcQ3lPP0","display_url":"pic.twitter.com/ncbcQ3lPP0","expanded_url":"https://twitter.com/racxo_web/status/1314566936009805830/photo/1","type":"photo","sizes":{"thumb":{"w":150,"h":150,"resize":"crop"},"medium":{"w":917,"h":1200,"resize":"fit"},"large":{"w":1124,"h":1471,"resize":"fit"},"small":{"w":520,"h":680,"resize":"fit"}}}]}</t>
  </si>
  <si>
    <t>1314565383614017538</t>
  </si>
  <si>
    <t>_gerMV87</t>
  </si>
  <si>
    <t>@SantanderMx nuevamente, no está padre y hasta me da desconfianza que ejecutivos de su banco me hablen de numero personales para ofrecer servicios, quiere decir que tienen acceso o disponen de mi informacion en sus numeros particulares? Me hablan del 9222257874</t>
  </si>
  <si>
    <t>Fri Oct 09 13:56:25 +0000 2020</t>
  </si>
  <si>
    <t>74473765</t>
  </si>
  <si>
    <t>http://pbs.twimg.com/profile_images/1272808242851299328/65VjXtUt_normal.jpg</t>
  </si>
  <si>
    <t>mexico city</t>
  </si>
  <si>
    <t>http://twitter.com/_gerMV87/statuses/1314565383614017538</t>
  </si>
  <si>
    <t>1314559025527304192</t>
  </si>
  <si>
    <t>@SantanderMx como puedo comunicarme con un ejecutivo, ya escuché el menú como 20 veces y no me responde ningún ejecutivo, ayuda por favor</t>
  </si>
  <si>
    <t>Fri Oct 09 13:31:09 +0000 2020</t>
  </si>
  <si>
    <t>http://twitter.com/hectornoga/statuses/1314559025527304192</t>
  </si>
  <si>
    <t>1314543448444239873</t>
  </si>
  <si>
    <t>jidheki</t>
  </si>
  <si>
    <t>@SantanderMx @CondusefMX No solo son mensajes, también llamadas telefónicas, por favor verifiquen ya que yo no tengo cuenta con ustedes y recibo demasiados mensajes y llamadas diarias, a toda hora para pagar una tarjeta que corresponde a uno de sus clientes y que no tiene nada que ver conmigo</t>
  </si>
  <si>
    <t>Fri Oct 09 12:29:15 +0000 2020</t>
  </si>
  <si>
    <t>400467043</t>
  </si>
  <si>
    <t>1313142957407711233</t>
  </si>
  <si>
    <t>http://pbs.twimg.com/profile_images/2676554724/c04ee4b5cfa605dfd5cb8b1b739d2c67_normal.jpeg</t>
  </si>
  <si>
    <t>http://twitter.com/jidheki/statuses/1314543448444239873</t>
  </si>
  <si>
    <t>1314432355818500101</t>
  </si>
  <si>
    <t>MariCarmen_Hdz</t>
  </si>
  <si>
    <t>@SantanderMx ¿Cómo le hago para acceder a un ejecutivo en su super linea 55 5169 4300 y me orienten para hacer una liberacion de hipoteca? Por favor !!! Haganme casoo !!</t>
  </si>
  <si>
    <t>Fri Oct 09 05:07:49 +0000 2020</t>
  </si>
  <si>
    <t>215908314</t>
  </si>
  <si>
    <t>http://pbs.twimg.com/profile_images/1055918956610052097/jMWa-gYw_normal.jpg</t>
  </si>
  <si>
    <t>19.357172,-99.196816</t>
  </si>
  <si>
    <t>http://twitter.com/MariCarmen_Hdz/statuses/1314432355818500101</t>
  </si>
  <si>
    <t>1314432063618142208</t>
  </si>
  <si>
    <t>@SantanderMx @pepe_sool ¿Cómo le hago para acceder a un ejecutivo en su super linea 55 5169 4300 y me orienten para hacer una liberacion de hipoteca?</t>
  </si>
  <si>
    <t>Fri Oct 09 05:06:39 +0000 2020</t>
  </si>
  <si>
    <t>1314276332864524288</t>
  </si>
  <si>
    <t>http://twitter.com/MariCarmen_Hdz/statuses/1314432063618142208</t>
  </si>
  <si>
    <t>{"hashtags":[],"symbols":[],"user_mentions":[{"screen_name":"SantanderMx","name":"Santander México","id":205452984,"id_str":"205452984","indices":[0,12]},{"screen_name":"pepe_sool","name":"Pepe Radioactive","id":2258430434,"id_str":"2258430434","indices":[13,23]}],"urls":[]}</t>
  </si>
  <si>
    <t>1314397762348171266</t>
  </si>
  <si>
    <t>@SantanderMx el peor banco!! Acudo al otro lado de la ciudad para actualizar mi número telefónico, porque son tan ineficientes que tengo que ir a la sucursal donde abrí la cuenta, van más de 24 horas y no se actualizan mis datos! Y no me atienden en super línea!!
#elpeorbanco</t>
  </si>
  <si>
    <t>Fri Oct 09 02:50:21 +0000 2020</t>
  </si>
  <si>
    <t>http://twitter.com/fotogodin/statuses/1314397762348171266</t>
  </si>
  <si>
    <t>{"hashtags":[{"text":"elpeorbanco","indices":[264,276]}],"symbols":[],"user_mentions":[{"screen_name":"SantanderMx","name":"Santander México","id":205452984,"id_str":"205452984","indices":[0,12]}],"urls":[]}</t>
  </si>
  <si>
    <t>1314384772769239040</t>
  </si>
  <si>
    <t>victormontielv</t>
  </si>
  <si>
    <t>@SantanderMx cuando van poner atencion a su app que no funciona y lleva días https://t.co/03CMaTyhI8</t>
  </si>
  <si>
    <t>Fri Oct 09 01:58:44 +0000 2020</t>
  </si>
  <si>
    <t>132019332</t>
  </si>
  <si>
    <t>http://pbs.twimg.com/profile_images/622944940666982400/duG0WdAu_normal.jpg</t>
  </si>
  <si>
    <t>http://twitter.com/victormontielv/statuses/1314384772769239040</t>
  </si>
  <si>
    <t>{"hashtags":[],"symbols":[],"user_mentions":[{"screen_name":"SantanderMx","name":"Santander México","id":205452984,"id_str":"205452984","indices":[0,12]}],"urls":[],"media":[{"id":1314384768025362400,"id_str":"1314384768025362432","indices":[77,100],"media_url":"http://pbs.twimg.com/media/Ej2h-4xWAAAlUEj.jpg","media_url_https":"https://pbs.twimg.com/media/Ej2h-4xWAAAlUEj.jpg","url":"https://t.co/03CMaTyhI8","display_url":"pic.twitter.com/03CMaTyhI8","expanded_url":"https://twitter.com/victormontielv/status/1314384772769239040/photo/1","type":"photo","sizes":{"small":{"w":314,"h":680,"resize":"fit"},"thumb":{"w":150,"h":150,"resize":"crop"},"medium":{"w":554,"h":1200,"resize":"fit"},"large":{"w":946,"h":2048,"resize":"fit"}}}]}</t>
  </si>
  <si>
    <t>1314362290565771266</t>
  </si>
  <si>
    <t>aladdinssane</t>
  </si>
  <si>
    <t>@SantanderMx por favor resuélvanme, no es posible que no haya forma inmediata de hablar con una persona y no con una grabación :(</t>
  </si>
  <si>
    <t>Fri Oct 09 00:29:24 +0000 2020</t>
  </si>
  <si>
    <t>74906288</t>
  </si>
  <si>
    <t>http://pbs.twimg.com/profile_images/1309281571703328769/xpEu17VA_normal.jpg</t>
  </si>
  <si>
    <t>Valiendo madre</t>
  </si>
  <si>
    <t>http://twitter.com/aladdinssane/statuses/1314362290565771266</t>
  </si>
  <si>
    <t>1314357919585054721</t>
  </si>
  <si>
    <t>@SantanderMx el ejecutivo que me atendió no me dijo sobre generar ninguna contraseña y la piden en sus grabaciones, quiero hablar con una persona para que me resuelva. Sus procesos automatizados no funcionan.</t>
  </si>
  <si>
    <t>Fri Oct 09 00:12:02 +0000 2020</t>
  </si>
  <si>
    <t>http://twitter.com/aladdinssane/statuses/1314357919585054721</t>
  </si>
  <si>
    <t>1314357889708957697</t>
  </si>
  <si>
    <t>ervin_allegre</t>
  </si>
  <si>
    <t>@SantanderMx Son un asco. Veo que no soy el único que ha tenido estos problemas con el servicio que ofrecen, incompetentes.</t>
  </si>
  <si>
    <t>Fri Oct 09 00:11:55 +0000 2020</t>
  </si>
  <si>
    <t>1185390047006253056</t>
  </si>
  <si>
    <t>http://pbs.twimg.com/profile_images/1316788219082608640/Wr8JflrU_normal.jpg</t>
  </si>
  <si>
    <t>Empalme, Sonora</t>
  </si>
  <si>
    <t>http://twitter.com/ervin_allegre/statuses/1314357889708957697</t>
  </si>
  <si>
    <t>1314357573999624192</t>
  </si>
  <si>
    <t>@SantanderMx quiero hablar con un ejecutivo y no con una grabación, me es urgente activar mi tarjeta de nómina y no pude hacerlo en cajero.</t>
  </si>
  <si>
    <t>Fri Oct 09 00:10:39 +0000 2020</t>
  </si>
  <si>
    <t>http://twitter.com/aladdinssane/statuses/1314357573999624192</t>
  </si>
  <si>
    <t>1314357252707414016</t>
  </si>
  <si>
    <t>@SantanderMx No, no tengo una maldita PyME y tampoco el dinero que había en mi tarjeta, todo por culpa suya.
Son lo peor.</t>
  </si>
  <si>
    <t>Fri Oct 09 00:09:23 +0000 2020</t>
  </si>
  <si>
    <t>1313219557927129088</t>
  </si>
  <si>
    <t>http://twitter.com/ervin_allegre/statuses/1314357252707414016</t>
  </si>
  <si>
    <t>1314356938130354176</t>
  </si>
  <si>
    <t>@SantanderMx @aceleradoraUA @WF_Latam Fuckin sistema, mediocre, ineficiente, son lo peor @SantanderMx</t>
  </si>
  <si>
    <t>Fri Oct 09 00:08:08 +0000 2020</t>
  </si>
  <si>
    <t>http://twitter.com/ervin_allegre/statuses/1314356938130354176</t>
  </si>
  <si>
    <t>{"hashtags":[],"symbols":[],"user_mentions":[{"screen_name":"SantanderMx","name":"Santander México","id":205452984,"id_str":"205452984","indices":[0,12]},{"screen_name":"aceleradoraUA","name":"AcelerA","id":2806454599,"id_str":"2806454599","indices":[13,27]},{"screen_name":"WF_Latam","name":"Wadhwani Foundation- Latinoamérica","id":967059722032599000,"id_str":"967059722032599045","indices":[28,37]},{"screen_name":"SantanderMx","name":"Santander México","id":205452984,"id_str":"205452984","indices":[89,101]}],"urls":[]}</t>
  </si>
  <si>
    <t>1314354864319676416</t>
  </si>
  <si>
    <t>@SantanderMx Son unos hijos de su puta madre.
Pinche sistema mediocre.
El peor servicio que uno puede tener.</t>
  </si>
  <si>
    <t>Thu Oct 08 23:59:53 +0000 2020</t>
  </si>
  <si>
    <t>1313157886751768578</t>
  </si>
  <si>
    <t>http://twitter.com/ervin_allegre/statuses/1314354864319676416</t>
  </si>
  <si>
    <t>1314353305645129728</t>
  </si>
  <si>
    <t>Agaleareth</t>
  </si>
  <si>
    <t>@SantanderMx pésimo servicio de su UEAC, con toda la información disponible incluso reembolso parcial del establecimiento en un caso de cargo no reconocido, insisten en que tengo que pagar, veremos qué dice la @CondusefMX</t>
  </si>
  <si>
    <t>Thu Oct 08 23:53:42 +0000 2020</t>
  </si>
  <si>
    <t>1000420784</t>
  </si>
  <si>
    <t>http://pbs.twimg.com/profile_images/441982594167476224/pE2_iS_v_normal.jpeg</t>
  </si>
  <si>
    <t>http://twitter.com/Agaleareth/statuses/1314353305645129728</t>
  </si>
  <si>
    <t>{"hashtags":[],"symbols":[],"user_mentions":[{"screen_name":"SantanderMx","name":"Santander México","id":205452984,"id_str":"205452984","indices":[0,12]},{"screen_name":"CondusefMX","name":"CONDUSEF","id":164783615,"id_str":"164783615","indices":[210,221]}],"urls":[]}</t>
  </si>
  <si>
    <t>1314349831545147393</t>
  </si>
  <si>
    <t>escaiante</t>
  </si>
  <si>
    <t>@SantanderMx Cuál es su horario?:)</t>
  </si>
  <si>
    <t>Thu Oct 08 23:39:53 +0000 2020</t>
  </si>
  <si>
    <t>3031858920</t>
  </si>
  <si>
    <t>1314347082749272069</t>
  </si>
  <si>
    <t>http://pbs.twimg.com/profile_images/1313328002223214594/obecSwwQ_normal.jpg</t>
  </si>
  <si>
    <t>http://twitter.com/escaiante/statuses/1314349831545147393</t>
  </si>
  <si>
    <t>1314332163060494336</t>
  </si>
  <si>
    <t>mooncampos2</t>
  </si>
  <si>
    <t>@SantanderMx mi folio es I20-2605122 necesito ayuda, su Call center me cuelga</t>
  </si>
  <si>
    <t>Thu Oct 08 22:29:41 +0000 2020</t>
  </si>
  <si>
    <t>1314324875721478146</t>
  </si>
  <si>
    <t>http://twitter.com/mooncampos2/statuses/1314332163060494336</t>
  </si>
  <si>
    <t>1314331900505452545</t>
  </si>
  <si>
    <t>@SantanderMx qué procede si olvidé mi contraseña de super movil?:(</t>
  </si>
  <si>
    <t>Thu Oct 08 22:28:38 +0000 2020</t>
  </si>
  <si>
    <t>http://twitter.com/escaiante/statuses/1314331900505452545</t>
  </si>
  <si>
    <t>1314330515357528066</t>
  </si>
  <si>
    <t>@SantanderMx me van a pagar intereses por el dinero que me están reteniendo?  Si fuera yo la que tiene deuda con sus tarjetas de crédito me cobrarían interés</t>
  </si>
  <si>
    <t>Thu Oct 08 22:23:08 +0000 2020</t>
  </si>
  <si>
    <t>http://twitter.com/mooncampos2/statuses/1314330515357528066</t>
  </si>
  <si>
    <t>1314330294879760385</t>
  </si>
  <si>
    <t>jcarlosvegav</t>
  </si>
  <si>
    <t>@SantanderMx increíble con este banco, desde tuxpan hasta Pachuca y sus practi cajas no funcionan..!
Increíble banco, eh visitado más de 10 sucursales y ninguna sirve</t>
  </si>
  <si>
    <t>Thu Oct 08 22:22:16 +0000 2020</t>
  </si>
  <si>
    <t>269444150</t>
  </si>
  <si>
    <t>http://pbs.twimg.com/profile_images/984486202006036481/GJ3Yd4G3_normal.jpg</t>
  </si>
  <si>
    <t>Coatzacoalcos,ver.</t>
  </si>
  <si>
    <t>http://twitter.com/jcarlosvegav/statuses/1314330294879760385</t>
  </si>
  <si>
    <t>1314330206094741512</t>
  </si>
  <si>
    <t>@SantanderMx  atiendan mi caso</t>
  </si>
  <si>
    <t>Thu Oct 08 22:21:54 +0000 2020</t>
  </si>
  <si>
    <t>http://twitter.com/mooncampos2/statuses/1314330206094741512</t>
  </si>
  <si>
    <t>1314325323769688068</t>
  </si>
  <si>
    <t>monse_tam</t>
  </si>
  <si>
    <t>@SantanderMx qué alternativa tengo si para aclarar un movimiento no tengo sucursal cerca (2 horas de distancia) y en la superlínea me dicen que acuda a una sucursal, ayuda :S</t>
  </si>
  <si>
    <t>Thu Oct 08 22:02:30 +0000 2020</t>
  </si>
  <si>
    <t>126820666</t>
  </si>
  <si>
    <t>http://pbs.twimg.com/profile_images/1094748154367332352/pBmzbOuc_normal.jpg</t>
  </si>
  <si>
    <t>http://twitter.com/monse_tam/statuses/1314325323769688068</t>
  </si>
  <si>
    <t>1314323039513837569</t>
  </si>
  <si>
    <t>MiLaN_5</t>
  </si>
  <si>
    <t>@SantanderMx Son el peor Banco q hay, reclamé por el cobro de un Seguro que nunca solcite y uds impusieron, para luego dijeran q no me podían regresr todo, y cuando me regresaron una parte de inmediato cobraron un nuevo seguro q nunca pedí (de nuevo) @CondusefMX  quiero proceder. https://t.co/rle13AUEoN</t>
  </si>
  <si>
    <t>Thu Oct 08 21:53:26 +0000 2020</t>
  </si>
  <si>
    <t>113167763</t>
  </si>
  <si>
    <t>http://pbs.twimg.com/profile_images/2377385496/3y237pom6sms4w1ifvv1_normal.jpeg</t>
  </si>
  <si>
    <t xml:space="preserve">México, S.L.P. </t>
  </si>
  <si>
    <t>http://twitter.com/MiLaN_5/statuses/1314323039513837569</t>
  </si>
  <si>
    <t>{"hashtags":[],"symbols":[],"user_mentions":[{"screen_name":"SantanderMx","name":"Santander México","id":205452984,"id_str":"205452984","indices":[0,12]},{"screen_name":"CondusefMX","name":"CONDUSEF","id":164783615,"id_str":"164783615","indices":[251,262]}],"urls":[],"media":[{"id":1314323029036396500,"id_str":"1314323029036396545","indices":[281,304],"media_url":"http://pbs.twimg.com/media/Ej1p1NHUcAEjvtr.jpg","media_url_https":"https://pbs.twimg.com/media/Ej1p1NHUcAEjvtr.jpg","url":"https://t.co/rle13AUEoN","display_url":"pic.twitter.com/rle13AUEoN","expanded_url":"https://twitter.com/MiLaN_5/status/1314323039513837569/photo/1","type":"photo","sizes":{"medium":{"w":1080,"h":361,"resize":"fit"},"thumb":{"w":150,"h":150,"resize":"crop"},"large":{"w":1080,"h":361,"resize":"fit"},"small":{"w":680,"h":227,"resize":"fit"}}}]}</t>
  </si>
  <si>
    <t>1314307345510473730</t>
  </si>
  <si>
    <t>CelisaCarmen</t>
  </si>
  <si>
    <t>@SantanderMx por favor contesten , cómo logro domiciliar los servicios .</t>
  </si>
  <si>
    <t>Thu Oct 08 20:51:04 +0000 2020</t>
  </si>
  <si>
    <t>2158964192</t>
  </si>
  <si>
    <t>http://pbs.twimg.com/profile_images/1286374854531448833/KX0hzrpZ_normal.jpg</t>
  </si>
  <si>
    <t>Benito Juárez, Distrito Federal</t>
  </si>
  <si>
    <t>http://twitter.com/CelisaCarmen/statuses/1314307345510473730</t>
  </si>
  <si>
    <t>1314303315673522182</t>
  </si>
  <si>
    <t>@SantanderMx  Muy difícil conseguir la información para conocer el proceso y requisitos para obtener el documento de LIBERACION DE HIPOTECA. Ni llamando a su súper línea 516943000 ni por correo electronico.  ¿Me ayudan?</t>
  </si>
  <si>
    <t>Thu Oct 08 20:35:03 +0000 2020</t>
  </si>
  <si>
    <t>http://twitter.com/MariCarmen_Hdz/statuses/1314303315673522182</t>
  </si>
  <si>
    <t>1314299826532687877</t>
  </si>
  <si>
    <t>yakhob_ben_ezra</t>
  </si>
  <si>
    <t>@SantanderMx 
¿Para que me envían un Estado de Cuenta si hace 3 meses deje a Santander por pésimo servicio?
Tuvieron 8 meses para solucionar los cobros indebidos a mi depósito de nómina y no lo hicieron.
Váyanse al rancho del Peje.
#Mexico</t>
  </si>
  <si>
    <t>Thu Oct 08 20:21:11 +0000 2020</t>
  </si>
  <si>
    <t>210472194</t>
  </si>
  <si>
    <t>http://pbs.twimg.com/profile_images/1311757038826008576/Ih7flaRL_normal.jpg</t>
  </si>
  <si>
    <t>http://twitter.com/yakhob_ben_ezra/statuses/1314299826532687877</t>
  </si>
  <si>
    <t>{"hashtags":[{"text":"Mexico","indices":[234,241]}],"symbols":[],"user_mentions":[{"screen_name":"SantanderMx","name":"Santander México","id":205452984,"id_str":"205452984","indices":[0,12]}],"urls":[]}</t>
  </si>
  <si>
    <t>1314297574182907904</t>
  </si>
  <si>
    <t>bienpincheJozue</t>
  </si>
  <si>
    <t>@SantanderMx  pésimo servicio en atención a clientes por teléfono.</t>
  </si>
  <si>
    <t>Thu Oct 08 20:12:14 +0000 2020</t>
  </si>
  <si>
    <t>200293898</t>
  </si>
  <si>
    <t>http://pbs.twimg.com/profile_images/1295291274648576002/6AqZmyHm_normal.jpg</t>
  </si>
  <si>
    <t>http://twitter.com/bienpincheJozue/statuses/1314297574182907904</t>
  </si>
  <si>
    <t>1314294297378779136</t>
  </si>
  <si>
    <t>ExpertColt17</t>
  </si>
  <si>
    <t>@SantanderMx hasta que momento van a depositar? Yo ya necesito mi dinero &amp;gt;:(</t>
  </si>
  <si>
    <t>Thu Oct 08 19:59:13 +0000 2020</t>
  </si>
  <si>
    <t>1077568527068999680</t>
  </si>
  <si>
    <t>http://pbs.twimg.com/profile_images/1077569267200012288/Scwkq8gm_normal.jpg</t>
  </si>
  <si>
    <t>http://twitter.com/ExpertColt17/statuses/1314294297378779136</t>
  </si>
  <si>
    <t>1314293754598223880</t>
  </si>
  <si>
    <t>inesaragon</t>
  </si>
  <si>
    <t>@SantanderMx 5 horas para Atencion  con un ejecutivo, no me dejan pasar con mi mamá de 72 años que no entiende muchas cosas, que porque no es adulto mayor 🤷🏻‍♀️No me quiso atender el gerente, ni dar  el nombre suc 4917 pésimo servicio  somos clientes premier según 😡😡</t>
  </si>
  <si>
    <t>Thu Oct 08 19:57:04 +0000 2020</t>
  </si>
  <si>
    <t>278709904</t>
  </si>
  <si>
    <t>http://pbs.twimg.com/profile_images/440558216863178752/FuaPQhoZ_normal.jpeg</t>
  </si>
  <si>
    <t>http://twitter.com/inesaragon/statuses/1314293754598223880</t>
  </si>
  <si>
    <t>1314293741516021760</t>
  </si>
  <si>
    <t>wasv82</t>
  </si>
  <si>
    <t>@SantanderMx ¡pésimo servicio de sucursales! Desconocen procedimientos, en dos me dijeron que p/cobrar cheque de caja vencido debía ir a sucursal origen, en suc. origen dicen que se puede en cualquiera, que regrese x la autorización, viajé a otra ciudad para el trámite</t>
  </si>
  <si>
    <t>Thu Oct 08 19:57:01 +0000 2020</t>
  </si>
  <si>
    <t>202378244</t>
  </si>
  <si>
    <t>http://pbs.twimg.com/profile_images/1238640662884556801/VotXpJtX_normal.jpg</t>
  </si>
  <si>
    <t>http://twitter.com/wasv82/statuses/1314293741516021760</t>
  </si>
  <si>
    <t>1314292311736582145</t>
  </si>
  <si>
    <t>gen_ga</t>
  </si>
  <si>
    <t>@SantanderMx el servicio de la sucursal portales en la CDMX, deja mucho que desear, la prácticaja nunca sirve y la atención es demasiado lenta. Entiendo que estamos en una situación difícil; pero los demás bancos de alrededor tienen mucho mejor servicio.</t>
  </si>
  <si>
    <t>Thu Oct 08 19:51:20 +0000 2020</t>
  </si>
  <si>
    <t>532308877</t>
  </si>
  <si>
    <t>http://pbs.twimg.com/profile_images/2939942579/8dddfb168dbc1da9d09f0bf5c568bde0_normal.jpeg</t>
  </si>
  <si>
    <t>http://twitter.com/gen_ga/statuses/1314292311736582145</t>
  </si>
  <si>
    <t>1314286465623482376</t>
  </si>
  <si>
    <t>Angel05926258</t>
  </si>
  <si>
    <t>@SantanderMx @pepe_sool Hola Santander de Ermita Iztapalapa estación metro uami es una porquería dejan acá ala gente en pleno sol todos estámos.juntos cuál sana distancia  así decepcionan cañón</t>
  </si>
  <si>
    <t>Thu Oct 08 19:28:06 +0000 2020</t>
  </si>
  <si>
    <t>1293213901992206337</t>
  </si>
  <si>
    <t>http://pbs.twimg.com/profile_images/1293214094569418752/MxO6Fdyb_normal.jpg</t>
  </si>
  <si>
    <t>http://twitter.com/Angel05926258/statuses/1314286465623482376</t>
  </si>
  <si>
    <t>1314285882623565829</t>
  </si>
  <si>
    <t>RT @pepe_sool: @SantanderMx Lo intente y me pide super NIP dinámico el cual consta de 8 dígitos   me dice que me llegara a mi dispositivo y no me llega nada  de verdad estoy desesperado</t>
  </si>
  <si>
    <t>Thu Oct 08 19:25:47 +0000 2020</t>
  </si>
  <si>
    <t>http://twitter.com/Angel05926258/statuses/1314285882623565829</t>
  </si>
  <si>
    <t>{"hashtags":[],"symbols":[],"user_mentions":[{"screen_name":"pepe_sool","name":"Pepe Radioactive","id":2258430434,"id_str":"2258430434","indices":[3,13]},{"screen_name":"SantanderMx","name":"Santander México","id":205452984,"id_str":"205452984","indices":[15,27]}],"urls":[]}</t>
  </si>
  <si>
    <t>1314285694290927618</t>
  </si>
  <si>
    <t>@SantanderMx Hola Santander de Ermita Iztapalapa estación metro uami es una porquería dejan acá ala gente en pleno sol todos estámos.juntos cuál sana distancia  así decepcionan cañón</t>
  </si>
  <si>
    <t>Thu Oct 08 19:25:02 +0000 2020</t>
  </si>
  <si>
    <t>http://twitter.com/Angel05926258/statuses/1314285694290927618</t>
  </si>
  <si>
    <t>1314284511983738880</t>
  </si>
  <si>
    <t>MarianaGuadar20</t>
  </si>
  <si>
    <t>@SantanderMx llevo más de 2 meses queriendo abrir una cuneta PYME con ustedes (PUEBLA) y de vedad nunca había tenido el infortunio de un servicio bancario tan PÉSIMO !!!!!</t>
  </si>
  <si>
    <t>Thu Oct 08 19:20:20 +0000 2020</t>
  </si>
  <si>
    <t>1077368102680174592</t>
  </si>
  <si>
    <t>http://pbs.twimg.com/profile_images/1273460777689677825/Nh2KYE1z_normal.jpg</t>
  </si>
  <si>
    <t>http://twitter.com/MarianaGuadar20/statuses/1314284511983738880</t>
  </si>
  <si>
    <t>1314284027453399040</t>
  </si>
  <si>
    <t>gina_oficial</t>
  </si>
  <si>
    <t>@SantanderMx el gerente de sucursal #felixcuevas #santander es un despota, grosero que no tiene servicio al cliente! #santander #santanderfelixcuevas! Todos están platicando y solo hay un cajero, mientras el gerente echa la platica a gusto con dos empleadas! No hay ATM pésimo</t>
  </si>
  <si>
    <t>Thu Oct 08 19:18:25 +0000 2020</t>
  </si>
  <si>
    <t>238122830</t>
  </si>
  <si>
    <t>http://pbs.twimg.com/profile_images/1146169773362995205/mACPWHTd_normal.jpg</t>
  </si>
  <si>
    <t>http://twitter.com/gina_oficial/statuses/1314284027453399040</t>
  </si>
  <si>
    <t>{"hashtags":[{"text":"felixcuevas","indices":[36,48]},{"text":"santander","indices":[49,59]},{"text":"santander","indices":[117,127]},{"text":"santanderfelixcuevas","indices":[128,149]}],"symbols":[],"user_mentions":[{"screen_name":"SantanderMx","name":"Santander México","id":205452984,"id_str":"205452984","indices":[0,12]}],"urls":[]}</t>
  </si>
  <si>
    <t>1314280311467978756</t>
  </si>
  <si>
    <t>Xavi60064864</t>
  </si>
  <si>
    <t>@SantanderMx Mes a Mes libro una batalla para PAGARLES. SI. "pagarles"en el país del no pago un crédito hipotecario.Que no recibo estado de cuenta y que comunicarse a un telefóno que conteste es una tarea infame. ¿Que hacer con su buen servicio y excelente comunicación?</t>
  </si>
  <si>
    <t>Thu Oct 08 19:03:39 +0000 2020</t>
  </si>
  <si>
    <t>1090767304340660225</t>
  </si>
  <si>
    <t>http://twitter.com/Xavi60064864/statuses/1314280311467978756</t>
  </si>
  <si>
    <t>1314277793769938945</t>
  </si>
  <si>
    <t>pepe_sool</t>
  </si>
  <si>
    <t>@SantanderMx Su línea no sirve para nada , también ya llame y no hay opciones para estado de cuenta, y ya que por este medio tampoco hay solución estoy muy molesto con su pésimo servicio maldita la hora en que me cambiende nomina con ustedes</t>
  </si>
  <si>
    <t>Thu Oct 08 18:53:38 +0000 2020</t>
  </si>
  <si>
    <t>2258430434</t>
  </si>
  <si>
    <t>http://pbs.twimg.com/profile_images/1251011628163903489/mJADfAl4_normal.jpg</t>
  </si>
  <si>
    <t>Mexico d.f</t>
  </si>
  <si>
    <t>http://twitter.com/pepe_sool/statuses/1314277793769938945</t>
  </si>
  <si>
    <t>1314277762945884161</t>
  </si>
  <si>
    <t>tajin2010</t>
  </si>
  <si>
    <t>@SantanderMx @cnbvmx @CondusefMX @TwitterMexico @googlemexico @Hacienda_Mexico No puedo COMUNICARME con personal del banco Santander de México para avisarles de un pago realizado a tarjeta Black ............7504, NO ACTIVADA por mí y sin estado de CUENTA, $420.00 https://t.co/0WWOoyNwZG</t>
  </si>
  <si>
    <t>Thu Oct 08 18:53:31 +0000 2020</t>
  </si>
  <si>
    <t>183088828</t>
  </si>
  <si>
    <t>http://pbs.twimg.com/profile_images/1217524306/kbailarina_normal.jpg</t>
  </si>
  <si>
    <t>México y Argentina</t>
  </si>
  <si>
    <t>http://twitter.com/tajin2010/statuses/1314277762945884161</t>
  </si>
  <si>
    <t>{"hashtags":[],"symbols":[],"user_mentions":[{"screen_name":"SantanderMx","name":"Santander México","id":205452984,"id_str":"205452984","indices":[0,12]},{"screen_name":"cnbvmx","name":"CNBV","id":241786831,"id_str":"241786831","indices":[13,20]},{"screen_name":"CondusefMX","name":"CONDUSEF","id":164783615,"id_str":"164783615","indices":[21,32]},{"screen_name":"TwitterMexico","name":"Twitter México","id":1004367799588880400,"id_str":"1004367799588880384","indices":[33,47]},{"screen_name":"googlemexico","name":"Google México","id":54990262,"id_str":"54990262","indices":[48,61]},{"screen_name":"Hacienda_Mexico","name":"Hacienda 🇲🇽","id":209649640,"id_str":"209649640","indices":[62,78]}],"urls":[{"url":"https://t.co/0WWOoyNwZG","expanded_url":"https://twitter.com/CondusefMX/status/1314264430667067392","display_url":"twitter.com/CondusefMX/sta…","indices":[264,287]}]}</t>
  </si>
  <si>
    <t>1314274304729722880</t>
  </si>
  <si>
    <t>@SantanderMx Lo intente y me pide super NIP dinámico el cual consta de 8 dígitos   me dice que me llegara a mi dispositivo y no me llega nada  de verdad estoy desesperado</t>
  </si>
  <si>
    <t>Thu Oct 08 18:39:46 +0000 2020</t>
  </si>
  <si>
    <t>1314268969260527616</t>
  </si>
  <si>
    <t>http://twitter.com/pepe_sool/statuses/1314274304729722880</t>
  </si>
  <si>
    <t>1314273668520910849</t>
  </si>
  <si>
    <t>ReineofHell</t>
  </si>
  <si>
    <t>@SantanderMx y sigo aquí porque esos mismos ejecutivos no pueden ni reponer una tarjeta de nómina sin hacer algo mal. Solo por querer terminar con todos sus clientes a las 4 en punto.</t>
  </si>
  <si>
    <t>Thu Oct 08 18:37:15 +0000 2020</t>
  </si>
  <si>
    <t>1308591282</t>
  </si>
  <si>
    <t>http://pbs.twimg.com/profile_images/1252518541464678400/-05S7TMf_normal.jpg</t>
  </si>
  <si>
    <t>http://twitter.com/ReineofHell/statuses/1314273668520910849</t>
  </si>
  <si>
    <t>1314273079011368960</t>
  </si>
  <si>
    <t>rogemike</t>
  </si>
  <si>
    <t>@SantanderMx que mal servicio brindan su personal en sucursal, solo vengo por necesidad pero prefiero 1000 veces @bbva</t>
  </si>
  <si>
    <t>Thu Oct 08 18:34:54 +0000 2020</t>
  </si>
  <si>
    <t>2381231707</t>
  </si>
  <si>
    <t>http://pbs.twimg.com/profile_images/1307030690634973184/dTqwRnsG_normal.jpg</t>
  </si>
  <si>
    <t>http://twitter.com/rogemike/statuses/1314273079011368960</t>
  </si>
  <si>
    <t>{"hashtags":[],"symbols":[],"user_mentions":[{"screen_name":"SantanderMx","name":"Santander México","id":205452984,"id_str":"205452984","indices":[0,12]},{"screen_name":"bbva","name":"BBVA","id":16808626,"id_str":"16808626","indices":[113,118]}],"urls":[]}</t>
  </si>
  <si>
    <t>1314271914597199872</t>
  </si>
  <si>
    <t>CelisPepe</t>
  </si>
  <si>
    <t>RT @paolareaa: @SantanderMx 
Súper DECEPCIONANTE y PÉSIMO el servicio y atención de #BancoSantander una semana y NADIE que ayude o de solución a un problema serio...</t>
  </si>
  <si>
    <t>Thu Oct 08 18:30:17 +0000 2020</t>
  </si>
  <si>
    <t>510813496</t>
  </si>
  <si>
    <t>http://pbs.twimg.com/profile_images/1044276845347328000/fe4BR1ca_normal.jpg</t>
  </si>
  <si>
    <t>http://twitter.com/CelisPepe/statuses/1314271914597199872</t>
  </si>
  <si>
    <t>{"hashtags":[{"text":"BancoSantander","indices":[84,99]}],"symbols":[],"user_mentions":[{"screen_name":"paolareaa","name":"Paola Rea","id":490978062,"id_str":"490978062","indices":[3,13]},{"screen_name":"SantanderMx","name":"Santander México","id":205452984,"id_str":"205452984","indices":[15,27]}],"urls":[]}</t>
  </si>
  <si>
    <t>1314268682063933443</t>
  </si>
  <si>
    <t>paolareaa</t>
  </si>
  <si>
    <t>@SantanderMx 
Súper DECEPCIONANTE y PÉSIMO el servicio y atención de #BancoSantander una semana y NADIE que ayude o de solución a un problema serio...</t>
  </si>
  <si>
    <t>Thu Oct 08 18:17:26 +0000 2020</t>
  </si>
  <si>
    <t>490978062</t>
  </si>
  <si>
    <t>http://pbs.twimg.com/profile_images/1306384353161703424/r30dR7Wl_normal.jpg</t>
  </si>
  <si>
    <t>http://twitter.com/paolareaa/statuses/1314268682063933443</t>
  </si>
  <si>
    <t>{"hashtags":[{"text":"BancoSantander","indices":[69,84]}],"symbols":[],"user_mentions":[{"screen_name":"SantanderMx","name":"Santander México","id":205452984,"id_str":"205452984","indices":[0,12]}],"urls":[]}</t>
  </si>
  <si>
    <t>1314259952978948096</t>
  </si>
  <si>
    <t>aajhdez</t>
  </si>
  <si>
    <t>@SantanderMx Ya 1 hora y 20 min en la calle en pleno sol, solo por un estado de cuenta? 😡</t>
  </si>
  <si>
    <t>Thu Oct 08 17:42:45 +0000 2020</t>
  </si>
  <si>
    <t>160247481</t>
  </si>
  <si>
    <t>http://pbs.twimg.com/profile_images/1246664852505907200/ta7IP8Es_normal.jpg</t>
  </si>
  <si>
    <t>Hidalgo-Mexico</t>
  </si>
  <si>
    <t>http://twitter.com/aajhdez/statuses/1314259952978948096</t>
  </si>
  <si>
    <t>1314256045569642499</t>
  </si>
  <si>
    <t>polliiiito</t>
  </si>
  <si>
    <t>@SantanderMx HEY NO ME PUEDEN ATENDER EN SUPERLINEA PORQUE NO SE ACTUALIZA MI NÚMERO TELEFÓNICO QUE TIENE DOS SEMANAS QUE FUI A CAMBIAR NECESITO QUE ME RESUELVAN</t>
  </si>
  <si>
    <t>Thu Oct 08 17:27:13 +0000 2020</t>
  </si>
  <si>
    <t>3278997108</t>
  </si>
  <si>
    <t>http://pbs.twimg.com/profile_images/1315405272052101120/KVaxVuaJ_normal.jpg</t>
  </si>
  <si>
    <t>Sunset Valley</t>
  </si>
  <si>
    <t>http://twitter.com/polliiiito/statuses/1314256045569642499</t>
  </si>
  <si>
    <t>1314255488872255490</t>
  </si>
  <si>
    <t>@SantanderMx @Pixemoy OIGAN TIENE DOS SEMANAS QUE ACUDÍ A SUCURSAL, POR CIERTO HORAS PARA QUE ME ATENDIERAN Y GROSERA LA EJECUTIVA, PARA ACTUALIZAR MI NUMERO DE TELÉFONO Y ES LA FECHA EN LA QUE NO SE ME PUEDE ATENDER Y RESOLVER MI PROBLEMA POR SUPERLINEA</t>
  </si>
  <si>
    <t>Thu Oct 08 17:25:00 +0000 2020</t>
  </si>
  <si>
    <t>1314241999319564289</t>
  </si>
  <si>
    <t>http://twitter.com/polliiiito/statuses/1314255488872255490</t>
  </si>
  <si>
    <t>{"hashtags":[],"symbols":[],"user_mentions":[{"screen_name":"SantanderMx","name":"Santander México","id":205452984,"id_str":"205452984","indices":[0,12]},{"screen_name":"Pixemoy","name":"Moikaz","id":439515710,"id_str":"439515710","indices":[13,21]}],"urls":[]}</t>
  </si>
  <si>
    <t>1314246310560706561</t>
  </si>
  <si>
    <t>karlabdala</t>
  </si>
  <si>
    <t>@SantanderMx buenos días!!! Me ayudan a saber el procedimiento para cancelar una tarjeta de crédito? Superlínea es un desastre!</t>
  </si>
  <si>
    <t>Thu Oct 08 16:48:32 +0000 2020</t>
  </si>
  <si>
    <t>119579466</t>
  </si>
  <si>
    <t>http://pbs.twimg.com/profile_images/1137990678082924545/3KFMsjg4_normal.jpg</t>
  </si>
  <si>
    <t>http://twitter.com/karlabdala/statuses/1314246310560706561</t>
  </si>
  <si>
    <t>1314244971474685955</t>
  </si>
  <si>
    <t>galastac</t>
  </si>
  <si>
    <t>@SantanderMx @SantanderMx no me atienden en ninguna opción. O sale un servicio automatizado o me cuelga... No están habilitadas las funciones de atención más que para gestionar TdC en automático. ¿Dónde me pueden atender?</t>
  </si>
  <si>
    <t>Thu Oct 08 16:43:13 +0000 2020</t>
  </si>
  <si>
    <t>799538436</t>
  </si>
  <si>
    <t>1314236478713544706</t>
  </si>
  <si>
    <t>http://twitter.com/galastac/statuses/1314244971474685955</t>
  </si>
  <si>
    <t>1314242698769920000</t>
  </si>
  <si>
    <t>Fredguar7</t>
  </si>
  <si>
    <t>@SantanderMx Cuál es el monto mínimo para sacar un crédito automotriz... pregunto porque me falta poco para un auto</t>
  </si>
  <si>
    <t>Thu Oct 08 16:34:11 +0000 2020</t>
  </si>
  <si>
    <t>3301841030</t>
  </si>
  <si>
    <t>http://pbs.twimg.com/profile_images/851455907905064960/36ZjAbqd_normal.jpg</t>
  </si>
  <si>
    <t>All world</t>
  </si>
  <si>
    <t>http://twitter.com/Fredguar7/statuses/1314242698769920000</t>
  </si>
  <si>
    <t>1314239453196701704</t>
  </si>
  <si>
    <t>sxd_gxrl</t>
  </si>
  <si>
    <t>@SantanderMx una porquería con su atención a clientes, gracias</t>
  </si>
  <si>
    <t>Thu Oct 08 16:21:17 +0000 2020</t>
  </si>
  <si>
    <t>900812929</t>
  </si>
  <si>
    <t>http://pbs.twimg.com/profile_images/1290735120689664000/Fq5FkQ8h_normal.jpg</t>
  </si>
  <si>
    <t xml:space="preserve">México </t>
  </si>
  <si>
    <t>http://twitter.com/sxd_gxrl/statuses/1314239453196701704</t>
  </si>
  <si>
    <t>1314234511425667074</t>
  </si>
  <si>
    <t>viccarranza25</t>
  </si>
  <si>
    <t>@SantanderMx Calle Victoria zona centro y calle lerdo de tejada zona centro muy a menudo están asi y el personal del banco no hace nada</t>
  </si>
  <si>
    <t>Thu Oct 08 16:01:39 +0000 2020</t>
  </si>
  <si>
    <t>2166838658</t>
  </si>
  <si>
    <t>1314227578996224000</t>
  </si>
  <si>
    <t>http://pbs.twimg.com/profile_images/1102368241815445504/cRUgHvxk_normal.jpg</t>
  </si>
  <si>
    <t>coahuilense</t>
  </si>
  <si>
    <t>http://twitter.com/viccarranza25/statuses/1314234511425667074</t>
  </si>
  <si>
    <t>1314232183419285504</t>
  </si>
  <si>
    <t>Lechuga75</t>
  </si>
  <si>
    <t>@SantanderMx hola le están marcando a un familiar buscándome y hoy hasta lo regaño una señorita que podemos hacer.</t>
  </si>
  <si>
    <t>Thu Oct 08 15:52:24 +0000 2020</t>
  </si>
  <si>
    <t>166458514</t>
  </si>
  <si>
    <t>http://pbs.twimg.com/profile_images/1259968483800088578/YWhBHm_2_normal.jpg</t>
  </si>
  <si>
    <t>Fortaleza mental y fisica</t>
  </si>
  <si>
    <t>http://twitter.com/Lechuga75/statuses/1314232183419285504</t>
  </si>
  <si>
    <t>1314230986608185346</t>
  </si>
  <si>
    <t>@SantanderMx no me permite accesar porque no tengo la clave telefonica y me pide que ingrese el codigo que me mandan al telefono al que no tengo acceso
qué hago? no uso mi tarjeta en el extranjero??? qué mal servicio</t>
  </si>
  <si>
    <t>Thu Oct 08 15:47:39 +0000 2020</t>
  </si>
  <si>
    <t>1312145986723086336</t>
  </si>
  <si>
    <t>http://twitter.com/cinammonrock/statuses/1314230986608185346</t>
  </si>
  <si>
    <t>1314225922380386305</t>
  </si>
  <si>
    <t>amacasfer</t>
  </si>
  <si>
    <t>@SantanderMx qué coraje de banco, mal plan que el servicio sea tan malo y jueguen con el dinero de la gente!</t>
  </si>
  <si>
    <t>Thu Oct 08 15:27:31 +0000 2020</t>
  </si>
  <si>
    <t>94642899</t>
  </si>
  <si>
    <t>http://pbs.twimg.com/profile_images/1311322366459498498/HCJTkWay_normal.jpg</t>
  </si>
  <si>
    <t>San Junipero</t>
  </si>
  <si>
    <t>http://twitter.com/amacasfer/statuses/1314225922380386305</t>
  </si>
  <si>
    <t>1314218350998810626</t>
  </si>
  <si>
    <t>juansivas</t>
  </si>
  <si>
    <t>@SantanderMx buenos días.  A donde me puedo comunicar para que me den un reemplazo de mi td vencida?</t>
  </si>
  <si>
    <t>Thu Oct 08 14:57:26 +0000 2020</t>
  </si>
  <si>
    <t>600430338</t>
  </si>
  <si>
    <t>http://pbs.twimg.com/profile_images/1297040894856552448/s_WoQSR7_normal.jpg</t>
  </si>
  <si>
    <t>Mty nl</t>
  </si>
  <si>
    <t>http://twitter.com/juansivas/statuses/1314218350998810626</t>
  </si>
  <si>
    <t>1314217326712107008</t>
  </si>
  <si>
    <t>@SantanderMx @santander_es   El peor banco pague en su cajero automático 1 dia antes de venc. Se quedo con mi $ Lo reporte al día 
Sig. Con sub dir dijo que lo aclararía  y no cobrarían intereses.  Cobraron todo cuando es la falla en su mugrero de cajeros.</t>
  </si>
  <si>
    <t>Thu Oct 08 14:53:22 +0000 2020</t>
  </si>
  <si>
    <t>http://twitter.com/mardelgc/statuses/1314217326712107008</t>
  </si>
  <si>
    <t>{"hashtags":[],"symbols":[],"user_mentions":[{"screen_name":"SantanderMx","name":"Santander México","id":205452984,"id_str":"205452984","indices":[0,12]},{"screen_name":"santander_es","name":"Santander España","id":1372470686,"id_str":"1372470686","indices":[13,26]}],"urls":[]}</t>
  </si>
  <si>
    <t>1314211774858551300</t>
  </si>
  <si>
    <t>NoeCDMX</t>
  </si>
  <si>
    <t>@SantanderMx Su aplicación es una porquería, desde ayer estoy intentando hacer una transferencia, como hacía todos los días, y ya me marcó mil errores, y en su call center no saben que hacer</t>
  </si>
  <si>
    <t>Thu Oct 08 14:31:18 +0000 2020</t>
  </si>
  <si>
    <t>3176931000</t>
  </si>
  <si>
    <t>http://twitter.com/NoeCDMX/statuses/1314211774858551300</t>
  </si>
  <si>
    <t>1314210298589396995</t>
  </si>
  <si>
    <t>godurangerman</t>
  </si>
  <si>
    <t>@SantanderMx @SantanderMx tú crees que si tus pendejos ejecutivos pudieran resolver algo estaría encabritado? No verdad! 
Tu estúpidos gatos telefónicos no saben ni responderme a cuenta de que me están cobrando esas comisiones 
Necesito más respuesta que un puto tuit con tu número telefónico</t>
  </si>
  <si>
    <t>Thu Oct 08 14:25:26 +0000 2020</t>
  </si>
  <si>
    <t>1093465419460079622</t>
  </si>
  <si>
    <t>1313594557020483587</t>
  </si>
  <si>
    <t>http://pbs.twimg.com/profile_images/1314209720161296385/fGx-_q_W_normal.jpg</t>
  </si>
  <si>
    <t>http://twitter.com/godurangerman/statuses/1314210298589396995</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</si>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</sst>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readingOrder="0"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342187341"/>
        <c:axId val="2038179402"/>
      </c:barChart>
      <c:catAx>
        <c:axId val="1342187341"/>
        <c:scaling>
          <c:orientation val="maxMin"/>
        </c:scaling>
        <c:delete val="0"/>
        <c:axPos val="l"/>
        <c:crossAx val="2038179402"/>
      </c:catAx>
      <c:valAx>
        <c:axId val="2038179402"/>
        <c:scaling>
          <c:orientation val="minMax"/>
        </c:scaling>
        <c:delete val="0"/>
        <c:axPos val="b"/>
        <c:tickLblPos val="nextTo"/>
        <c:spPr>
          <a:ln>
            <a:noFill/>
          </a:ln>
        </c:spPr>
        <c:crossAx val="1342187341"/>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2134626808"/>
        <c:axId val="662435551"/>
      </c:lineChart>
      <c:catAx>
        <c:axId val="2134626808"/>
        <c:scaling>
          <c:orientation val="minMax"/>
        </c:scaling>
        <c:delete val="0"/>
        <c:axPos val="b"/>
        <c:crossAx val="662435551"/>
      </c:catAx>
      <c:valAx>
        <c:axId val="662435551"/>
        <c:scaling>
          <c:orientation val="minMax"/>
        </c:scaling>
        <c:delete val="0"/>
        <c:axPos val="l"/>
        <c:tickLblPos val="nextTo"/>
        <c:spPr>
          <a:ln>
            <a:noFill/>
          </a:ln>
        </c:spPr>
        <c:crossAx val="2134626808"/>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twitter.com/Jezjt/statuses/1316958250810679296" TargetMode="External"/><Relationship Id="rId194" Type="http://schemas.openxmlformats.org/officeDocument/2006/relationships/hyperlink" Target="http://twitter.com/melina_maldo/statuses/1316954991819710467" TargetMode="External"/><Relationship Id="rId193" Type="http://schemas.openxmlformats.org/officeDocument/2006/relationships/hyperlink" Target="http://pbs.twimg.com/profile_images/919570586669481984/iVBaKlPh_normal.jpg" TargetMode="External"/><Relationship Id="rId192" Type="http://schemas.openxmlformats.org/officeDocument/2006/relationships/hyperlink" Target="http://twitter.com/LettoLuna/statuses/1316955502471991296" TargetMode="External"/><Relationship Id="rId191" Type="http://schemas.openxmlformats.org/officeDocument/2006/relationships/hyperlink" Target="http://pbs.twimg.com/profile_images/1114797491596156928/RyzS6Cvg_normal.jpg" TargetMode="External"/><Relationship Id="rId187" Type="http://schemas.openxmlformats.org/officeDocument/2006/relationships/hyperlink" Target="http://pbs.twimg.com/profile_images/685298207312576512/iEAx8IK2_normal.jpg" TargetMode="External"/><Relationship Id="rId186" Type="http://schemas.openxmlformats.org/officeDocument/2006/relationships/hyperlink" Target="http://twitter.com/AndoChido_/statuses/1316970055675088897" TargetMode="External"/><Relationship Id="rId185" Type="http://schemas.openxmlformats.org/officeDocument/2006/relationships/hyperlink" Target="http://pbs.twimg.com/profile_images/1293262892968673280/HczGY5Xx_normal.jpg" TargetMode="External"/><Relationship Id="rId184" Type="http://schemas.openxmlformats.org/officeDocument/2006/relationships/hyperlink" Target="http://twitter.com/Hutopo/statuses/1316995794633981952" TargetMode="External"/><Relationship Id="rId189" Type="http://schemas.openxmlformats.org/officeDocument/2006/relationships/hyperlink" Target="http://abs.twimg.com/sticky/default_profile_images/default_profile_normal.png" TargetMode="External"/><Relationship Id="rId188" Type="http://schemas.openxmlformats.org/officeDocument/2006/relationships/hyperlink" Target="http://twitter.com/maikel_cutino/statuses/1316959455251189761" TargetMode="External"/><Relationship Id="rId183" Type="http://schemas.openxmlformats.org/officeDocument/2006/relationships/hyperlink" Target="http://pbs.twimg.com/profile_images/1058646277615837184/EPj10s95_normal.jpg" TargetMode="External"/><Relationship Id="rId182" Type="http://schemas.openxmlformats.org/officeDocument/2006/relationships/hyperlink" Target="http://twitter.com/cartoonrocker/statuses/1317022455014346752" TargetMode="External"/><Relationship Id="rId181" Type="http://schemas.openxmlformats.org/officeDocument/2006/relationships/hyperlink" Target="http://pbs.twimg.com/profile_images/974791989425094656/29puPqin_normal.jpg" TargetMode="External"/><Relationship Id="rId180" Type="http://schemas.openxmlformats.org/officeDocument/2006/relationships/hyperlink" Target="http://twitter.com/tereguillenGDL/statuses/1317078069270765568" TargetMode="External"/><Relationship Id="rId176" Type="http://schemas.openxmlformats.org/officeDocument/2006/relationships/hyperlink" Target="http://twitter.com/Beatriz80113122/statuses/1317095912276197376" TargetMode="External"/><Relationship Id="rId175" Type="http://schemas.openxmlformats.org/officeDocument/2006/relationships/hyperlink" Target="http://abs.twimg.com/sticky/default_profile_images/default_profile_normal.png" TargetMode="External"/><Relationship Id="rId174" Type="http://schemas.openxmlformats.org/officeDocument/2006/relationships/hyperlink" Target="http://twitter.com/_hectoRAGE/statuses/1317099511966289921" TargetMode="External"/><Relationship Id="rId173" Type="http://schemas.openxmlformats.org/officeDocument/2006/relationships/hyperlink" Target="http://pbs.twimg.com/profile_images/1218218422099742724/Jt3WB7Bh_normal.jpg" TargetMode="External"/><Relationship Id="rId179" Type="http://schemas.openxmlformats.org/officeDocument/2006/relationships/hyperlink" Target="http://pbs.twimg.com/profile_images/1232887829321089024/116PNYCP_normal.jpg" TargetMode="External"/><Relationship Id="rId178" Type="http://schemas.openxmlformats.org/officeDocument/2006/relationships/hyperlink" Target="http://twitter.com/alejandralemus/statuses/1317083854356840449" TargetMode="External"/><Relationship Id="rId177" Type="http://schemas.openxmlformats.org/officeDocument/2006/relationships/hyperlink" Target="http://pbs.twimg.com/profile_images/1256641554460049409/VjXcslcQ_normal.jpg" TargetMode="External"/><Relationship Id="rId198" Type="http://schemas.openxmlformats.org/officeDocument/2006/relationships/hyperlink" Target="http://twitter.com/Angelica_Hdez_G/statuses/1316953825790599168" TargetMode="External"/><Relationship Id="rId197" Type="http://schemas.openxmlformats.org/officeDocument/2006/relationships/hyperlink" Target="http://pbs.twimg.com/profile_images/901305253546475521/HjDhPspp_normal.jpg" TargetMode="External"/><Relationship Id="rId196" Type="http://schemas.openxmlformats.org/officeDocument/2006/relationships/hyperlink" Target="http://twitter.com/Angelica_Hdez_G/statuses/1316954345460695040" TargetMode="External"/><Relationship Id="rId195" Type="http://schemas.openxmlformats.org/officeDocument/2006/relationships/hyperlink" Target="http://pbs.twimg.com/profile_images/901305253546475521/HjDhPspp_normal.jpg" TargetMode="External"/><Relationship Id="rId199" Type="http://schemas.openxmlformats.org/officeDocument/2006/relationships/hyperlink" Target="http://pbs.twimg.com/profile_images/378800000666470451/7f1bb4a2554c61b41cc8b647cb53622c_normal.jpeg" TargetMode="External"/><Relationship Id="rId150" Type="http://schemas.openxmlformats.org/officeDocument/2006/relationships/hyperlink" Target="http://twitter.com/TaylorPittsWWE/statuses/1317127825414098944" TargetMode="External"/><Relationship Id="rId392" Type="http://schemas.openxmlformats.org/officeDocument/2006/relationships/hyperlink" Target="http://twitter.com/gboladeras/statuses/1316575971324162048" TargetMode="External"/><Relationship Id="rId391" Type="http://schemas.openxmlformats.org/officeDocument/2006/relationships/hyperlink" Target="http://pbs.twimg.com/profile_images/1257631461127184384/PGZEEhGb_normal.jpg" TargetMode="External"/><Relationship Id="rId390" Type="http://schemas.openxmlformats.org/officeDocument/2006/relationships/hyperlink" Target="http://twitter.com/eeahedo_/statuses/1316583509587238913" TargetMode="External"/><Relationship Id="rId1" Type="http://schemas.openxmlformats.org/officeDocument/2006/relationships/hyperlink" Target="http://pbs.twimg.com/profile_images/1297983295242870784/NmyEhsYh_normal.jpg" TargetMode="External"/><Relationship Id="rId2" Type="http://schemas.openxmlformats.org/officeDocument/2006/relationships/hyperlink" Target="http://twitter.com/Karenemacias5/statuses/1317274528800792576" TargetMode="External"/><Relationship Id="rId3" Type="http://schemas.openxmlformats.org/officeDocument/2006/relationships/hyperlink" Target="http://pbs.twimg.com/profile_images/1307330624861204491/tc-Ln6xF_normal.jpg" TargetMode="External"/><Relationship Id="rId149" Type="http://schemas.openxmlformats.org/officeDocument/2006/relationships/hyperlink" Target="http://pbs.twimg.com/profile_images/1315904340557811713/wH3_cR5b_normal.jpg" TargetMode="External"/><Relationship Id="rId4" Type="http://schemas.openxmlformats.org/officeDocument/2006/relationships/hyperlink" Target="http://twitter.com/oso105/statuses/1317273645161611267" TargetMode="External"/><Relationship Id="rId148" Type="http://schemas.openxmlformats.org/officeDocument/2006/relationships/hyperlink" Target="http://twitter.com/Zoistar/statuses/1317128451778924547" TargetMode="External"/><Relationship Id="rId1090" Type="http://schemas.openxmlformats.org/officeDocument/2006/relationships/hyperlink" Target="http://twitter.com/GerardoCaast/statuses/1314592961359941633" TargetMode="External"/><Relationship Id="rId1091" Type="http://schemas.openxmlformats.org/officeDocument/2006/relationships/hyperlink" Target="http://pbs.twimg.com/profile_images/1299735649738731521/vTmOWaq9_normal.jpg" TargetMode="External"/><Relationship Id="rId1092" Type="http://schemas.openxmlformats.org/officeDocument/2006/relationships/hyperlink" Target="http://twitter.com/danielldor_/statuses/1314591806307229696" TargetMode="External"/><Relationship Id="rId1093" Type="http://schemas.openxmlformats.org/officeDocument/2006/relationships/hyperlink" Target="http://pbs.twimg.com/profile_images/1165764364030361600/H8kQ8oCQ_normal.jpg" TargetMode="External"/><Relationship Id="rId1094" Type="http://schemas.openxmlformats.org/officeDocument/2006/relationships/hyperlink" Target="http://twitter.com/FerGdelCM/statuses/1314587460375060481" TargetMode="External"/><Relationship Id="rId9" Type="http://schemas.openxmlformats.org/officeDocument/2006/relationships/hyperlink" Target="http://pbs.twimg.com/profile_images/1316954502310678529/lNQ2gk3S_normal.jpg" TargetMode="External"/><Relationship Id="rId143" Type="http://schemas.openxmlformats.org/officeDocument/2006/relationships/hyperlink" Target="http://pbs.twimg.com/profile_images/1317144032028524546/v-bPCDBE_normal.jpg" TargetMode="External"/><Relationship Id="rId385" Type="http://schemas.openxmlformats.org/officeDocument/2006/relationships/hyperlink" Target="http://pbs.twimg.com/profile_images/1018311390816174080/fe8ljosy_normal.jpg" TargetMode="External"/><Relationship Id="rId1095" Type="http://schemas.openxmlformats.org/officeDocument/2006/relationships/hyperlink" Target="http://pbs.twimg.com/profile_images/657923859287437312/OXHOEZ8D_normal.jpg" TargetMode="External"/><Relationship Id="rId142" Type="http://schemas.openxmlformats.org/officeDocument/2006/relationships/hyperlink" Target="http://twitter.com/ronanito/statuses/1317141670081646592" TargetMode="External"/><Relationship Id="rId384" Type="http://schemas.openxmlformats.org/officeDocument/2006/relationships/hyperlink" Target="http://twitter.com/DR_S_26/statuses/1316602089682894849" TargetMode="External"/><Relationship Id="rId1096" Type="http://schemas.openxmlformats.org/officeDocument/2006/relationships/hyperlink" Target="http://twitter.com/akariaa/statuses/1314586386897481729" TargetMode="External"/><Relationship Id="rId141" Type="http://schemas.openxmlformats.org/officeDocument/2006/relationships/hyperlink" Target="http://pbs.twimg.com/profile_images/1236067886172483584/tz0R350F_normal.jpg" TargetMode="External"/><Relationship Id="rId383" Type="http://schemas.openxmlformats.org/officeDocument/2006/relationships/hyperlink" Target="http://pbs.twimg.com/profile_images/586428652457365505/pH9xreY3_normal.jpg" TargetMode="External"/><Relationship Id="rId1097" Type="http://schemas.openxmlformats.org/officeDocument/2006/relationships/hyperlink" Target="http://pbs.twimg.com/profile_images/1299735649738731521/vTmOWaq9_normal.jpg" TargetMode="External"/><Relationship Id="rId140" Type="http://schemas.openxmlformats.org/officeDocument/2006/relationships/hyperlink" Target="http://twitter.com/LuisA1bert0/statuses/1317141917507833856" TargetMode="External"/><Relationship Id="rId382" Type="http://schemas.openxmlformats.org/officeDocument/2006/relationships/hyperlink" Target="http://twitter.com/Rau20D/statuses/1316603449148989441" TargetMode="External"/><Relationship Id="rId1098" Type="http://schemas.openxmlformats.org/officeDocument/2006/relationships/hyperlink" Target="http://twitter.com/danielldor_/statuses/1314574503859585026" TargetMode="External"/><Relationship Id="rId5" Type="http://schemas.openxmlformats.org/officeDocument/2006/relationships/hyperlink" Target="http://abs.twimg.com/sticky/default_profile_images/default_profile_normal.png" TargetMode="External"/><Relationship Id="rId147" Type="http://schemas.openxmlformats.org/officeDocument/2006/relationships/hyperlink" Target="http://pbs.twimg.com/profile_images/973052863248150528/mvdzQTpI_normal.jpg" TargetMode="External"/><Relationship Id="rId389" Type="http://schemas.openxmlformats.org/officeDocument/2006/relationships/hyperlink" Target="http://pbs.twimg.com/profile_images/714357282641952768/SkWhkPqV_normal.jpg" TargetMode="External"/><Relationship Id="rId1099" Type="http://schemas.openxmlformats.org/officeDocument/2006/relationships/hyperlink" Target="http://pbs.twimg.com/profile_images/1252733898834001920/peUyNYKd_normal.jpg" TargetMode="External"/><Relationship Id="rId6" Type="http://schemas.openxmlformats.org/officeDocument/2006/relationships/hyperlink" Target="http://twitter.com/cynthia_rg2/statuses/1317269605493166080" TargetMode="External"/><Relationship Id="rId146" Type="http://schemas.openxmlformats.org/officeDocument/2006/relationships/hyperlink" Target="http://twitter.com/GermanSalazarM/statuses/1317134649777336321" TargetMode="External"/><Relationship Id="rId388" Type="http://schemas.openxmlformats.org/officeDocument/2006/relationships/hyperlink" Target="http://twitter.com/marcianocdmx/statuses/1316591192369491968" TargetMode="External"/><Relationship Id="rId7" Type="http://schemas.openxmlformats.org/officeDocument/2006/relationships/hyperlink" Target="http://pbs.twimg.com/profile_images/1146117809396736003/4U8HyZ5A_normal.jpg" TargetMode="External"/><Relationship Id="rId145" Type="http://schemas.openxmlformats.org/officeDocument/2006/relationships/hyperlink" Target="http://pbs.twimg.com/profile_images/1314281636679294976/AwYBcpnh_normal.jpg" TargetMode="External"/><Relationship Id="rId387" Type="http://schemas.openxmlformats.org/officeDocument/2006/relationships/hyperlink" Target="http://pbs.twimg.com/profile_images/1275633368546377728/rDcVmq8t_normal.jpg" TargetMode="External"/><Relationship Id="rId8" Type="http://schemas.openxmlformats.org/officeDocument/2006/relationships/hyperlink" Target="http://twitter.com/JusticieroAnni4/statuses/1317261678090727426" TargetMode="External"/><Relationship Id="rId144" Type="http://schemas.openxmlformats.org/officeDocument/2006/relationships/hyperlink" Target="http://twitter.com/soyarturohadad/statuses/1317139981782126596" TargetMode="External"/><Relationship Id="rId386" Type="http://schemas.openxmlformats.org/officeDocument/2006/relationships/hyperlink" Target="http://twitter.com/ANDYCHIHUAS/statuses/1316596615726104576" TargetMode="External"/><Relationship Id="rId381" Type="http://schemas.openxmlformats.org/officeDocument/2006/relationships/hyperlink" Target="http://pbs.twimg.com/profile_images/931909456748843009/UmJzx_o3_normal.jpg" TargetMode="External"/><Relationship Id="rId380" Type="http://schemas.openxmlformats.org/officeDocument/2006/relationships/hyperlink" Target="http://twitter.com/Rau20D/statuses/1316603808726704129" TargetMode="External"/><Relationship Id="rId139" Type="http://schemas.openxmlformats.org/officeDocument/2006/relationships/hyperlink" Target="http://pbs.twimg.com/profile_images/749354464704770048/RorzNXUn_normal.jpg" TargetMode="External"/><Relationship Id="rId138" Type="http://schemas.openxmlformats.org/officeDocument/2006/relationships/hyperlink" Target="http://twitter.com/Jorgitohz_/statuses/1317144783215677442" TargetMode="External"/><Relationship Id="rId137" Type="http://schemas.openxmlformats.org/officeDocument/2006/relationships/hyperlink" Target="http://pbs.twimg.com/profile_images/1304170002812219394/MFLLQUUP_normal.jpg" TargetMode="External"/><Relationship Id="rId379" Type="http://schemas.openxmlformats.org/officeDocument/2006/relationships/hyperlink" Target="http://pbs.twimg.com/profile_images/931909456748843009/UmJzx_o3_normal.jpg" TargetMode="External"/><Relationship Id="rId1080" Type="http://schemas.openxmlformats.org/officeDocument/2006/relationships/hyperlink" Target="http://twitter.com/akariaa/statuses/1314595180180275200" TargetMode="External"/><Relationship Id="rId1081" Type="http://schemas.openxmlformats.org/officeDocument/2006/relationships/hyperlink" Target="http://pbs.twimg.com/profile_images/1044635600593149952/WyJIk2Du_normal.jpg" TargetMode="External"/><Relationship Id="rId1082" Type="http://schemas.openxmlformats.org/officeDocument/2006/relationships/hyperlink" Target="http://twitter.com/Willebaldo_MV/statuses/1314594933630791680" TargetMode="External"/><Relationship Id="rId1083" Type="http://schemas.openxmlformats.org/officeDocument/2006/relationships/hyperlink" Target="http://pbs.twimg.com/profile_images/1223658182167281664/dZJZTDMT_normal.jpg" TargetMode="External"/><Relationship Id="rId132" Type="http://schemas.openxmlformats.org/officeDocument/2006/relationships/hyperlink" Target="http://twitter.com/El_Charrly/statuses/1317151312463757313" TargetMode="External"/><Relationship Id="rId374" Type="http://schemas.openxmlformats.org/officeDocument/2006/relationships/hyperlink" Target="http://twitter.com/winappoficial/statuses/1316729295256145921" TargetMode="External"/><Relationship Id="rId1084" Type="http://schemas.openxmlformats.org/officeDocument/2006/relationships/hyperlink" Target="http://twitter.com/SharonaRamos/statuses/1314594218405441536" TargetMode="External"/><Relationship Id="rId131" Type="http://schemas.openxmlformats.org/officeDocument/2006/relationships/hyperlink" Target="http://pbs.twimg.com/profile_images/1067839601870495744/l3Frg2v5_normal.jpg" TargetMode="External"/><Relationship Id="rId373" Type="http://schemas.openxmlformats.org/officeDocument/2006/relationships/hyperlink" Target="http://pbs.twimg.com/profile_images/939933386210082816/GNLbq7de_normal.jpg" TargetMode="External"/><Relationship Id="rId1085" Type="http://schemas.openxmlformats.org/officeDocument/2006/relationships/hyperlink" Target="http://pbs.twimg.com/profile_images/1252733898834001920/peUyNYKd_normal.jpg" TargetMode="External"/><Relationship Id="rId130" Type="http://schemas.openxmlformats.org/officeDocument/2006/relationships/hyperlink" Target="http://twitter.com/TheAfterMatth/statuses/1317160204308447238" TargetMode="External"/><Relationship Id="rId372" Type="http://schemas.openxmlformats.org/officeDocument/2006/relationships/hyperlink" Target="http://twitter.com/pepelaredo94/statuses/1316733641003851776" TargetMode="External"/><Relationship Id="rId1086" Type="http://schemas.openxmlformats.org/officeDocument/2006/relationships/hyperlink" Target="http://twitter.com/cinammonrock/statuses/1314593689956745217" TargetMode="External"/><Relationship Id="rId371" Type="http://schemas.openxmlformats.org/officeDocument/2006/relationships/hyperlink" Target="http://abs.twimg.com/sticky/default_profile_images/default_profile_normal.png" TargetMode="External"/><Relationship Id="rId1087" Type="http://schemas.openxmlformats.org/officeDocument/2006/relationships/hyperlink" Target="http://pbs.twimg.com/profile_images/1307188077765382145/ODlUHps8_normal.jpg" TargetMode="External"/><Relationship Id="rId136" Type="http://schemas.openxmlformats.org/officeDocument/2006/relationships/hyperlink" Target="http://twitter.com/laringas/statuses/1317145847625371648" TargetMode="External"/><Relationship Id="rId378" Type="http://schemas.openxmlformats.org/officeDocument/2006/relationships/hyperlink" Target="http://twitter.com/Itzel55023059/statuses/1316617527460540417" TargetMode="External"/><Relationship Id="rId1088" Type="http://schemas.openxmlformats.org/officeDocument/2006/relationships/hyperlink" Target="http://twitter.com/H_o_m_e_r_o/statuses/1314593200804421633" TargetMode="External"/><Relationship Id="rId135" Type="http://schemas.openxmlformats.org/officeDocument/2006/relationships/hyperlink" Target="http://pbs.twimg.com/profile_images/1265883007/GERCUADRO_normal.jpg" TargetMode="External"/><Relationship Id="rId377" Type="http://schemas.openxmlformats.org/officeDocument/2006/relationships/hyperlink" Target="http://pbs.twimg.com/profile_images/1316081702129803265/TZxsbMsV_normal.jpg" TargetMode="External"/><Relationship Id="rId1089" Type="http://schemas.openxmlformats.org/officeDocument/2006/relationships/hyperlink" Target="http://pbs.twimg.com/profile_images/1309213494223548416/EL-ZW-3K_normal.jpg" TargetMode="External"/><Relationship Id="rId134" Type="http://schemas.openxmlformats.org/officeDocument/2006/relationships/hyperlink" Target="http://twitter.com/paulinama56/statuses/1317149685807722496" TargetMode="External"/><Relationship Id="rId376" Type="http://schemas.openxmlformats.org/officeDocument/2006/relationships/hyperlink" Target="http://twitter.com/krmn90/statuses/1316722456468611075" TargetMode="External"/><Relationship Id="rId133" Type="http://schemas.openxmlformats.org/officeDocument/2006/relationships/hyperlink" Target="http://pbs.twimg.com/profile_images/1304828872186363904/LC3OIack_normal.jpg" TargetMode="External"/><Relationship Id="rId375" Type="http://schemas.openxmlformats.org/officeDocument/2006/relationships/hyperlink" Target="http://pbs.twimg.com/profile_images/1165991909921214465/d2evG4gH_normal.jpg" TargetMode="External"/><Relationship Id="rId172" Type="http://schemas.openxmlformats.org/officeDocument/2006/relationships/hyperlink" Target="http://twitter.com/ivonneBonbonne/statuses/1317109121007706112" TargetMode="External"/><Relationship Id="rId171" Type="http://schemas.openxmlformats.org/officeDocument/2006/relationships/hyperlink" Target="http://pbs.twimg.com/profile_images/920780734515859456/mwH7Eu5M_normal.jpg" TargetMode="External"/><Relationship Id="rId170" Type="http://schemas.openxmlformats.org/officeDocument/2006/relationships/hyperlink" Target="http://twitter.com/santysrivas/statuses/1317109882378649601" TargetMode="External"/><Relationship Id="rId165" Type="http://schemas.openxmlformats.org/officeDocument/2006/relationships/hyperlink" Target="http://pbs.twimg.com/profile_images/1279740799228547073/rhKMkAhS_normal.jpg" TargetMode="External"/><Relationship Id="rId164" Type="http://schemas.openxmlformats.org/officeDocument/2006/relationships/hyperlink" Target="http://twitter.com/Psycho_Killer3/statuses/1317113199087570945" TargetMode="External"/><Relationship Id="rId163" Type="http://schemas.openxmlformats.org/officeDocument/2006/relationships/hyperlink" Target="http://pbs.twimg.com/profile_images/1255382359517642755/YTl_DI8F_normal.jpg" TargetMode="External"/><Relationship Id="rId162" Type="http://schemas.openxmlformats.org/officeDocument/2006/relationships/hyperlink" Target="http://twitter.com/peque_09/statuses/1317115580147642368" TargetMode="External"/><Relationship Id="rId169" Type="http://schemas.openxmlformats.org/officeDocument/2006/relationships/hyperlink" Target="http://pbs.twimg.com/profile_images/1179046972289888257/bVC2oUU2_normal.jpg" TargetMode="External"/><Relationship Id="rId168" Type="http://schemas.openxmlformats.org/officeDocument/2006/relationships/hyperlink" Target="http://twitter.com/Jessi_GuevaraC/statuses/1317110865867493376" TargetMode="External"/><Relationship Id="rId167" Type="http://schemas.openxmlformats.org/officeDocument/2006/relationships/hyperlink" Target="http://abs.twimg.com/sticky/default_profile_images/default_profile_normal.png" TargetMode="External"/><Relationship Id="rId166" Type="http://schemas.openxmlformats.org/officeDocument/2006/relationships/hyperlink" Target="http://twitter.com/PabloMTorresL/statuses/1317112475511328769" TargetMode="External"/><Relationship Id="rId161" Type="http://schemas.openxmlformats.org/officeDocument/2006/relationships/hyperlink" Target="http://pbs.twimg.com/profile_images/639546917907640321/KSFr7XPJ_normal.jpg" TargetMode="External"/><Relationship Id="rId160" Type="http://schemas.openxmlformats.org/officeDocument/2006/relationships/hyperlink" Target="http://twitter.com/peque_09/statuses/1317115716382846977" TargetMode="External"/><Relationship Id="rId159" Type="http://schemas.openxmlformats.org/officeDocument/2006/relationships/hyperlink" Target="http://pbs.twimg.com/profile_images/639546917907640321/KSFr7XPJ_normal.jpg" TargetMode="External"/><Relationship Id="rId154" Type="http://schemas.openxmlformats.org/officeDocument/2006/relationships/hyperlink" Target="http://twitter.com/vebuart_1/statuses/1317127326744907778" TargetMode="External"/><Relationship Id="rId396" Type="http://schemas.openxmlformats.org/officeDocument/2006/relationships/hyperlink" Target="http://twitter.com/martirisate16/statuses/1316567354281730048" TargetMode="External"/><Relationship Id="rId153" Type="http://schemas.openxmlformats.org/officeDocument/2006/relationships/hyperlink" Target="http://pbs.twimg.com/profile_images/926427289474293761/Qa_jU7BA_normal.jpg" TargetMode="External"/><Relationship Id="rId395" Type="http://schemas.openxmlformats.org/officeDocument/2006/relationships/hyperlink" Target="http://pbs.twimg.com/profile_images/825813287124267008/0rrgwXdK_normal.jpg" TargetMode="External"/><Relationship Id="rId152" Type="http://schemas.openxmlformats.org/officeDocument/2006/relationships/hyperlink" Target="http://twitter.com/Rivas_Juan/statuses/1317127510786793472" TargetMode="External"/><Relationship Id="rId394" Type="http://schemas.openxmlformats.org/officeDocument/2006/relationships/hyperlink" Target="http://twitter.com/gboladeras/statuses/1316568671414870018" TargetMode="External"/><Relationship Id="rId151" Type="http://schemas.openxmlformats.org/officeDocument/2006/relationships/hyperlink" Target="http://pbs.twimg.com/profile_images/1233419581806432257/egrZ52ZD_normal.jpg" TargetMode="External"/><Relationship Id="rId393" Type="http://schemas.openxmlformats.org/officeDocument/2006/relationships/hyperlink" Target="http://pbs.twimg.com/profile_images/1257631461127184384/PGZEEhGb_normal.jpg" TargetMode="External"/><Relationship Id="rId158" Type="http://schemas.openxmlformats.org/officeDocument/2006/relationships/hyperlink" Target="http://twitter.com/Bunkers2Miss/statuses/1317117479659896840" TargetMode="External"/><Relationship Id="rId157" Type="http://schemas.openxmlformats.org/officeDocument/2006/relationships/hyperlink" Target="http://pbs.twimg.com/profile_images/1115436437619351552/Y_lRF1yC_normal.jpg" TargetMode="External"/><Relationship Id="rId399" Type="http://schemas.openxmlformats.org/officeDocument/2006/relationships/hyperlink" Target="http://pbs.twimg.com/profile_images/624621530526277632/5Z0sSbd1_normal.jpg" TargetMode="External"/><Relationship Id="rId156" Type="http://schemas.openxmlformats.org/officeDocument/2006/relationships/hyperlink" Target="http://twitter.com/DaroAntonio7/statuses/1317126704565989378" TargetMode="External"/><Relationship Id="rId398" Type="http://schemas.openxmlformats.org/officeDocument/2006/relationships/hyperlink" Target="http://twitter.com/xuanitormz/statuses/1316565680456716289" TargetMode="External"/><Relationship Id="rId155" Type="http://schemas.openxmlformats.org/officeDocument/2006/relationships/hyperlink" Target="http://pbs.twimg.com/profile_images/1208901863619223552/x88NJGII_normal.jpg" TargetMode="External"/><Relationship Id="rId397" Type="http://schemas.openxmlformats.org/officeDocument/2006/relationships/hyperlink" Target="http://pbs.twimg.com/profile_images/1146561415035195394/-wmeF-Ke_normal.jpg" TargetMode="External"/><Relationship Id="rId808" Type="http://schemas.openxmlformats.org/officeDocument/2006/relationships/hyperlink" Target="http://twitter.com/4lesick/statuses/1315724909553897472" TargetMode="External"/><Relationship Id="rId807" Type="http://schemas.openxmlformats.org/officeDocument/2006/relationships/hyperlink" Target="http://pbs.twimg.com/profile_images/1226215401920573440/f5v88Go__normal.jpg" TargetMode="External"/><Relationship Id="rId806" Type="http://schemas.openxmlformats.org/officeDocument/2006/relationships/hyperlink" Target="http://twitter.com/supervicc/statuses/1315730151901192192" TargetMode="External"/><Relationship Id="rId805" Type="http://schemas.openxmlformats.org/officeDocument/2006/relationships/hyperlink" Target="http://pbs.twimg.com/profile_images/1312441517391437829/PC1Qbhqz_normal.jpg" TargetMode="External"/><Relationship Id="rId809" Type="http://schemas.openxmlformats.org/officeDocument/2006/relationships/hyperlink" Target="http://pbs.twimg.com/profile_images/1315039044938522624/7rxmUpQf_normal.jpg" TargetMode="External"/><Relationship Id="rId800" Type="http://schemas.openxmlformats.org/officeDocument/2006/relationships/hyperlink" Target="http://twitter.com/lunensis/statuses/1315735884046782467" TargetMode="External"/><Relationship Id="rId804" Type="http://schemas.openxmlformats.org/officeDocument/2006/relationships/hyperlink" Target="http://twitter.com/supervicc/statuses/1315730318033379330" TargetMode="External"/><Relationship Id="rId803" Type="http://schemas.openxmlformats.org/officeDocument/2006/relationships/hyperlink" Target="http://pbs.twimg.com/profile_images/1312441517391437829/PC1Qbhqz_normal.jpg" TargetMode="External"/><Relationship Id="rId802" Type="http://schemas.openxmlformats.org/officeDocument/2006/relationships/hyperlink" Target="http://twitter.com/thecook20019/statuses/1315735705067421696" TargetMode="External"/><Relationship Id="rId801" Type="http://schemas.openxmlformats.org/officeDocument/2006/relationships/hyperlink" Target="http://pbs.twimg.com/profile_images/1310275067671203841/QkPXNsa0_normal.jpg" TargetMode="External"/><Relationship Id="rId40" Type="http://schemas.openxmlformats.org/officeDocument/2006/relationships/hyperlink" Target="http://twitter.com/lowBlack2/statuses/1317221003416698883" TargetMode="External"/><Relationship Id="rId42" Type="http://schemas.openxmlformats.org/officeDocument/2006/relationships/hyperlink" Target="http://twitter.com/lowBlack2/statuses/1317219684735963136" TargetMode="External"/><Relationship Id="rId41" Type="http://schemas.openxmlformats.org/officeDocument/2006/relationships/hyperlink" Target="http://pbs.twimg.com/profile_images/1284153921548750850/68K3kdje_normal.jpg" TargetMode="External"/><Relationship Id="rId44" Type="http://schemas.openxmlformats.org/officeDocument/2006/relationships/hyperlink" Target="http://twitter.com/drat_chagoya/statuses/1317213438389547013" TargetMode="External"/><Relationship Id="rId43" Type="http://schemas.openxmlformats.org/officeDocument/2006/relationships/hyperlink" Target="http://pbs.twimg.com/profile_images/1246174048356188160/kFHhEoAp_normal.jpg" TargetMode="External"/><Relationship Id="rId46" Type="http://schemas.openxmlformats.org/officeDocument/2006/relationships/hyperlink" Target="http://twitter.com/PedroBAlvarado/statuses/1317212136700076035" TargetMode="External"/><Relationship Id="rId45" Type="http://schemas.openxmlformats.org/officeDocument/2006/relationships/hyperlink" Target="http://pbs.twimg.com/profile_images/1011791849986691073/egS-Q-xL_normal.jpg" TargetMode="External"/><Relationship Id="rId509" Type="http://schemas.openxmlformats.org/officeDocument/2006/relationships/hyperlink" Target="http://pbs.twimg.com/profile_images/2323307175/zx1fbm5oxql2l47we30v_normal.jpeg" TargetMode="External"/><Relationship Id="rId508" Type="http://schemas.openxmlformats.org/officeDocument/2006/relationships/hyperlink" Target="http://twitter.com/VictorM37282014/statuses/1316444598852620289" TargetMode="External"/><Relationship Id="rId503" Type="http://schemas.openxmlformats.org/officeDocument/2006/relationships/hyperlink" Target="http://pbs.twimg.com/profile_images/1165991909921214465/d2evG4gH_normal.jpg" TargetMode="External"/><Relationship Id="rId745" Type="http://schemas.openxmlformats.org/officeDocument/2006/relationships/hyperlink" Target="http://pbs.twimg.com/profile_images/469589312200540160/6JI5wNYY_normal.jpeg" TargetMode="External"/><Relationship Id="rId987" Type="http://schemas.openxmlformats.org/officeDocument/2006/relationships/hyperlink" Target="http://pbs.twimg.com/profile_images/1093299646468972544/_qB3sfYt_normal.jpg" TargetMode="External"/><Relationship Id="rId502" Type="http://schemas.openxmlformats.org/officeDocument/2006/relationships/hyperlink" Target="http://twitter.com/cesar_mun/statuses/1316452303960973313" TargetMode="External"/><Relationship Id="rId744" Type="http://schemas.openxmlformats.org/officeDocument/2006/relationships/hyperlink" Target="http://twitter.com/ANDYCHIHUAS/statuses/1316034886000537600" TargetMode="External"/><Relationship Id="rId986" Type="http://schemas.openxmlformats.org/officeDocument/2006/relationships/hyperlink" Target="http://twitter.com/gabtrujillo/statuses/1314698843183816704" TargetMode="External"/><Relationship Id="rId501" Type="http://schemas.openxmlformats.org/officeDocument/2006/relationships/hyperlink" Target="http://pbs.twimg.com/profile_images/1257872698824372229/-b7av0lm_normal.jpg" TargetMode="External"/><Relationship Id="rId743" Type="http://schemas.openxmlformats.org/officeDocument/2006/relationships/hyperlink" Target="http://pbs.twimg.com/profile_images/1018311390816174080/fe8ljosy_normal.jpg" TargetMode="External"/><Relationship Id="rId985" Type="http://schemas.openxmlformats.org/officeDocument/2006/relationships/hyperlink" Target="http://pbs.twimg.com/profile_images/1174994619999948800/TChRCU_E_normal.jpg" TargetMode="External"/><Relationship Id="rId500" Type="http://schemas.openxmlformats.org/officeDocument/2006/relationships/hyperlink" Target="http://twitter.com/ajuarez2/statuses/1316456299106762752" TargetMode="External"/><Relationship Id="rId742" Type="http://schemas.openxmlformats.org/officeDocument/2006/relationships/hyperlink" Target="http://twitter.com/DonovanRooney10/statuses/1316039382999035904" TargetMode="External"/><Relationship Id="rId984" Type="http://schemas.openxmlformats.org/officeDocument/2006/relationships/hyperlink" Target="http://twitter.com/RubenGeiGe/statuses/1314708901342961664" TargetMode="External"/><Relationship Id="rId507" Type="http://schemas.openxmlformats.org/officeDocument/2006/relationships/hyperlink" Target="http://pbs.twimg.com/profile_images/2323307175/zx1fbm5oxql2l47we30v_normal.jpeg" TargetMode="External"/><Relationship Id="rId749" Type="http://schemas.openxmlformats.org/officeDocument/2006/relationships/hyperlink" Target="http://pbs.twimg.com/profile_images/378800000539020445/cf1415f93086db94eac2e28d9c09c04c_normal.jpeg" TargetMode="External"/><Relationship Id="rId506" Type="http://schemas.openxmlformats.org/officeDocument/2006/relationships/hyperlink" Target="http://twitter.com/Jescomio/statuses/1316444637545017344" TargetMode="External"/><Relationship Id="rId748" Type="http://schemas.openxmlformats.org/officeDocument/2006/relationships/hyperlink" Target="http://twitter.com/monsivalex/statuses/1316012772195397633" TargetMode="External"/><Relationship Id="rId505" Type="http://schemas.openxmlformats.org/officeDocument/2006/relationships/hyperlink" Target="http://pbs.twimg.com/profile_images/1307483676276666368/16FlrwAf_normal.jpg" TargetMode="External"/><Relationship Id="rId747" Type="http://schemas.openxmlformats.org/officeDocument/2006/relationships/hyperlink" Target="http://pbs.twimg.com/profile_images/1114749104574218241/YZbPheNa_normal.jpg" TargetMode="External"/><Relationship Id="rId989" Type="http://schemas.openxmlformats.org/officeDocument/2006/relationships/hyperlink" Target="http://abs.twimg.com/sticky/default_profile_images/default_profile_normal.png" TargetMode="External"/><Relationship Id="rId504" Type="http://schemas.openxmlformats.org/officeDocument/2006/relationships/hyperlink" Target="http://twitter.com/krmn90/statuses/1316448169295740930" TargetMode="External"/><Relationship Id="rId746" Type="http://schemas.openxmlformats.org/officeDocument/2006/relationships/hyperlink" Target="http://twitter.com/Garmandi/statuses/1316026730268651526" TargetMode="External"/><Relationship Id="rId988" Type="http://schemas.openxmlformats.org/officeDocument/2006/relationships/hyperlink" Target="http://twitter.com/ricardo1985_ar/statuses/1314697365786439680" TargetMode="External"/><Relationship Id="rId48" Type="http://schemas.openxmlformats.org/officeDocument/2006/relationships/hyperlink" Target="http://twitter.com/PedroBAlvarado/statuses/1317210738633703424" TargetMode="External"/><Relationship Id="rId47" Type="http://schemas.openxmlformats.org/officeDocument/2006/relationships/hyperlink" Target="http://pbs.twimg.com/profile_images/1011791849986691073/egS-Q-xL_normal.jpg" TargetMode="External"/><Relationship Id="rId49" Type="http://schemas.openxmlformats.org/officeDocument/2006/relationships/hyperlink" Target="http://pbs.twimg.com/profile_images/1276664906507526146/V39fgw4b_normal.jpg" TargetMode="External"/><Relationship Id="rId741" Type="http://schemas.openxmlformats.org/officeDocument/2006/relationships/hyperlink" Target="http://pbs.twimg.com/profile_images/1305300635705843713/aJHJPYHQ_normal.jpg" TargetMode="External"/><Relationship Id="rId983" Type="http://schemas.openxmlformats.org/officeDocument/2006/relationships/hyperlink" Target="http://pbs.twimg.com/profile_images/1305691287975231495/QpRKlgPU_normal.jpg" TargetMode="External"/><Relationship Id="rId740" Type="http://schemas.openxmlformats.org/officeDocument/2006/relationships/hyperlink" Target="http://twitter.com/DonovanRooney10/statuses/1316039727523323906" TargetMode="External"/><Relationship Id="rId982" Type="http://schemas.openxmlformats.org/officeDocument/2006/relationships/hyperlink" Target="http://twitter.com/brendros/statuses/1314709433948213249" TargetMode="External"/><Relationship Id="rId981" Type="http://schemas.openxmlformats.org/officeDocument/2006/relationships/hyperlink" Target="http://pbs.twimg.com/profile_images/835204162400899072/i8EaasIW_normal.jpg" TargetMode="External"/><Relationship Id="rId980" Type="http://schemas.openxmlformats.org/officeDocument/2006/relationships/hyperlink" Target="http://twitter.com/octavius_mty/statuses/1314709540059910147" TargetMode="External"/><Relationship Id="rId31" Type="http://schemas.openxmlformats.org/officeDocument/2006/relationships/hyperlink" Target="http://pbs.twimg.com/profile_images/1036157056800227329/sj-qCrl2_normal.jpg" TargetMode="External"/><Relationship Id="rId30" Type="http://schemas.openxmlformats.org/officeDocument/2006/relationships/hyperlink" Target="http://twitter.com/JhonyDancer/statuses/1317243944984563715" TargetMode="External"/><Relationship Id="rId33" Type="http://schemas.openxmlformats.org/officeDocument/2006/relationships/hyperlink" Target="http://pbs.twimg.com/profile_images/1303886832082522113/xmnwnVpZ_normal.jpg" TargetMode="External"/><Relationship Id="rId32" Type="http://schemas.openxmlformats.org/officeDocument/2006/relationships/hyperlink" Target="http://twitter.com/camus_ex/statuses/1317240674635362304" TargetMode="External"/><Relationship Id="rId35" Type="http://schemas.openxmlformats.org/officeDocument/2006/relationships/hyperlink" Target="http://pbs.twimg.com/profile_images/1295200264920510464/fCozwp7K_normal.jpg" TargetMode="External"/><Relationship Id="rId34" Type="http://schemas.openxmlformats.org/officeDocument/2006/relationships/hyperlink" Target="http://twitter.com/_maggiesam/statuses/1317228397702021121" TargetMode="External"/><Relationship Id="rId739" Type="http://schemas.openxmlformats.org/officeDocument/2006/relationships/hyperlink" Target="http://pbs.twimg.com/profile_images/1305300635705843713/aJHJPYHQ_normal.jpg" TargetMode="External"/><Relationship Id="rId734" Type="http://schemas.openxmlformats.org/officeDocument/2006/relationships/hyperlink" Target="http://twitter.com/ascenciolalo/statuses/1316046691615735809" TargetMode="External"/><Relationship Id="rId976" Type="http://schemas.openxmlformats.org/officeDocument/2006/relationships/hyperlink" Target="http://twitter.com/octavius_mty/statuses/1314709616253644801" TargetMode="External"/><Relationship Id="rId733" Type="http://schemas.openxmlformats.org/officeDocument/2006/relationships/hyperlink" Target="http://pbs.twimg.com/profile_images/894523595006672896/W8f1Rumy_normal.jpg" TargetMode="External"/><Relationship Id="rId975" Type="http://schemas.openxmlformats.org/officeDocument/2006/relationships/hyperlink" Target="http://pbs.twimg.com/profile_images/1299326844521439233/YLSXf9oL_normal.jpg" TargetMode="External"/><Relationship Id="rId732" Type="http://schemas.openxmlformats.org/officeDocument/2006/relationships/hyperlink" Target="http://twitter.com/JimezLila/statuses/1316048171479465985" TargetMode="External"/><Relationship Id="rId974" Type="http://schemas.openxmlformats.org/officeDocument/2006/relationships/hyperlink" Target="http://twitter.com/octavius_mty/statuses/1314709651326480384" TargetMode="External"/><Relationship Id="rId731" Type="http://schemas.openxmlformats.org/officeDocument/2006/relationships/hyperlink" Target="http://pbs.twimg.com/profile_images/1316045524550725632/YY6ONDuS_normal.jpg" TargetMode="External"/><Relationship Id="rId973" Type="http://schemas.openxmlformats.org/officeDocument/2006/relationships/hyperlink" Target="http://pbs.twimg.com/profile_images/1299326844521439233/YLSXf9oL_normal.jpg" TargetMode="External"/><Relationship Id="rId738" Type="http://schemas.openxmlformats.org/officeDocument/2006/relationships/hyperlink" Target="http://twitter.com/calabaza_mex/statuses/1316043225359097860" TargetMode="External"/><Relationship Id="rId737" Type="http://schemas.openxmlformats.org/officeDocument/2006/relationships/hyperlink" Target="http://pbs.twimg.com/profile_images/1120321921206427649/McTmVv1Z_normal.jpg" TargetMode="External"/><Relationship Id="rId979" Type="http://schemas.openxmlformats.org/officeDocument/2006/relationships/hyperlink" Target="http://pbs.twimg.com/profile_images/1299326844521439233/YLSXf9oL_normal.jpg" TargetMode="External"/><Relationship Id="rId736" Type="http://schemas.openxmlformats.org/officeDocument/2006/relationships/hyperlink" Target="http://twitter.com/joaquinripn/statuses/1316044742631796740" TargetMode="External"/><Relationship Id="rId978" Type="http://schemas.openxmlformats.org/officeDocument/2006/relationships/hyperlink" Target="http://twitter.com/octavius_mty/statuses/1314709575782805505" TargetMode="External"/><Relationship Id="rId735" Type="http://schemas.openxmlformats.org/officeDocument/2006/relationships/hyperlink" Target="http://pbs.twimg.com/profile_images/1120147792331042816/VBZhR_qa_normal.jpg" TargetMode="External"/><Relationship Id="rId977" Type="http://schemas.openxmlformats.org/officeDocument/2006/relationships/hyperlink" Target="http://pbs.twimg.com/profile_images/1299326844521439233/YLSXf9oL_normal.jpg" TargetMode="External"/><Relationship Id="rId37" Type="http://schemas.openxmlformats.org/officeDocument/2006/relationships/hyperlink" Target="http://pbs.twimg.com/profile_images/1251595978005569536/AY3L6oBQ_normal.jpg" TargetMode="External"/><Relationship Id="rId36" Type="http://schemas.openxmlformats.org/officeDocument/2006/relationships/hyperlink" Target="http://twitter.com/javierloranca/statuses/1317227982872809472" TargetMode="External"/><Relationship Id="rId39" Type="http://schemas.openxmlformats.org/officeDocument/2006/relationships/hyperlink" Target="http://pbs.twimg.com/profile_images/1284153921548750850/68K3kdje_normal.jpg" TargetMode="External"/><Relationship Id="rId38" Type="http://schemas.openxmlformats.org/officeDocument/2006/relationships/hyperlink" Target="http://twitter.com/gmircans/statuses/1317227879525191680" TargetMode="External"/><Relationship Id="rId730" Type="http://schemas.openxmlformats.org/officeDocument/2006/relationships/hyperlink" Target="http://twitter.com/Arturo004/statuses/1316052237446193152" TargetMode="External"/><Relationship Id="rId972" Type="http://schemas.openxmlformats.org/officeDocument/2006/relationships/hyperlink" Target="http://twitter.com/octavius_mty/statuses/1314709695953764352" TargetMode="External"/><Relationship Id="rId971" Type="http://schemas.openxmlformats.org/officeDocument/2006/relationships/hyperlink" Target="http://pbs.twimg.com/profile_images/1299326844521439233/YLSXf9oL_normal.jpg" TargetMode="External"/><Relationship Id="rId970" Type="http://schemas.openxmlformats.org/officeDocument/2006/relationships/hyperlink" Target="http://twitter.com/luisfherscorpio/statuses/1314716636490981377" TargetMode="External"/><Relationship Id="rId1114" Type="http://schemas.openxmlformats.org/officeDocument/2006/relationships/hyperlink" Target="http://twitter.com/fotogodin/statuses/1314397762348171266" TargetMode="External"/><Relationship Id="rId1115" Type="http://schemas.openxmlformats.org/officeDocument/2006/relationships/hyperlink" Target="http://pbs.twimg.com/profile_images/622944940666982400/duG0WdAu_normal.jpg" TargetMode="External"/><Relationship Id="rId20" Type="http://schemas.openxmlformats.org/officeDocument/2006/relationships/hyperlink" Target="http://twitter.com/octavius_mty/statuses/1317255474165633024" TargetMode="External"/><Relationship Id="rId1116" Type="http://schemas.openxmlformats.org/officeDocument/2006/relationships/hyperlink" Target="http://twitter.com/victormontielv/statuses/1314384772769239040" TargetMode="External"/><Relationship Id="rId1117" Type="http://schemas.openxmlformats.org/officeDocument/2006/relationships/hyperlink" Target="http://pbs.twimg.com/profile_images/1309281571703328769/xpEu17VA_normal.jpg" TargetMode="External"/><Relationship Id="rId22" Type="http://schemas.openxmlformats.org/officeDocument/2006/relationships/hyperlink" Target="http://twitter.com/octavius_mty/statuses/1317255444306427906" TargetMode="External"/><Relationship Id="rId1118" Type="http://schemas.openxmlformats.org/officeDocument/2006/relationships/hyperlink" Target="http://twitter.com/aladdinssane/statuses/1314362290565771266" TargetMode="External"/><Relationship Id="rId21" Type="http://schemas.openxmlformats.org/officeDocument/2006/relationships/hyperlink" Target="http://pbs.twimg.com/profile_images/1299326844521439233/YLSXf9oL_normal.jpg" TargetMode="External"/><Relationship Id="rId1119" Type="http://schemas.openxmlformats.org/officeDocument/2006/relationships/hyperlink" Target="http://pbs.twimg.com/profile_images/1309281571703328769/xpEu17VA_normal.jpg" TargetMode="External"/><Relationship Id="rId24" Type="http://schemas.openxmlformats.org/officeDocument/2006/relationships/hyperlink" Target="http://twitter.com/DonRambaro/statuses/1317253897057173504" TargetMode="External"/><Relationship Id="rId23" Type="http://schemas.openxmlformats.org/officeDocument/2006/relationships/hyperlink" Target="http://pbs.twimg.com/profile_images/1316775349104136196/ihB1OdZs_normal.jpg" TargetMode="External"/><Relationship Id="rId525" Type="http://schemas.openxmlformats.org/officeDocument/2006/relationships/hyperlink" Target="http://pbs.twimg.com/profile_images/1306708479428751362/8cQM-2Ga_normal.jpg" TargetMode="External"/><Relationship Id="rId767" Type="http://schemas.openxmlformats.org/officeDocument/2006/relationships/hyperlink" Target="http://pbs.twimg.com/profile_images/1232053040661909505/ntstYL4r_normal.jpg" TargetMode="External"/><Relationship Id="rId524" Type="http://schemas.openxmlformats.org/officeDocument/2006/relationships/hyperlink" Target="http://twitter.com/mDoze2/statuses/1316432026791227392" TargetMode="External"/><Relationship Id="rId766" Type="http://schemas.openxmlformats.org/officeDocument/2006/relationships/hyperlink" Target="http://twitter.com/sergioaruizh/statuses/1315801608798826496" TargetMode="External"/><Relationship Id="rId523" Type="http://schemas.openxmlformats.org/officeDocument/2006/relationships/hyperlink" Target="http://pbs.twimg.com/profile_images/1213284202864492544/VVrAkx-R_normal.jpg" TargetMode="External"/><Relationship Id="rId765" Type="http://schemas.openxmlformats.org/officeDocument/2006/relationships/hyperlink" Target="http://pbs.twimg.com/profile_images/1314379297528967169/AHJEVvRE_normal.jpg" TargetMode="External"/><Relationship Id="rId522" Type="http://schemas.openxmlformats.org/officeDocument/2006/relationships/hyperlink" Target="http://twitter.com/mDoze2/statuses/1316432405956308992" TargetMode="External"/><Relationship Id="rId764" Type="http://schemas.openxmlformats.org/officeDocument/2006/relationships/hyperlink" Target="http://twitter.com/beerman03/statuses/1315802807593820160" TargetMode="External"/><Relationship Id="rId529" Type="http://schemas.openxmlformats.org/officeDocument/2006/relationships/hyperlink" Target="http://pbs.twimg.com/profile_images/1306708479428751362/8cQM-2Ga_normal.jpg" TargetMode="External"/><Relationship Id="rId528" Type="http://schemas.openxmlformats.org/officeDocument/2006/relationships/hyperlink" Target="http://twitter.com/TaLtOs_/statuses/1316430501134176257" TargetMode="External"/><Relationship Id="rId527" Type="http://schemas.openxmlformats.org/officeDocument/2006/relationships/hyperlink" Target="http://pbs.twimg.com/profile_images/1302099605606338560/yC4aP4Pb_normal.jpg" TargetMode="External"/><Relationship Id="rId769" Type="http://schemas.openxmlformats.org/officeDocument/2006/relationships/hyperlink" Target="http://pbs.twimg.com/profile_images/1232053040661909505/ntstYL4r_normal.jpg" TargetMode="External"/><Relationship Id="rId526" Type="http://schemas.openxmlformats.org/officeDocument/2006/relationships/hyperlink" Target="http://twitter.com/ItsLeGran/statuses/1316430709775532032" TargetMode="External"/><Relationship Id="rId768" Type="http://schemas.openxmlformats.org/officeDocument/2006/relationships/hyperlink" Target="http://twitter.com/escapealparaiso/statuses/1315795172119150593" TargetMode="External"/><Relationship Id="rId26" Type="http://schemas.openxmlformats.org/officeDocument/2006/relationships/hyperlink" Target="http://twitter.com/mayraying/statuses/1317253363063574529" TargetMode="External"/><Relationship Id="rId25" Type="http://schemas.openxmlformats.org/officeDocument/2006/relationships/hyperlink" Target="http://pbs.twimg.com/profile_images/1187404744987496448/Nvk9RT7T_normal.jpg" TargetMode="External"/><Relationship Id="rId28" Type="http://schemas.openxmlformats.org/officeDocument/2006/relationships/hyperlink" Target="http://twitter.com/octavius_mty/statuses/1317252113416613888" TargetMode="External"/><Relationship Id="rId27" Type="http://schemas.openxmlformats.org/officeDocument/2006/relationships/hyperlink" Target="http://pbs.twimg.com/profile_images/1299326844521439233/YLSXf9oL_normal.jpg" TargetMode="External"/><Relationship Id="rId521" Type="http://schemas.openxmlformats.org/officeDocument/2006/relationships/hyperlink" Target="http://pbs.twimg.com/profile_images/1213284202864492544/VVrAkx-R_normal.jpg" TargetMode="External"/><Relationship Id="rId763" Type="http://schemas.openxmlformats.org/officeDocument/2006/relationships/hyperlink" Target="http://pbs.twimg.com/profile_images/1137588174/birdmanbeer_normal.jpg" TargetMode="External"/><Relationship Id="rId1110" Type="http://schemas.openxmlformats.org/officeDocument/2006/relationships/hyperlink" Target="http://twitter.com/MariCarmen_Hdz/statuses/1314432355818500101" TargetMode="External"/><Relationship Id="rId29" Type="http://schemas.openxmlformats.org/officeDocument/2006/relationships/hyperlink" Target="http://pbs.twimg.com/profile_images/1267091601895145472/SKtsWPgK_normal.jpg" TargetMode="External"/><Relationship Id="rId520" Type="http://schemas.openxmlformats.org/officeDocument/2006/relationships/hyperlink" Target="http://twitter.com/Sheylalvade/statuses/1316432428085510145" TargetMode="External"/><Relationship Id="rId762" Type="http://schemas.openxmlformats.org/officeDocument/2006/relationships/hyperlink" Target="http://twitter.com/jualefuentes/statuses/1315806347255058433" TargetMode="External"/><Relationship Id="rId1111" Type="http://schemas.openxmlformats.org/officeDocument/2006/relationships/hyperlink" Target="http://pbs.twimg.com/profile_images/1055918956610052097/jMWa-gYw_normal.jpg" TargetMode="External"/><Relationship Id="rId761" Type="http://schemas.openxmlformats.org/officeDocument/2006/relationships/hyperlink" Target="http://pbs.twimg.com/profile_images/1657090470/image_normal.jpg" TargetMode="External"/><Relationship Id="rId1112" Type="http://schemas.openxmlformats.org/officeDocument/2006/relationships/hyperlink" Target="http://twitter.com/MariCarmen_Hdz/statuses/1314432063618142208" TargetMode="External"/><Relationship Id="rId760" Type="http://schemas.openxmlformats.org/officeDocument/2006/relationships/hyperlink" Target="http://twitter.com/fergh902/statuses/1315845037318496258" TargetMode="External"/><Relationship Id="rId1113" Type="http://schemas.openxmlformats.org/officeDocument/2006/relationships/hyperlink" Target="http://pbs.twimg.com/profile_images/1116178497649762304/ILB2kvJW_normal.jpg" TargetMode="External"/><Relationship Id="rId1103" Type="http://schemas.openxmlformats.org/officeDocument/2006/relationships/hyperlink" Target="http://pbs.twimg.com/profile_images/1272808242851299328/65VjXtUt_normal.jpg" TargetMode="External"/><Relationship Id="rId1104" Type="http://schemas.openxmlformats.org/officeDocument/2006/relationships/hyperlink" Target="http://twitter.com/_gerMV87/statuses/1314565383614017538" TargetMode="External"/><Relationship Id="rId1105" Type="http://schemas.openxmlformats.org/officeDocument/2006/relationships/hyperlink" Target="http://pbs.twimg.com/profile_images/1020621211771064320/L2Wu9OqU_normal.jpg" TargetMode="External"/><Relationship Id="rId1106" Type="http://schemas.openxmlformats.org/officeDocument/2006/relationships/hyperlink" Target="http://twitter.com/hectornoga/statuses/1314559025527304192" TargetMode="External"/><Relationship Id="rId11" Type="http://schemas.openxmlformats.org/officeDocument/2006/relationships/hyperlink" Target="http://pbs.twimg.com/profile_images/1299326844521439233/YLSXf9oL_normal.jpg" TargetMode="External"/><Relationship Id="rId1107" Type="http://schemas.openxmlformats.org/officeDocument/2006/relationships/hyperlink" Target="http://pbs.twimg.com/profile_images/2676554724/c04ee4b5cfa605dfd5cb8b1b739d2c67_normal.jpeg" TargetMode="External"/><Relationship Id="rId10" Type="http://schemas.openxmlformats.org/officeDocument/2006/relationships/hyperlink" Target="http://twitter.com/DIANACXIBILLE/statuses/1317257953825705990" TargetMode="External"/><Relationship Id="rId1108" Type="http://schemas.openxmlformats.org/officeDocument/2006/relationships/hyperlink" Target="http://twitter.com/jidheki/statuses/1314543448444239873" TargetMode="External"/><Relationship Id="rId13" Type="http://schemas.openxmlformats.org/officeDocument/2006/relationships/hyperlink" Target="http://pbs.twimg.com/profile_images/1299326844521439233/YLSXf9oL_normal.jpg" TargetMode="External"/><Relationship Id="rId1109" Type="http://schemas.openxmlformats.org/officeDocument/2006/relationships/hyperlink" Target="http://pbs.twimg.com/profile_images/1055918956610052097/jMWa-gYw_normal.jpg" TargetMode="External"/><Relationship Id="rId12" Type="http://schemas.openxmlformats.org/officeDocument/2006/relationships/hyperlink" Target="http://twitter.com/octavius_mty/statuses/1317255644194295810" TargetMode="External"/><Relationship Id="rId519" Type="http://schemas.openxmlformats.org/officeDocument/2006/relationships/hyperlink" Target="http://pbs.twimg.com/profile_images/1311431945788755975/2t-T-xaK_normal.jpg" TargetMode="External"/><Relationship Id="rId514" Type="http://schemas.openxmlformats.org/officeDocument/2006/relationships/hyperlink" Target="http://twitter.com/JerryAnarchy/statuses/1316442015446577153" TargetMode="External"/><Relationship Id="rId756" Type="http://schemas.openxmlformats.org/officeDocument/2006/relationships/hyperlink" Target="http://twitter.com/ass_angelsamsal/statuses/1315848576187142145" TargetMode="External"/><Relationship Id="rId998" Type="http://schemas.openxmlformats.org/officeDocument/2006/relationships/hyperlink" Target="http://twitter.com/chacon_p/statuses/1314690279665004548" TargetMode="External"/><Relationship Id="rId513" Type="http://schemas.openxmlformats.org/officeDocument/2006/relationships/hyperlink" Target="http://pbs.twimg.com/profile_images/1300960897716940803/vMPHB4v4_normal.jpg" TargetMode="External"/><Relationship Id="rId755" Type="http://schemas.openxmlformats.org/officeDocument/2006/relationships/hyperlink" Target="http://pbs.twimg.com/profile_images/1316382946224271360/hIum4T5u_normal.jpg" TargetMode="External"/><Relationship Id="rId997" Type="http://schemas.openxmlformats.org/officeDocument/2006/relationships/hyperlink" Target="http://pbs.twimg.com/profile_images/1040485190404059137/6bIkq-t-_normal.jpg" TargetMode="External"/><Relationship Id="rId512" Type="http://schemas.openxmlformats.org/officeDocument/2006/relationships/hyperlink" Target="http://twitter.com/eahm90/statuses/1316442706273538048" TargetMode="External"/><Relationship Id="rId754" Type="http://schemas.openxmlformats.org/officeDocument/2006/relationships/hyperlink" Target="http://twitter.com/georginaolsonj/statuses/1315861023773974529" TargetMode="External"/><Relationship Id="rId996" Type="http://schemas.openxmlformats.org/officeDocument/2006/relationships/hyperlink" Target="http://twitter.com/ReneGemello/statuses/1314691032160890884" TargetMode="External"/><Relationship Id="rId511" Type="http://schemas.openxmlformats.org/officeDocument/2006/relationships/hyperlink" Target="http://pbs.twimg.com/profile_images/1074878854949302272/SiJLXVbe_normal.jpg" TargetMode="External"/><Relationship Id="rId753" Type="http://schemas.openxmlformats.org/officeDocument/2006/relationships/hyperlink" Target="http://pbs.twimg.com/profile_images/1308782185110003712/z-iXxdpr_normal.jpg" TargetMode="External"/><Relationship Id="rId995" Type="http://schemas.openxmlformats.org/officeDocument/2006/relationships/hyperlink" Target="http://pbs.twimg.com/profile_images/1183213470918922240/r67lvyyB_normal.jpg" TargetMode="External"/><Relationship Id="rId518" Type="http://schemas.openxmlformats.org/officeDocument/2006/relationships/hyperlink" Target="http://twitter.com/mDoze2/statuses/1316432776040767496" TargetMode="External"/><Relationship Id="rId517" Type="http://schemas.openxmlformats.org/officeDocument/2006/relationships/hyperlink" Target="http://pbs.twimg.com/profile_images/1213284202864492544/VVrAkx-R_normal.jpg" TargetMode="External"/><Relationship Id="rId759" Type="http://schemas.openxmlformats.org/officeDocument/2006/relationships/hyperlink" Target="http://pbs.twimg.com/profile_images/535216431969755136/qOdiPVM1_normal.jpeg" TargetMode="External"/><Relationship Id="rId516" Type="http://schemas.openxmlformats.org/officeDocument/2006/relationships/hyperlink" Target="http://twitter.com/Jescomio/statuses/1316440164785324033" TargetMode="External"/><Relationship Id="rId758" Type="http://schemas.openxmlformats.org/officeDocument/2006/relationships/hyperlink" Target="http://twitter.com/sandrichh/statuses/1315847807329337344" TargetMode="External"/><Relationship Id="rId515" Type="http://schemas.openxmlformats.org/officeDocument/2006/relationships/hyperlink" Target="http://pbs.twimg.com/profile_images/1307483676276666368/16FlrwAf_normal.jpg" TargetMode="External"/><Relationship Id="rId757" Type="http://schemas.openxmlformats.org/officeDocument/2006/relationships/hyperlink" Target="http://pbs.twimg.com/profile_images/951295807659171841/I0JmBdWV_normal.jpg" TargetMode="External"/><Relationship Id="rId999" Type="http://schemas.openxmlformats.org/officeDocument/2006/relationships/hyperlink" Target="http://pbs.twimg.com/profile_images/2777448101/d3ca6aabf0ac04c69d0f58f814d053aa_normal.jpeg" TargetMode="External"/><Relationship Id="rId15" Type="http://schemas.openxmlformats.org/officeDocument/2006/relationships/hyperlink" Target="http://pbs.twimg.com/profile_images/1299326844521439233/YLSXf9oL_normal.jpg" TargetMode="External"/><Relationship Id="rId990" Type="http://schemas.openxmlformats.org/officeDocument/2006/relationships/hyperlink" Target="http://twitter.com/Lola32032286/statuses/1314693513494368256" TargetMode="External"/><Relationship Id="rId14" Type="http://schemas.openxmlformats.org/officeDocument/2006/relationships/hyperlink" Target="http://twitter.com/octavius_mty/statuses/1317255587550302210" TargetMode="External"/><Relationship Id="rId17" Type="http://schemas.openxmlformats.org/officeDocument/2006/relationships/hyperlink" Target="http://pbs.twimg.com/profile_images/1299326844521439233/YLSXf9oL_normal.jpg" TargetMode="External"/><Relationship Id="rId16" Type="http://schemas.openxmlformats.org/officeDocument/2006/relationships/hyperlink" Target="http://twitter.com/octavius_mty/statuses/1317255542197243906" TargetMode="External"/><Relationship Id="rId19" Type="http://schemas.openxmlformats.org/officeDocument/2006/relationships/hyperlink" Target="http://pbs.twimg.com/profile_images/1299326844521439233/YLSXf9oL_normal.jpg" TargetMode="External"/><Relationship Id="rId510" Type="http://schemas.openxmlformats.org/officeDocument/2006/relationships/hyperlink" Target="http://twitter.com/VictorM37282014/statuses/1316443917336879104" TargetMode="External"/><Relationship Id="rId752" Type="http://schemas.openxmlformats.org/officeDocument/2006/relationships/hyperlink" Target="http://twitter.com/alcarlop/statuses/1315863060628869122" TargetMode="External"/><Relationship Id="rId994" Type="http://schemas.openxmlformats.org/officeDocument/2006/relationships/hyperlink" Target="http://twitter.com/Lola32032286/statuses/1314692712168333313" TargetMode="External"/><Relationship Id="rId18" Type="http://schemas.openxmlformats.org/officeDocument/2006/relationships/hyperlink" Target="http://twitter.com/octavius_mty/statuses/1317255507703287808" TargetMode="External"/><Relationship Id="rId751" Type="http://schemas.openxmlformats.org/officeDocument/2006/relationships/hyperlink" Target="http://pbs.twimg.com/profile_images/461372323442860032/F6E8Qm5d_normal.jpeg" TargetMode="External"/><Relationship Id="rId993" Type="http://schemas.openxmlformats.org/officeDocument/2006/relationships/hyperlink" Target="http://abs.twimg.com/sticky/default_profile_images/default_profile_normal.png" TargetMode="External"/><Relationship Id="rId1100" Type="http://schemas.openxmlformats.org/officeDocument/2006/relationships/hyperlink" Target="http://twitter.com/cinammonrock/statuses/1314572966785581059" TargetMode="External"/><Relationship Id="rId750" Type="http://schemas.openxmlformats.org/officeDocument/2006/relationships/hyperlink" Target="http://twitter.com/kike_ortiz_/statuses/1315997654506143753" TargetMode="External"/><Relationship Id="rId992" Type="http://schemas.openxmlformats.org/officeDocument/2006/relationships/hyperlink" Target="http://twitter.com/octavius_mty/statuses/1314693268312072195" TargetMode="External"/><Relationship Id="rId1101" Type="http://schemas.openxmlformats.org/officeDocument/2006/relationships/hyperlink" Target="http://pbs.twimg.com/profile_images/1195379993028841473/Q1ZAcGb0_normal.jpg" TargetMode="External"/><Relationship Id="rId991" Type="http://schemas.openxmlformats.org/officeDocument/2006/relationships/hyperlink" Target="http://pbs.twimg.com/profile_images/1299326844521439233/YLSXf9oL_normal.jpg" TargetMode="External"/><Relationship Id="rId1102" Type="http://schemas.openxmlformats.org/officeDocument/2006/relationships/hyperlink" Target="http://twitter.com/racxo_web/statuses/1314566936009805830" TargetMode="External"/><Relationship Id="rId84" Type="http://schemas.openxmlformats.org/officeDocument/2006/relationships/hyperlink" Target="http://twitter.com/ros_julie/statuses/1317176886133465088" TargetMode="External"/><Relationship Id="rId83" Type="http://schemas.openxmlformats.org/officeDocument/2006/relationships/hyperlink" Target="http://pbs.twimg.com/profile_images/1298694055497433088/XgZLnIok_normal.jpg" TargetMode="External"/><Relationship Id="rId86" Type="http://schemas.openxmlformats.org/officeDocument/2006/relationships/hyperlink" Target="http://twitter.com/chosspieras/statuses/1317173827319828481" TargetMode="External"/><Relationship Id="rId85" Type="http://schemas.openxmlformats.org/officeDocument/2006/relationships/hyperlink" Target="http://pbs.twimg.com/profile_images/902362435029532672/8v_QduqV_normal.jpg" TargetMode="External"/><Relationship Id="rId88" Type="http://schemas.openxmlformats.org/officeDocument/2006/relationships/hyperlink" Target="http://twitter.com/javierloranca/statuses/1317173191589101568" TargetMode="External"/><Relationship Id="rId87" Type="http://schemas.openxmlformats.org/officeDocument/2006/relationships/hyperlink" Target="http://pbs.twimg.com/profile_images/1295200264920510464/fCozwp7K_normal.jpg" TargetMode="External"/><Relationship Id="rId89" Type="http://schemas.openxmlformats.org/officeDocument/2006/relationships/hyperlink" Target="http://pbs.twimg.com/profile_images/1279585597674283008/TyghO3A0_normal.jpg" TargetMode="External"/><Relationship Id="rId709" Type="http://schemas.openxmlformats.org/officeDocument/2006/relationships/hyperlink" Target="http://pbs.twimg.com/profile_images/879573380365561856/Cwr-D9Sa_normal.jpg" TargetMode="External"/><Relationship Id="rId708" Type="http://schemas.openxmlformats.org/officeDocument/2006/relationships/hyperlink" Target="http://twitter.com/jacklu97/statuses/1316082730275237888" TargetMode="External"/><Relationship Id="rId707" Type="http://schemas.openxmlformats.org/officeDocument/2006/relationships/hyperlink" Target="http://pbs.twimg.com/profile_images/879573380365561856/Cwr-D9Sa_normal.jpg" TargetMode="External"/><Relationship Id="rId949" Type="http://schemas.openxmlformats.org/officeDocument/2006/relationships/hyperlink" Target="http://abs.twimg.com/sticky/default_profile_images/default_profile_normal.png" TargetMode="External"/><Relationship Id="rId706" Type="http://schemas.openxmlformats.org/officeDocument/2006/relationships/hyperlink" Target="http://twitter.com/antony_mx/statuses/1316083298041503744" TargetMode="External"/><Relationship Id="rId948" Type="http://schemas.openxmlformats.org/officeDocument/2006/relationships/hyperlink" Target="http://twitter.com/marcianocdmx/statuses/1314911979577004033" TargetMode="External"/><Relationship Id="rId80" Type="http://schemas.openxmlformats.org/officeDocument/2006/relationships/hyperlink" Target="http://twitter.com/HugoVarCo1978/statuses/1317184346802036736" TargetMode="External"/><Relationship Id="rId82" Type="http://schemas.openxmlformats.org/officeDocument/2006/relationships/hyperlink" Target="http://twitter.com/1RicardoGS/statuses/1317176949521883136" TargetMode="External"/><Relationship Id="rId81" Type="http://schemas.openxmlformats.org/officeDocument/2006/relationships/hyperlink" Target="http://pbs.twimg.com/profile_images/1247789333601333254/nPZqwKSP_normal.jpg" TargetMode="External"/><Relationship Id="rId701" Type="http://schemas.openxmlformats.org/officeDocument/2006/relationships/hyperlink" Target="http://pbs.twimg.com/profile_images/1019966197088047109/0x9FEsn7_normal.jpg" TargetMode="External"/><Relationship Id="rId943" Type="http://schemas.openxmlformats.org/officeDocument/2006/relationships/hyperlink" Target="http://pbs.twimg.com/profile_images/1110901182422106112/Tw_nDYeY_normal.jpg" TargetMode="External"/><Relationship Id="rId700" Type="http://schemas.openxmlformats.org/officeDocument/2006/relationships/hyperlink" Target="http://twitter.com/D13G0MX/statuses/1316085668666245120" TargetMode="External"/><Relationship Id="rId942" Type="http://schemas.openxmlformats.org/officeDocument/2006/relationships/hyperlink" Target="http://twitter.com/Hiram_Juarez27/statuses/1314932876530659328" TargetMode="External"/><Relationship Id="rId941" Type="http://schemas.openxmlformats.org/officeDocument/2006/relationships/hyperlink" Target="http://pbs.twimg.com/profile_images/1010672906131640322/srBhnTnF_normal.jpg" TargetMode="External"/><Relationship Id="rId940" Type="http://schemas.openxmlformats.org/officeDocument/2006/relationships/hyperlink" Target="http://twitter.com/LuisDemetrioRa1/statuses/1314944640659927042" TargetMode="External"/><Relationship Id="rId705" Type="http://schemas.openxmlformats.org/officeDocument/2006/relationships/hyperlink" Target="http://pbs.twimg.com/profile_images/1019966197088047109/0x9FEsn7_normal.jpg" TargetMode="External"/><Relationship Id="rId947" Type="http://schemas.openxmlformats.org/officeDocument/2006/relationships/hyperlink" Target="http://pbs.twimg.com/profile_images/1275633368546377728/rDcVmq8t_normal.jpg" TargetMode="External"/><Relationship Id="rId704" Type="http://schemas.openxmlformats.org/officeDocument/2006/relationships/hyperlink" Target="http://twitter.com/pecina_rolando/statuses/1316084514335014912" TargetMode="External"/><Relationship Id="rId946" Type="http://schemas.openxmlformats.org/officeDocument/2006/relationships/hyperlink" Target="http://twitter.com/marcianocdmx/statuses/1314912317839216641" TargetMode="External"/><Relationship Id="rId703" Type="http://schemas.openxmlformats.org/officeDocument/2006/relationships/hyperlink" Target="http://pbs.twimg.com/profile_images/1299885478733328385/w0sICyjv_normal.jpg" TargetMode="External"/><Relationship Id="rId945" Type="http://schemas.openxmlformats.org/officeDocument/2006/relationships/hyperlink" Target="http://pbs.twimg.com/profile_images/1275633368546377728/rDcVmq8t_normal.jpg" TargetMode="External"/><Relationship Id="rId702" Type="http://schemas.openxmlformats.org/officeDocument/2006/relationships/hyperlink" Target="http://twitter.com/antony_mx/statuses/1316085211734605831" TargetMode="External"/><Relationship Id="rId944" Type="http://schemas.openxmlformats.org/officeDocument/2006/relationships/hyperlink" Target="http://twitter.com/jakobcelis/statuses/1314920324853633026" TargetMode="External"/><Relationship Id="rId73" Type="http://schemas.openxmlformats.org/officeDocument/2006/relationships/hyperlink" Target="http://pbs.twimg.com/profile_images/1270753272962453504/shPkaW8u_normal.jpg" TargetMode="External"/><Relationship Id="rId72" Type="http://schemas.openxmlformats.org/officeDocument/2006/relationships/hyperlink" Target="http://twitter.com/Zharaah/statuses/1317190487250472962" TargetMode="External"/><Relationship Id="rId75" Type="http://schemas.openxmlformats.org/officeDocument/2006/relationships/hyperlink" Target="http://pbs.twimg.com/profile_images/840727801921593344/jTz8gSh2_normal.jpg" TargetMode="External"/><Relationship Id="rId74" Type="http://schemas.openxmlformats.org/officeDocument/2006/relationships/hyperlink" Target="http://twitter.com/MarioJuarezA/statuses/1317189193521491969" TargetMode="External"/><Relationship Id="rId77" Type="http://schemas.openxmlformats.org/officeDocument/2006/relationships/hyperlink" Target="http://pbs.twimg.com/profile_images/1308914755130871809/l1hwwGoN_normal.jpg" TargetMode="External"/><Relationship Id="rId76" Type="http://schemas.openxmlformats.org/officeDocument/2006/relationships/hyperlink" Target="http://twitter.com/ivan_art77/statuses/1317186124499066889" TargetMode="External"/><Relationship Id="rId79" Type="http://schemas.openxmlformats.org/officeDocument/2006/relationships/hyperlink" Target="http://pbs.twimg.com/profile_images/1305190091975950337/D2xH2JAP_normal.jpg" TargetMode="External"/><Relationship Id="rId78" Type="http://schemas.openxmlformats.org/officeDocument/2006/relationships/hyperlink" Target="http://twitter.com/JessPJ12/statuses/1317184711169626113" TargetMode="External"/><Relationship Id="rId939" Type="http://schemas.openxmlformats.org/officeDocument/2006/relationships/hyperlink" Target="http://pbs.twimg.com/profile_images/1304777002675777537/WtCpSGYK_normal.jpg" TargetMode="External"/><Relationship Id="rId938" Type="http://schemas.openxmlformats.org/officeDocument/2006/relationships/hyperlink" Target="http://twitter.com/LuiziitOGS/statuses/1314947963244945415" TargetMode="External"/><Relationship Id="rId937" Type="http://schemas.openxmlformats.org/officeDocument/2006/relationships/hyperlink" Target="http://pbs.twimg.com/profile_images/1264414061506162689/KNJqlCCc_normal.jpg" TargetMode="External"/><Relationship Id="rId71" Type="http://schemas.openxmlformats.org/officeDocument/2006/relationships/hyperlink" Target="http://pbs.twimg.com/profile_images/1311387971271241731/n8aEP7Gm_normal.jpg" TargetMode="External"/><Relationship Id="rId70" Type="http://schemas.openxmlformats.org/officeDocument/2006/relationships/hyperlink" Target="http://twitter.com/oscarin710/statuses/1317191126080753664" TargetMode="External"/><Relationship Id="rId932" Type="http://schemas.openxmlformats.org/officeDocument/2006/relationships/hyperlink" Target="http://twitter.com/_RBK/statuses/1314966571438178308" TargetMode="External"/><Relationship Id="rId931" Type="http://schemas.openxmlformats.org/officeDocument/2006/relationships/hyperlink" Target="http://pbs.twimg.com/profile_images/557748487862104065/1tcLBSir_normal.jpeg" TargetMode="External"/><Relationship Id="rId930" Type="http://schemas.openxmlformats.org/officeDocument/2006/relationships/hyperlink" Target="http://twitter.com/_RBK/statuses/1314966748869865478" TargetMode="External"/><Relationship Id="rId936" Type="http://schemas.openxmlformats.org/officeDocument/2006/relationships/hyperlink" Target="http://twitter.com/AlfredoInde/statuses/1314955122108055553" TargetMode="External"/><Relationship Id="rId935" Type="http://schemas.openxmlformats.org/officeDocument/2006/relationships/hyperlink" Target="http://pbs.twimg.com/profile_images/1246581471713693697/YFx8lQeV_normal.jpg" TargetMode="External"/><Relationship Id="rId934" Type="http://schemas.openxmlformats.org/officeDocument/2006/relationships/hyperlink" Target="http://twitter.com/rickyrug/statuses/1314958173900541952" TargetMode="External"/><Relationship Id="rId933" Type="http://schemas.openxmlformats.org/officeDocument/2006/relationships/hyperlink" Target="http://pbs.twimg.com/profile_images/704928026/mifoto_normal.jpg" TargetMode="External"/><Relationship Id="rId62" Type="http://schemas.openxmlformats.org/officeDocument/2006/relationships/hyperlink" Target="http://twitter.com/Nieto89Nieto/statuses/1317197281158889472" TargetMode="External"/><Relationship Id="rId61" Type="http://schemas.openxmlformats.org/officeDocument/2006/relationships/hyperlink" Target="http://pbs.twimg.com/profile_images/1224158075906678784/ZfTCeY_i_normal.jpg" TargetMode="External"/><Relationship Id="rId64" Type="http://schemas.openxmlformats.org/officeDocument/2006/relationships/hyperlink" Target="http://twitter.com/Shakmai/statuses/1317194501493039104" TargetMode="External"/><Relationship Id="rId63" Type="http://schemas.openxmlformats.org/officeDocument/2006/relationships/hyperlink" Target="http://pbs.twimg.com/profile_images/1271673467222593537/D2uOP1JG_normal.jpg" TargetMode="External"/><Relationship Id="rId66" Type="http://schemas.openxmlformats.org/officeDocument/2006/relationships/hyperlink" Target="http://twitter.com/HugoVarCo1978/statuses/1317194125373034507" TargetMode="External"/><Relationship Id="rId65" Type="http://schemas.openxmlformats.org/officeDocument/2006/relationships/hyperlink" Target="http://pbs.twimg.com/profile_images/1305190091975950337/D2xH2JAP_normal.jpg" TargetMode="External"/><Relationship Id="rId68" Type="http://schemas.openxmlformats.org/officeDocument/2006/relationships/hyperlink" Target="http://twitter.com/vanerek/statuses/1317193926139281408" TargetMode="External"/><Relationship Id="rId67" Type="http://schemas.openxmlformats.org/officeDocument/2006/relationships/hyperlink" Target="http://pbs.twimg.com/profile_images/1184508870422646784/8hz0gkeO_normal.jpg" TargetMode="External"/><Relationship Id="rId729" Type="http://schemas.openxmlformats.org/officeDocument/2006/relationships/hyperlink" Target="http://pbs.twimg.com/profile_images/1087397310034632705/66obs28a_normal.jpg" TargetMode="External"/><Relationship Id="rId728" Type="http://schemas.openxmlformats.org/officeDocument/2006/relationships/hyperlink" Target="http://twitter.com/JimezLila/statuses/1316053903323136000" TargetMode="External"/><Relationship Id="rId60" Type="http://schemas.openxmlformats.org/officeDocument/2006/relationships/hyperlink" Target="http://twitter.com/PaabloHerreraa/statuses/1317198356532367361" TargetMode="External"/><Relationship Id="rId723" Type="http://schemas.openxmlformats.org/officeDocument/2006/relationships/hyperlink" Target="http://pbs.twimg.com/profile_images/2643626305/23cbe21571ec25f527073d2f7c6ed62f_normal.jpeg" TargetMode="External"/><Relationship Id="rId965" Type="http://schemas.openxmlformats.org/officeDocument/2006/relationships/hyperlink" Target="http://pbs.twimg.com/profile_images/592929809358958594/yu69T0Lr_normal.jpg" TargetMode="External"/><Relationship Id="rId722" Type="http://schemas.openxmlformats.org/officeDocument/2006/relationships/hyperlink" Target="http://twitter.com/Man752da/statuses/1316067227364282369" TargetMode="External"/><Relationship Id="rId964" Type="http://schemas.openxmlformats.org/officeDocument/2006/relationships/hyperlink" Target="http://twitter.com/July_Alegria/statuses/1314727528834068482" TargetMode="External"/><Relationship Id="rId721" Type="http://schemas.openxmlformats.org/officeDocument/2006/relationships/hyperlink" Target="http://pbs.twimg.com/profile_images/1243764784257839104/UJda1W0A_normal.jpg" TargetMode="External"/><Relationship Id="rId963" Type="http://schemas.openxmlformats.org/officeDocument/2006/relationships/hyperlink" Target="http://pbs.twimg.com/profile_images/1111508256206348288/2wC2erLJ_normal.jpg" TargetMode="External"/><Relationship Id="rId720" Type="http://schemas.openxmlformats.org/officeDocument/2006/relationships/hyperlink" Target="http://twitter.com/patri_lumbumba/statuses/1316069126721302528" TargetMode="External"/><Relationship Id="rId962" Type="http://schemas.openxmlformats.org/officeDocument/2006/relationships/hyperlink" Target="http://twitter.com/July_Alegria/statuses/1314727971203162112" TargetMode="External"/><Relationship Id="rId727" Type="http://schemas.openxmlformats.org/officeDocument/2006/relationships/hyperlink" Target="http://pbs.twimg.com/profile_images/1316045524550725632/YY6ONDuS_normal.jpg" TargetMode="External"/><Relationship Id="rId969" Type="http://schemas.openxmlformats.org/officeDocument/2006/relationships/hyperlink" Target="http://pbs.twimg.com/profile_images/1021513700501532674/HZYYjasI_normal.jpg" TargetMode="External"/><Relationship Id="rId726" Type="http://schemas.openxmlformats.org/officeDocument/2006/relationships/hyperlink" Target="http://twitter.com/foz2706/statuses/1316054260421804032" TargetMode="External"/><Relationship Id="rId968" Type="http://schemas.openxmlformats.org/officeDocument/2006/relationships/hyperlink" Target="http://twitter.com/laneta111/statuses/1314720033512153088" TargetMode="External"/><Relationship Id="rId725" Type="http://schemas.openxmlformats.org/officeDocument/2006/relationships/hyperlink" Target="http://pbs.twimg.com/profile_images/2643626305/23cbe21571ec25f527073d2f7c6ed62f_normal.jpeg" TargetMode="External"/><Relationship Id="rId967" Type="http://schemas.openxmlformats.org/officeDocument/2006/relationships/hyperlink" Target="http://pbs.twimg.com/profile_images/1189750461299077120/QlpvShkC_normal.jpg" TargetMode="External"/><Relationship Id="rId724" Type="http://schemas.openxmlformats.org/officeDocument/2006/relationships/hyperlink" Target="http://twitter.com/foz2706/statuses/1316054712932724739" TargetMode="External"/><Relationship Id="rId966" Type="http://schemas.openxmlformats.org/officeDocument/2006/relationships/hyperlink" Target="http://twitter.com/Jak32341497/statuses/1314723812060135426" TargetMode="External"/><Relationship Id="rId69" Type="http://schemas.openxmlformats.org/officeDocument/2006/relationships/hyperlink" Target="http://abs.twimg.com/sticky/default_profile_images/default_profile_normal.png" TargetMode="External"/><Relationship Id="rId961" Type="http://schemas.openxmlformats.org/officeDocument/2006/relationships/hyperlink" Target="http://pbs.twimg.com/profile_images/1111508256206348288/2wC2erLJ_normal.jpg" TargetMode="External"/><Relationship Id="rId960" Type="http://schemas.openxmlformats.org/officeDocument/2006/relationships/hyperlink" Target="http://twitter.com/trankyp/statuses/1314738176796381187" TargetMode="External"/><Relationship Id="rId51" Type="http://schemas.openxmlformats.org/officeDocument/2006/relationships/hyperlink" Target="http://pbs.twimg.com/profile_images/1011791849986691073/egS-Q-xL_normal.jpg" TargetMode="External"/><Relationship Id="rId50" Type="http://schemas.openxmlformats.org/officeDocument/2006/relationships/hyperlink" Target="http://twitter.com/ElFerLopzs/statuses/1317209026338476034" TargetMode="External"/><Relationship Id="rId53" Type="http://schemas.openxmlformats.org/officeDocument/2006/relationships/hyperlink" Target="http://pbs.twimg.com/profile_images/1307158447050219520/Wt0OzE7Y_normal.jpg" TargetMode="External"/><Relationship Id="rId52" Type="http://schemas.openxmlformats.org/officeDocument/2006/relationships/hyperlink" Target="http://twitter.com/PedroBAlvarado/statuses/1317204902901370883" TargetMode="External"/><Relationship Id="rId55" Type="http://schemas.openxmlformats.org/officeDocument/2006/relationships/hyperlink" Target="http://pbs.twimg.com/profile_images/792125447777550336/VJh9-__c_normal.jpg" TargetMode="External"/><Relationship Id="rId54" Type="http://schemas.openxmlformats.org/officeDocument/2006/relationships/hyperlink" Target="http://twitter.com/Omnicromatica/statuses/1317201022041743360" TargetMode="External"/><Relationship Id="rId57" Type="http://schemas.openxmlformats.org/officeDocument/2006/relationships/hyperlink" Target="http://pbs.twimg.com/profile_images/1031041988378935296/2v2jPO9N_normal.jpg" TargetMode="External"/><Relationship Id="rId56" Type="http://schemas.openxmlformats.org/officeDocument/2006/relationships/hyperlink" Target="http://twitter.com/cgbarron/statuses/1317199500109258752" TargetMode="External"/><Relationship Id="rId719" Type="http://schemas.openxmlformats.org/officeDocument/2006/relationships/hyperlink" Target="http://pbs.twimg.com/profile_images/1288455015984558080/u-IBWulP_normal.jpg" TargetMode="External"/><Relationship Id="rId718" Type="http://schemas.openxmlformats.org/officeDocument/2006/relationships/hyperlink" Target="http://twitter.com/WinterS_Malfoy/statuses/1316070746301566984" TargetMode="External"/><Relationship Id="rId717" Type="http://schemas.openxmlformats.org/officeDocument/2006/relationships/hyperlink" Target="http://pbs.twimg.com/profile_images/1315984347808362498/QTSz9yBt_normal.jpg" TargetMode="External"/><Relationship Id="rId959" Type="http://schemas.openxmlformats.org/officeDocument/2006/relationships/hyperlink" Target="http://pbs.twimg.com/profile_images/907681043741736960/Wv_tyFu__normal.jpg" TargetMode="External"/><Relationship Id="rId712" Type="http://schemas.openxmlformats.org/officeDocument/2006/relationships/hyperlink" Target="http://twitter.com/PauWenk/statuses/1316079188655341568" TargetMode="External"/><Relationship Id="rId954" Type="http://schemas.openxmlformats.org/officeDocument/2006/relationships/hyperlink" Target="http://twitter.com/abhielito/statuses/1314781096752672768" TargetMode="External"/><Relationship Id="rId711" Type="http://schemas.openxmlformats.org/officeDocument/2006/relationships/hyperlink" Target="http://pbs.twimg.com/profile_images/1315146550742523904/crskCU7D_normal.jpg" TargetMode="External"/><Relationship Id="rId953" Type="http://schemas.openxmlformats.org/officeDocument/2006/relationships/hyperlink" Target="http://pbs.twimg.com/profile_images/1096910167894093826/NKjElnG7_normal.jpg" TargetMode="External"/><Relationship Id="rId710" Type="http://schemas.openxmlformats.org/officeDocument/2006/relationships/hyperlink" Target="http://twitter.com/jacklu97/statuses/1316081646408404993" TargetMode="External"/><Relationship Id="rId952" Type="http://schemas.openxmlformats.org/officeDocument/2006/relationships/hyperlink" Target="http://twitter.com/ochoa_4/statuses/1314840966482726912" TargetMode="External"/><Relationship Id="rId951" Type="http://schemas.openxmlformats.org/officeDocument/2006/relationships/hyperlink" Target="http://pbs.twimg.com/profile_images/2398938379/imagen1_normal.jpg" TargetMode="External"/><Relationship Id="rId716" Type="http://schemas.openxmlformats.org/officeDocument/2006/relationships/hyperlink" Target="http://twitter.com/fergh902/statuses/1316076631354601472" TargetMode="External"/><Relationship Id="rId958" Type="http://schemas.openxmlformats.org/officeDocument/2006/relationships/hyperlink" Target="http://twitter.com/EdgarAl76958757/statuses/1314761983007260677" TargetMode="External"/><Relationship Id="rId715" Type="http://schemas.openxmlformats.org/officeDocument/2006/relationships/hyperlink" Target="http://pbs.twimg.com/profile_images/535216431969755136/qOdiPVM1_normal.jpeg" TargetMode="External"/><Relationship Id="rId957" Type="http://schemas.openxmlformats.org/officeDocument/2006/relationships/hyperlink" Target="http://pbs.twimg.com/profile_images/1310199803675054082/49w1i6Mv_normal.jpg" TargetMode="External"/><Relationship Id="rId714" Type="http://schemas.openxmlformats.org/officeDocument/2006/relationships/hyperlink" Target="http://twitter.com/normandoarte/statuses/1316078850972045312" TargetMode="External"/><Relationship Id="rId956" Type="http://schemas.openxmlformats.org/officeDocument/2006/relationships/hyperlink" Target="http://twitter.com/mJuliafr/statuses/1314775787032195072" TargetMode="External"/><Relationship Id="rId713" Type="http://schemas.openxmlformats.org/officeDocument/2006/relationships/hyperlink" Target="http://pbs.twimg.com/profile_images/578262652335439873/2VLfhSvD_normal.jpeg" TargetMode="External"/><Relationship Id="rId955" Type="http://schemas.openxmlformats.org/officeDocument/2006/relationships/hyperlink" Target="http://pbs.twimg.com/profile_images/1248269672023093256/ikBXmddl_normal.jpg" TargetMode="External"/><Relationship Id="rId59" Type="http://schemas.openxmlformats.org/officeDocument/2006/relationships/hyperlink" Target="http://pbs.twimg.com/profile_images/1051587468171071494/UsnUNH_i_normal.jpg" TargetMode="External"/><Relationship Id="rId58" Type="http://schemas.openxmlformats.org/officeDocument/2006/relationships/hyperlink" Target="http://twitter.com/Nanny_bol/statuses/1317199314956046337" TargetMode="External"/><Relationship Id="rId950" Type="http://schemas.openxmlformats.org/officeDocument/2006/relationships/hyperlink" Target="http://twitter.com/daniel_mejia_99/statuses/1314904073125195776" TargetMode="External"/><Relationship Id="rId590" Type="http://schemas.openxmlformats.org/officeDocument/2006/relationships/hyperlink" Target="http://twitter.com/YolyFloresHdez/statuses/1316241762705453056" TargetMode="External"/><Relationship Id="rId107" Type="http://schemas.openxmlformats.org/officeDocument/2006/relationships/hyperlink" Target="http://pbs.twimg.com/profile_images/1304828872186363904/LC3OIack_normal.jpg" TargetMode="External"/><Relationship Id="rId349" Type="http://schemas.openxmlformats.org/officeDocument/2006/relationships/hyperlink" Target="http://pbs.twimg.com/profile_images/872272303903580164/65omOhe8_normal.jpg" TargetMode="External"/><Relationship Id="rId106" Type="http://schemas.openxmlformats.org/officeDocument/2006/relationships/hyperlink" Target="http://twitter.com/AnnWonwoo/statuses/1317167458915057664" TargetMode="External"/><Relationship Id="rId348" Type="http://schemas.openxmlformats.org/officeDocument/2006/relationships/hyperlink" Target="http://twitter.com/Mike_Aispuro/statuses/1316762793031462914" TargetMode="External"/><Relationship Id="rId105" Type="http://schemas.openxmlformats.org/officeDocument/2006/relationships/hyperlink" Target="http://pbs.twimg.com/profile_images/1218666122679070722/yn6BjH-a_normal.jpg" TargetMode="External"/><Relationship Id="rId347" Type="http://schemas.openxmlformats.org/officeDocument/2006/relationships/hyperlink" Target="http://pbs.twimg.com/profile_images/1298266766334767108/rerkztgl_normal.jpg" TargetMode="External"/><Relationship Id="rId589" Type="http://schemas.openxmlformats.org/officeDocument/2006/relationships/hyperlink" Target="http://pbs.twimg.com/profile_images/1095067092083269632/ZL3qqdAc_normal.jpg" TargetMode="External"/><Relationship Id="rId104" Type="http://schemas.openxmlformats.org/officeDocument/2006/relationships/hyperlink" Target="http://twitter.com/CesSanti/statuses/1317168613057613825" TargetMode="External"/><Relationship Id="rId346" Type="http://schemas.openxmlformats.org/officeDocument/2006/relationships/hyperlink" Target="http://twitter.com/pcvos/statuses/1316770146241843200" TargetMode="External"/><Relationship Id="rId588" Type="http://schemas.openxmlformats.org/officeDocument/2006/relationships/hyperlink" Target="http://twitter.com/YolyFloresHdez/statuses/1316241977227317248" TargetMode="External"/><Relationship Id="rId109" Type="http://schemas.openxmlformats.org/officeDocument/2006/relationships/hyperlink" Target="http://pbs.twimg.com/profile_images/3412474469/cb11ce44eb74f0f2667365e9678ac6c5_normal.jpeg" TargetMode="External"/><Relationship Id="rId1170" Type="http://schemas.openxmlformats.org/officeDocument/2006/relationships/hyperlink" Target="http://twitter.com/Angel05926258/statuses/1314285694290927618" TargetMode="External"/><Relationship Id="rId108" Type="http://schemas.openxmlformats.org/officeDocument/2006/relationships/hyperlink" Target="http://twitter.com/paulinama56/statuses/1317166564458795008" TargetMode="External"/><Relationship Id="rId1171" Type="http://schemas.openxmlformats.org/officeDocument/2006/relationships/hyperlink" Target="http://pbs.twimg.com/profile_images/1273460777689677825/Nh2KYE1z_normal.jpg" TargetMode="External"/><Relationship Id="rId341" Type="http://schemas.openxmlformats.org/officeDocument/2006/relationships/hyperlink" Target="http://pbs.twimg.com/profile_images/485613436584226817/QAQDnHY7_normal.jpeg" TargetMode="External"/><Relationship Id="rId583" Type="http://schemas.openxmlformats.org/officeDocument/2006/relationships/hyperlink" Target="http://pbs.twimg.com/profile_images/1131559274512101377/f8cI-RFH_normal.jpg" TargetMode="External"/><Relationship Id="rId1172" Type="http://schemas.openxmlformats.org/officeDocument/2006/relationships/hyperlink" Target="http://twitter.com/MarianaGuadar20/statuses/1314284511983738880" TargetMode="External"/><Relationship Id="rId340" Type="http://schemas.openxmlformats.org/officeDocument/2006/relationships/hyperlink" Target="http://twitter.com/aby_1987/statuses/1316771411386683392" TargetMode="External"/><Relationship Id="rId582" Type="http://schemas.openxmlformats.org/officeDocument/2006/relationships/hyperlink" Target="http://twitter.com/jessie_Janssen2/statuses/1316343497167781888" TargetMode="External"/><Relationship Id="rId1173" Type="http://schemas.openxmlformats.org/officeDocument/2006/relationships/hyperlink" Target="http://pbs.twimg.com/profile_images/1146169773362995205/mACPWHTd_normal.jpg" TargetMode="External"/><Relationship Id="rId581" Type="http://schemas.openxmlformats.org/officeDocument/2006/relationships/hyperlink" Target="http://pbs.twimg.com/profile_images/1316139148844167168/4TAKOL1s_normal.jpg" TargetMode="External"/><Relationship Id="rId1174" Type="http://schemas.openxmlformats.org/officeDocument/2006/relationships/hyperlink" Target="http://twitter.com/gina_oficial/statuses/1314284027453399040" TargetMode="External"/><Relationship Id="rId580" Type="http://schemas.openxmlformats.org/officeDocument/2006/relationships/hyperlink" Target="http://twitter.com/Jessi_GuevaraC/statuses/1316355918590771203" TargetMode="External"/><Relationship Id="rId1175" Type="http://schemas.openxmlformats.org/officeDocument/2006/relationships/hyperlink" Target="http://abs.twimg.com/sticky/default_profile_images/default_profile_normal.png" TargetMode="External"/><Relationship Id="rId103" Type="http://schemas.openxmlformats.org/officeDocument/2006/relationships/hyperlink" Target="http://pbs.twimg.com/profile_images/3412474469/cb11ce44eb74f0f2667365e9678ac6c5_normal.jpeg" TargetMode="External"/><Relationship Id="rId345" Type="http://schemas.openxmlformats.org/officeDocument/2006/relationships/hyperlink" Target="http://pbs.twimg.com/profile_images/485613436584226817/QAQDnHY7_normal.jpeg" TargetMode="External"/><Relationship Id="rId587" Type="http://schemas.openxmlformats.org/officeDocument/2006/relationships/hyperlink" Target="http://pbs.twimg.com/profile_images/1095067092083269632/ZL3qqdAc_normal.jpg" TargetMode="External"/><Relationship Id="rId1176" Type="http://schemas.openxmlformats.org/officeDocument/2006/relationships/hyperlink" Target="http://twitter.com/Xavi60064864/statuses/1314280311467978756" TargetMode="External"/><Relationship Id="rId102" Type="http://schemas.openxmlformats.org/officeDocument/2006/relationships/hyperlink" Target="http://twitter.com/CesSanti/statuses/1317169600715542529" TargetMode="External"/><Relationship Id="rId344" Type="http://schemas.openxmlformats.org/officeDocument/2006/relationships/hyperlink" Target="http://twitter.com/pcvos/statuses/1316770484093104130" TargetMode="External"/><Relationship Id="rId586" Type="http://schemas.openxmlformats.org/officeDocument/2006/relationships/hyperlink" Target="http://twitter.com/MorenaVoto/statuses/1316242544167211011" TargetMode="External"/><Relationship Id="rId1177" Type="http://schemas.openxmlformats.org/officeDocument/2006/relationships/hyperlink" Target="http://pbs.twimg.com/profile_images/1251011628163903489/mJADfAl4_normal.jpg" TargetMode="External"/><Relationship Id="rId101" Type="http://schemas.openxmlformats.org/officeDocument/2006/relationships/hyperlink" Target="http://pbs.twimg.com/profile_images/3412474469/cb11ce44eb74f0f2667365e9678ac6c5_normal.jpeg" TargetMode="External"/><Relationship Id="rId343" Type="http://schemas.openxmlformats.org/officeDocument/2006/relationships/hyperlink" Target="http://pbs.twimg.com/profile_images/485613436584226817/QAQDnHY7_normal.jpeg" TargetMode="External"/><Relationship Id="rId585" Type="http://schemas.openxmlformats.org/officeDocument/2006/relationships/hyperlink" Target="http://pbs.twimg.com/profile_images/1301642363866157057/5kdP2VCJ_normal.jpg" TargetMode="External"/><Relationship Id="rId1178" Type="http://schemas.openxmlformats.org/officeDocument/2006/relationships/hyperlink" Target="http://twitter.com/pepe_sool/statuses/1314277793769938945" TargetMode="External"/><Relationship Id="rId100" Type="http://schemas.openxmlformats.org/officeDocument/2006/relationships/hyperlink" Target="http://twitter.com/CarminaLinette/statuses/1317169669032316930" TargetMode="External"/><Relationship Id="rId342" Type="http://schemas.openxmlformats.org/officeDocument/2006/relationships/hyperlink" Target="http://twitter.com/pcvos/statuses/1316771147489439745" TargetMode="External"/><Relationship Id="rId584" Type="http://schemas.openxmlformats.org/officeDocument/2006/relationships/hyperlink" Target="http://twitter.com/luisjdelatorre/statuses/1316271486924206080" TargetMode="External"/><Relationship Id="rId1179" Type="http://schemas.openxmlformats.org/officeDocument/2006/relationships/hyperlink" Target="http://pbs.twimg.com/profile_images/1217524306/kbailarina_normal.jpg" TargetMode="External"/><Relationship Id="rId1169" Type="http://schemas.openxmlformats.org/officeDocument/2006/relationships/hyperlink" Target="http://pbs.twimg.com/profile_images/1293214094569418752/MxO6Fdyb_normal.jpg" TargetMode="External"/><Relationship Id="rId338" Type="http://schemas.openxmlformats.org/officeDocument/2006/relationships/hyperlink" Target="http://twitter.com/SamFisherRckdz/statuses/1316771801347784706" TargetMode="External"/><Relationship Id="rId337" Type="http://schemas.openxmlformats.org/officeDocument/2006/relationships/hyperlink" Target="http://pbs.twimg.com/profile_images/925404099209723906/RELPq_7D_normal.jpg" TargetMode="External"/><Relationship Id="rId579" Type="http://schemas.openxmlformats.org/officeDocument/2006/relationships/hyperlink" Target="http://abs.twimg.com/sticky/default_profile_images/default_profile_normal.png" TargetMode="External"/><Relationship Id="rId336" Type="http://schemas.openxmlformats.org/officeDocument/2006/relationships/hyperlink" Target="http://twitter.com/AnunciateAquiY/statuses/1316773355937312770" TargetMode="External"/><Relationship Id="rId578" Type="http://schemas.openxmlformats.org/officeDocument/2006/relationships/hyperlink" Target="http://twitter.com/mcarastro03/statuses/1316387690682748929" TargetMode="External"/><Relationship Id="rId335" Type="http://schemas.openxmlformats.org/officeDocument/2006/relationships/hyperlink" Target="http://pbs.twimg.com/profile_images/1271946103991263232/IqCfXqpH_normal.jpg" TargetMode="External"/><Relationship Id="rId577" Type="http://schemas.openxmlformats.org/officeDocument/2006/relationships/hyperlink" Target="http://pbs.twimg.com/profile_images/633758446534332416/ObWLigsh_normal.jpg" TargetMode="External"/><Relationship Id="rId339" Type="http://schemas.openxmlformats.org/officeDocument/2006/relationships/hyperlink" Target="http://pbs.twimg.com/profile_images/839522113279115264/E0Rn9-29_normal.jpg" TargetMode="External"/><Relationship Id="rId1160" Type="http://schemas.openxmlformats.org/officeDocument/2006/relationships/hyperlink" Target="http://twitter.com/inesaragon/statuses/1314293754598223880" TargetMode="External"/><Relationship Id="rId330" Type="http://schemas.openxmlformats.org/officeDocument/2006/relationships/hyperlink" Target="http://twitter.com/dmverdiales/statuses/1316774383487246338" TargetMode="External"/><Relationship Id="rId572" Type="http://schemas.openxmlformats.org/officeDocument/2006/relationships/hyperlink" Target="http://twitter.com/arielmedinav/statuses/1316394862288277504" TargetMode="External"/><Relationship Id="rId1161" Type="http://schemas.openxmlformats.org/officeDocument/2006/relationships/hyperlink" Target="http://pbs.twimg.com/profile_images/1238640662884556801/VotXpJtX_normal.jpg" TargetMode="External"/><Relationship Id="rId571" Type="http://schemas.openxmlformats.org/officeDocument/2006/relationships/hyperlink" Target="http://abs.twimg.com/sticky/default_profile_images/default_profile_normal.png" TargetMode="External"/><Relationship Id="rId1162" Type="http://schemas.openxmlformats.org/officeDocument/2006/relationships/hyperlink" Target="http://twitter.com/wasv82/statuses/1314293741516021760" TargetMode="External"/><Relationship Id="rId570" Type="http://schemas.openxmlformats.org/officeDocument/2006/relationships/hyperlink" Target="http://twitter.com/Nereida319/statuses/1316397477650665472" TargetMode="External"/><Relationship Id="rId1163" Type="http://schemas.openxmlformats.org/officeDocument/2006/relationships/hyperlink" Target="http://pbs.twimg.com/profile_images/2939942579/8dddfb168dbc1da9d09f0bf5c568bde0_normal.jpeg" TargetMode="External"/><Relationship Id="rId1164" Type="http://schemas.openxmlformats.org/officeDocument/2006/relationships/hyperlink" Target="http://twitter.com/gen_ga/statuses/1314292311736582145" TargetMode="External"/><Relationship Id="rId334" Type="http://schemas.openxmlformats.org/officeDocument/2006/relationships/hyperlink" Target="http://twitter.com/DrVRodrguez/statuses/1316773575211261953" TargetMode="External"/><Relationship Id="rId576" Type="http://schemas.openxmlformats.org/officeDocument/2006/relationships/hyperlink" Target="http://twitter.com/vanerek/statuses/1316392421257666560" TargetMode="External"/><Relationship Id="rId1165" Type="http://schemas.openxmlformats.org/officeDocument/2006/relationships/hyperlink" Target="http://pbs.twimg.com/profile_images/1293214094569418752/MxO6Fdyb_normal.jpg" TargetMode="External"/><Relationship Id="rId333" Type="http://schemas.openxmlformats.org/officeDocument/2006/relationships/hyperlink" Target="http://pbs.twimg.com/profile_images/1314180388445655042/fhjYyeUA_normal.jpg" TargetMode="External"/><Relationship Id="rId575" Type="http://schemas.openxmlformats.org/officeDocument/2006/relationships/hyperlink" Target="http://pbs.twimg.com/profile_images/1184508870422646784/8hz0gkeO_normal.jpg" TargetMode="External"/><Relationship Id="rId1166" Type="http://schemas.openxmlformats.org/officeDocument/2006/relationships/hyperlink" Target="http://twitter.com/Angel05926258/statuses/1314286465623482376" TargetMode="External"/><Relationship Id="rId332" Type="http://schemas.openxmlformats.org/officeDocument/2006/relationships/hyperlink" Target="http://twitter.com/aby_1987/statuses/1316774209494884363" TargetMode="External"/><Relationship Id="rId574" Type="http://schemas.openxmlformats.org/officeDocument/2006/relationships/hyperlink" Target="http://twitter.com/arielmedinav/statuses/1316394232794488832" TargetMode="External"/><Relationship Id="rId1167" Type="http://schemas.openxmlformats.org/officeDocument/2006/relationships/hyperlink" Target="http://pbs.twimg.com/profile_images/1293214094569418752/MxO6Fdyb_normal.jpg" TargetMode="External"/><Relationship Id="rId331" Type="http://schemas.openxmlformats.org/officeDocument/2006/relationships/hyperlink" Target="http://pbs.twimg.com/profile_images/839522113279115264/E0Rn9-29_normal.jpg" TargetMode="External"/><Relationship Id="rId573" Type="http://schemas.openxmlformats.org/officeDocument/2006/relationships/hyperlink" Target="http://abs.twimg.com/sticky/default_profile_images/default_profile_normal.png" TargetMode="External"/><Relationship Id="rId1168" Type="http://schemas.openxmlformats.org/officeDocument/2006/relationships/hyperlink" Target="http://twitter.com/Angel05926258/statuses/1314285882623565829" TargetMode="External"/><Relationship Id="rId370" Type="http://schemas.openxmlformats.org/officeDocument/2006/relationships/hyperlink" Target="http://twitter.com/ZaMNake/statuses/1316734317431795712" TargetMode="External"/><Relationship Id="rId129" Type="http://schemas.openxmlformats.org/officeDocument/2006/relationships/hyperlink" Target="http://pbs.twimg.com/profile_images/1038551288034676736/NVcj27eg_normal.jpg" TargetMode="External"/><Relationship Id="rId128" Type="http://schemas.openxmlformats.org/officeDocument/2006/relationships/hyperlink" Target="http://twitter.com/TheAfterMatth/statuses/1317160454469357568" TargetMode="External"/><Relationship Id="rId127" Type="http://schemas.openxmlformats.org/officeDocument/2006/relationships/hyperlink" Target="http://pbs.twimg.com/profile_images/1038551288034676736/NVcj27eg_normal.jpg" TargetMode="External"/><Relationship Id="rId369" Type="http://schemas.openxmlformats.org/officeDocument/2006/relationships/hyperlink" Target="http://pbs.twimg.com/profile_images/1306391963881668611/M-awZc2W_normal.jpg" TargetMode="External"/><Relationship Id="rId126" Type="http://schemas.openxmlformats.org/officeDocument/2006/relationships/hyperlink" Target="http://twitter.com/RadBoshum/statuses/1317161011875557378" TargetMode="External"/><Relationship Id="rId368" Type="http://schemas.openxmlformats.org/officeDocument/2006/relationships/hyperlink" Target="http://twitter.com/FRANCIS67485129/statuses/1316744982934376449" TargetMode="External"/><Relationship Id="rId1190" Type="http://schemas.openxmlformats.org/officeDocument/2006/relationships/hyperlink" Target="http://twitter.com/paolareaa/statuses/1314268682063933443" TargetMode="External"/><Relationship Id="rId1191" Type="http://schemas.openxmlformats.org/officeDocument/2006/relationships/hyperlink" Target="http://pbs.twimg.com/profile_images/1246664852505907200/ta7IP8Es_normal.jpg" TargetMode="External"/><Relationship Id="rId1192" Type="http://schemas.openxmlformats.org/officeDocument/2006/relationships/hyperlink" Target="http://twitter.com/aajhdez/statuses/1314259952978948096" TargetMode="External"/><Relationship Id="rId1193" Type="http://schemas.openxmlformats.org/officeDocument/2006/relationships/hyperlink" Target="http://pbs.twimg.com/profile_images/1315405272052101120/KVaxVuaJ_normal.jpg" TargetMode="External"/><Relationship Id="rId121" Type="http://schemas.openxmlformats.org/officeDocument/2006/relationships/hyperlink" Target="http://pbs.twimg.com/profile_images/1010288357270667265/slkSTicz_normal.jpg" TargetMode="External"/><Relationship Id="rId363" Type="http://schemas.openxmlformats.org/officeDocument/2006/relationships/hyperlink" Target="http://pbs.twimg.com/profile_images/1279805373570940929/JOomgVzB_normal.jpg" TargetMode="External"/><Relationship Id="rId1194" Type="http://schemas.openxmlformats.org/officeDocument/2006/relationships/hyperlink" Target="http://twitter.com/polliiiito/statuses/1314256045569642499" TargetMode="External"/><Relationship Id="rId120" Type="http://schemas.openxmlformats.org/officeDocument/2006/relationships/hyperlink" Target="http://twitter.com/DanxGuardian/statuses/1317164252872978438" TargetMode="External"/><Relationship Id="rId362" Type="http://schemas.openxmlformats.org/officeDocument/2006/relationships/hyperlink" Target="http://twitter.com/Muzzhur/statuses/1316750998098984960" TargetMode="External"/><Relationship Id="rId1195" Type="http://schemas.openxmlformats.org/officeDocument/2006/relationships/hyperlink" Target="http://pbs.twimg.com/profile_images/1315405272052101120/KVaxVuaJ_normal.jpg" TargetMode="External"/><Relationship Id="rId361" Type="http://schemas.openxmlformats.org/officeDocument/2006/relationships/hyperlink" Target="http://pbs.twimg.com/profile_images/859772916560474112/N_G-y5kn_normal.jpg" TargetMode="External"/><Relationship Id="rId1196" Type="http://schemas.openxmlformats.org/officeDocument/2006/relationships/hyperlink" Target="http://twitter.com/polliiiito/statuses/1314255488872255490" TargetMode="External"/><Relationship Id="rId360" Type="http://schemas.openxmlformats.org/officeDocument/2006/relationships/hyperlink" Target="http://twitter.com/MPP6509/statuses/1316752725963673603" TargetMode="External"/><Relationship Id="rId1197" Type="http://schemas.openxmlformats.org/officeDocument/2006/relationships/hyperlink" Target="http://pbs.twimg.com/profile_images/1137990678082924545/3KFMsjg4_normal.jpg" TargetMode="External"/><Relationship Id="rId125" Type="http://schemas.openxmlformats.org/officeDocument/2006/relationships/hyperlink" Target="http://pbs.twimg.com/profile_images/1315721844679471104/wD1D12MM_normal.jpg" TargetMode="External"/><Relationship Id="rId367" Type="http://schemas.openxmlformats.org/officeDocument/2006/relationships/hyperlink" Target="http://abs.twimg.com/sticky/default_profile_images/default_profile_normal.png" TargetMode="External"/><Relationship Id="rId1198" Type="http://schemas.openxmlformats.org/officeDocument/2006/relationships/hyperlink" Target="http://twitter.com/karlabdala/statuses/1314246310560706561" TargetMode="External"/><Relationship Id="rId124" Type="http://schemas.openxmlformats.org/officeDocument/2006/relationships/hyperlink" Target="http://twitter.com/rodriesk/statuses/1317162564741156864" TargetMode="External"/><Relationship Id="rId366" Type="http://schemas.openxmlformats.org/officeDocument/2006/relationships/hyperlink" Target="http://twitter.com/xihemo/statuses/1316745012047081473" TargetMode="External"/><Relationship Id="rId1199" Type="http://schemas.openxmlformats.org/officeDocument/2006/relationships/hyperlink" Target="http://abs.twimg.com/sticky/default_profile_images/default_profile_normal.png" TargetMode="External"/><Relationship Id="rId123" Type="http://schemas.openxmlformats.org/officeDocument/2006/relationships/hyperlink" Target="http://pbs.twimg.com/profile_images/1270112358896197632/wqOg0UMK_normal.jpg" TargetMode="External"/><Relationship Id="rId365" Type="http://schemas.openxmlformats.org/officeDocument/2006/relationships/hyperlink" Target="http://pbs.twimg.com/profile_images/1279805373570940929/JOomgVzB_normal.jpg" TargetMode="External"/><Relationship Id="rId122" Type="http://schemas.openxmlformats.org/officeDocument/2006/relationships/hyperlink" Target="http://twitter.com/josericardo7/statuses/1317163891227611137" TargetMode="External"/><Relationship Id="rId364" Type="http://schemas.openxmlformats.org/officeDocument/2006/relationships/hyperlink" Target="http://twitter.com/xihemo/statuses/1316746399816458240" TargetMode="External"/><Relationship Id="rId95" Type="http://schemas.openxmlformats.org/officeDocument/2006/relationships/hyperlink" Target="http://pbs.twimg.com/profile_images/1113858698236039168/tcWVQT7T_normal.jpg" TargetMode="External"/><Relationship Id="rId94" Type="http://schemas.openxmlformats.org/officeDocument/2006/relationships/hyperlink" Target="http://twitter.com/Jessi_GuevaraC/statuses/1317170955492466689" TargetMode="External"/><Relationship Id="rId97" Type="http://schemas.openxmlformats.org/officeDocument/2006/relationships/hyperlink" Target="http://abs.twimg.com/sticky/default_profile_images/default_profile_normal.png" TargetMode="External"/><Relationship Id="rId96" Type="http://schemas.openxmlformats.org/officeDocument/2006/relationships/hyperlink" Target="http://twitter.com/Katibeb1/statuses/1317170251843371011" TargetMode="External"/><Relationship Id="rId99" Type="http://schemas.openxmlformats.org/officeDocument/2006/relationships/hyperlink" Target="http://pbs.twimg.com/profile_images/1256665422587404295/GSM_JU94_normal.jpg" TargetMode="External"/><Relationship Id="rId98" Type="http://schemas.openxmlformats.org/officeDocument/2006/relationships/hyperlink" Target="http://twitter.com/Jessi_GuevaraC/statuses/1317169801001947138" TargetMode="External"/><Relationship Id="rId91" Type="http://schemas.openxmlformats.org/officeDocument/2006/relationships/hyperlink" Target="http://abs.twimg.com/sticky/default_profile_images/default_profile_normal.png" TargetMode="External"/><Relationship Id="rId90" Type="http://schemas.openxmlformats.org/officeDocument/2006/relationships/hyperlink" Target="http://twitter.com/NortePolaris/statuses/1317172487931662336" TargetMode="External"/><Relationship Id="rId93" Type="http://schemas.openxmlformats.org/officeDocument/2006/relationships/hyperlink" Target="http://abs.twimg.com/sticky/default_profile_images/default_profile_normal.png" TargetMode="External"/><Relationship Id="rId92" Type="http://schemas.openxmlformats.org/officeDocument/2006/relationships/hyperlink" Target="http://twitter.com/Jessi_GuevaraC/statuses/1317172042807021568" TargetMode="External"/><Relationship Id="rId118" Type="http://schemas.openxmlformats.org/officeDocument/2006/relationships/hyperlink" Target="http://twitter.com/DanxGuardian/statuses/1317164459526393856" TargetMode="External"/><Relationship Id="rId117" Type="http://schemas.openxmlformats.org/officeDocument/2006/relationships/hyperlink" Target="http://pbs.twimg.com/profile_images/1279974029294698498/ALn6U1xh_normal.jpg" TargetMode="External"/><Relationship Id="rId359" Type="http://schemas.openxmlformats.org/officeDocument/2006/relationships/hyperlink" Target="http://pbs.twimg.com/profile_images/2363627181/jj7xf30otnvszam27qrs_normal.jpeg" TargetMode="External"/><Relationship Id="rId116" Type="http://schemas.openxmlformats.org/officeDocument/2006/relationships/hyperlink" Target="http://twitter.com/CesSanti/statuses/1317165461327499268" TargetMode="External"/><Relationship Id="rId358" Type="http://schemas.openxmlformats.org/officeDocument/2006/relationships/hyperlink" Target="http://twitter.com/SamFisherRckdz/statuses/1316752775645212678" TargetMode="External"/><Relationship Id="rId115" Type="http://schemas.openxmlformats.org/officeDocument/2006/relationships/hyperlink" Target="http://pbs.twimg.com/profile_images/3412474469/cb11ce44eb74f0f2667365e9678ac6c5_normal.jpeg" TargetMode="External"/><Relationship Id="rId357" Type="http://schemas.openxmlformats.org/officeDocument/2006/relationships/hyperlink" Target="http://pbs.twimg.com/profile_images/925404099209723906/RELPq_7D_normal.jpg" TargetMode="External"/><Relationship Id="rId599" Type="http://schemas.openxmlformats.org/officeDocument/2006/relationships/hyperlink" Target="http://pbs.twimg.com/profile_images/1304626343838191616/7WeAssqo_normal.jpg" TargetMode="External"/><Relationship Id="rId1180" Type="http://schemas.openxmlformats.org/officeDocument/2006/relationships/hyperlink" Target="http://twitter.com/tajin2010/statuses/1314277762945884161" TargetMode="External"/><Relationship Id="rId1181" Type="http://schemas.openxmlformats.org/officeDocument/2006/relationships/hyperlink" Target="http://pbs.twimg.com/profile_images/1251011628163903489/mJADfAl4_normal.jpg" TargetMode="External"/><Relationship Id="rId119" Type="http://schemas.openxmlformats.org/officeDocument/2006/relationships/hyperlink" Target="http://pbs.twimg.com/profile_images/1279974029294698498/ALn6U1xh_normal.jpg" TargetMode="External"/><Relationship Id="rId1182" Type="http://schemas.openxmlformats.org/officeDocument/2006/relationships/hyperlink" Target="http://twitter.com/pepe_sool/statuses/1314274304729722880" TargetMode="External"/><Relationship Id="rId110" Type="http://schemas.openxmlformats.org/officeDocument/2006/relationships/hyperlink" Target="http://twitter.com/CesSanti/statuses/1317165898441150464" TargetMode="External"/><Relationship Id="rId352" Type="http://schemas.openxmlformats.org/officeDocument/2006/relationships/hyperlink" Target="http://twitter.com/_aldomunoz/statuses/1316754533670891530" TargetMode="External"/><Relationship Id="rId594" Type="http://schemas.openxmlformats.org/officeDocument/2006/relationships/hyperlink" Target="http://twitter.com/isyadf/statuses/1316231777351016454" TargetMode="External"/><Relationship Id="rId1183" Type="http://schemas.openxmlformats.org/officeDocument/2006/relationships/hyperlink" Target="http://pbs.twimg.com/profile_images/1252518541464678400/-05S7TMf_normal.jpg" TargetMode="External"/><Relationship Id="rId351" Type="http://schemas.openxmlformats.org/officeDocument/2006/relationships/hyperlink" Target="http://pbs.twimg.com/profile_images/505360622972706817/rCHnZmVK_normal.jpeg" TargetMode="External"/><Relationship Id="rId593" Type="http://schemas.openxmlformats.org/officeDocument/2006/relationships/hyperlink" Target="http://pbs.twimg.com/profile_images/1282000290800164866/TqUHAIju_normal.jpg" TargetMode="External"/><Relationship Id="rId1184" Type="http://schemas.openxmlformats.org/officeDocument/2006/relationships/hyperlink" Target="http://twitter.com/ReineofHell/statuses/1314273668520910849" TargetMode="External"/><Relationship Id="rId350" Type="http://schemas.openxmlformats.org/officeDocument/2006/relationships/hyperlink" Target="http://twitter.com/Ibrahim_DC7/statuses/1316754541401067521" TargetMode="External"/><Relationship Id="rId592" Type="http://schemas.openxmlformats.org/officeDocument/2006/relationships/hyperlink" Target="http://twitter.com/eyfernandez/statuses/1316235582519955456" TargetMode="External"/><Relationship Id="rId1185" Type="http://schemas.openxmlformats.org/officeDocument/2006/relationships/hyperlink" Target="http://pbs.twimg.com/profile_images/1307030690634973184/dTqwRnsG_normal.jpg" TargetMode="External"/><Relationship Id="rId591" Type="http://schemas.openxmlformats.org/officeDocument/2006/relationships/hyperlink" Target="http://pbs.twimg.com/profile_images/1243392705180233732/J0_4BAOT_normal.jpg" TargetMode="External"/><Relationship Id="rId1186" Type="http://schemas.openxmlformats.org/officeDocument/2006/relationships/hyperlink" Target="http://twitter.com/rogemike/statuses/1314273079011368960" TargetMode="External"/><Relationship Id="rId114" Type="http://schemas.openxmlformats.org/officeDocument/2006/relationships/hyperlink" Target="http://twitter.com/CesSanti/statuses/1317165616994914305" TargetMode="External"/><Relationship Id="rId356" Type="http://schemas.openxmlformats.org/officeDocument/2006/relationships/hyperlink" Target="http://twitter.com/amilcarzepeda/statuses/1316753522235498496" TargetMode="External"/><Relationship Id="rId598" Type="http://schemas.openxmlformats.org/officeDocument/2006/relationships/hyperlink" Target="http://twitter.com/josepiz60/statuses/1316229705004130304" TargetMode="External"/><Relationship Id="rId1187" Type="http://schemas.openxmlformats.org/officeDocument/2006/relationships/hyperlink" Target="http://pbs.twimg.com/profile_images/1044276845347328000/fe4BR1ca_normal.jpg" TargetMode="External"/><Relationship Id="rId113" Type="http://schemas.openxmlformats.org/officeDocument/2006/relationships/hyperlink" Target="http://pbs.twimg.com/profile_images/3412474469/cb11ce44eb74f0f2667365e9678ac6c5_normal.jpeg" TargetMode="External"/><Relationship Id="rId355" Type="http://schemas.openxmlformats.org/officeDocument/2006/relationships/hyperlink" Target="http://pbs.twimg.com/profile_images/656299717702213632/spRS9zJk_normal.jpg" TargetMode="External"/><Relationship Id="rId597" Type="http://schemas.openxmlformats.org/officeDocument/2006/relationships/hyperlink" Target="http://pbs.twimg.com/profile_images/1304626343838191616/7WeAssqo_normal.jpg" TargetMode="External"/><Relationship Id="rId1188" Type="http://schemas.openxmlformats.org/officeDocument/2006/relationships/hyperlink" Target="http://twitter.com/CelisPepe/statuses/1314271914597199872" TargetMode="External"/><Relationship Id="rId112" Type="http://schemas.openxmlformats.org/officeDocument/2006/relationships/hyperlink" Target="http://twitter.com/CesSanti/statuses/1317165849313234945" TargetMode="External"/><Relationship Id="rId354" Type="http://schemas.openxmlformats.org/officeDocument/2006/relationships/hyperlink" Target="http://twitter.com/ArteagaDiosdado/statuses/1316754206251012096" TargetMode="External"/><Relationship Id="rId596" Type="http://schemas.openxmlformats.org/officeDocument/2006/relationships/hyperlink" Target="http://twitter.com/NAHUALREVIVIDO/statuses/1316229878514057221" TargetMode="External"/><Relationship Id="rId1189" Type="http://schemas.openxmlformats.org/officeDocument/2006/relationships/hyperlink" Target="http://pbs.twimg.com/profile_images/1306384353161703424/r30dR7Wl_normal.jpg" TargetMode="External"/><Relationship Id="rId111" Type="http://schemas.openxmlformats.org/officeDocument/2006/relationships/hyperlink" Target="http://pbs.twimg.com/profile_images/3412474469/cb11ce44eb74f0f2667365e9678ac6c5_normal.jpeg" TargetMode="External"/><Relationship Id="rId353" Type="http://schemas.openxmlformats.org/officeDocument/2006/relationships/hyperlink" Target="http://pbs.twimg.com/profile_images/1314730679230509057/eARdkFIT_normal.jpg" TargetMode="External"/><Relationship Id="rId595" Type="http://schemas.openxmlformats.org/officeDocument/2006/relationships/hyperlink" Target="http://pbs.twimg.com/profile_images/1192500454745366530/oaWa3uQp_normal.jpg" TargetMode="External"/><Relationship Id="rId1136" Type="http://schemas.openxmlformats.org/officeDocument/2006/relationships/hyperlink" Target="http://twitter.com/mooncampos2/statuses/1314332163060494336" TargetMode="External"/><Relationship Id="rId1137" Type="http://schemas.openxmlformats.org/officeDocument/2006/relationships/hyperlink" Target="http://pbs.twimg.com/profile_images/1313328002223214594/obecSwwQ_normal.jpg" TargetMode="External"/><Relationship Id="rId1138" Type="http://schemas.openxmlformats.org/officeDocument/2006/relationships/hyperlink" Target="http://twitter.com/escaiante/statuses/1314331900505452545" TargetMode="External"/><Relationship Id="rId1139" Type="http://schemas.openxmlformats.org/officeDocument/2006/relationships/hyperlink" Target="http://abs.twimg.com/sticky/default_profile_images/default_profile_normal.png" TargetMode="External"/><Relationship Id="rId305" Type="http://schemas.openxmlformats.org/officeDocument/2006/relationships/hyperlink" Target="http://pbs.twimg.com/profile_images/1278580207574810624/y8cLGGJa_normal.jpg" TargetMode="External"/><Relationship Id="rId547" Type="http://schemas.openxmlformats.org/officeDocument/2006/relationships/hyperlink" Target="http://pbs.twimg.com/profile_images/1297717229300011009/BJVXcWqs_normal.jpg" TargetMode="External"/><Relationship Id="rId789" Type="http://schemas.openxmlformats.org/officeDocument/2006/relationships/hyperlink" Target="http://abs.twimg.com/sticky/default_profile_images/default_profile_normal.png" TargetMode="External"/><Relationship Id="rId304" Type="http://schemas.openxmlformats.org/officeDocument/2006/relationships/hyperlink" Target="http://twitter.com/JORDAN_GLZ79/statuses/1316794819155554304" TargetMode="External"/><Relationship Id="rId546" Type="http://schemas.openxmlformats.org/officeDocument/2006/relationships/hyperlink" Target="http://twitter.com/ajuarez2/statuses/1316420672692711425" TargetMode="External"/><Relationship Id="rId788" Type="http://schemas.openxmlformats.org/officeDocument/2006/relationships/hyperlink" Target="http://twitter.com/Linus87/statuses/1315759762844262400" TargetMode="External"/><Relationship Id="rId303" Type="http://schemas.openxmlformats.org/officeDocument/2006/relationships/hyperlink" Target="http://pbs.twimg.com/profile_images/1301999062951112705/HdH-r8-Y_normal.jpg" TargetMode="External"/><Relationship Id="rId545" Type="http://schemas.openxmlformats.org/officeDocument/2006/relationships/hyperlink" Target="http://pbs.twimg.com/profile_images/653259805994319872/wKM76TSY_normal.jpg" TargetMode="External"/><Relationship Id="rId787" Type="http://schemas.openxmlformats.org/officeDocument/2006/relationships/hyperlink" Target="http://pbs.twimg.com/profile_images/1282716527117000704/KQcxOSH2_normal.jpg" TargetMode="External"/><Relationship Id="rId302" Type="http://schemas.openxmlformats.org/officeDocument/2006/relationships/hyperlink" Target="http://twitter.com/aaronwatashiwa/statuses/1316795900149202944" TargetMode="External"/><Relationship Id="rId544" Type="http://schemas.openxmlformats.org/officeDocument/2006/relationships/hyperlink" Target="http://twitter.com/ajuarez2/statuses/1316421070241460224" TargetMode="External"/><Relationship Id="rId786" Type="http://schemas.openxmlformats.org/officeDocument/2006/relationships/hyperlink" Target="http://twitter.com/claudiavgomezv1/statuses/1315768577153208320" TargetMode="External"/><Relationship Id="rId309" Type="http://schemas.openxmlformats.org/officeDocument/2006/relationships/hyperlink" Target="http://pbs.twimg.com/profile_images/1260706902947708928/x-d2iNcX_normal.jpg" TargetMode="External"/><Relationship Id="rId308" Type="http://schemas.openxmlformats.org/officeDocument/2006/relationships/hyperlink" Target="http://twitter.com/valeriamarquuez/statuses/1316793879149056006" TargetMode="External"/><Relationship Id="rId307" Type="http://schemas.openxmlformats.org/officeDocument/2006/relationships/hyperlink" Target="http://pbs.twimg.com/profile_images/1306057344380526593/EtCyuqMj_normal.jpg" TargetMode="External"/><Relationship Id="rId549" Type="http://schemas.openxmlformats.org/officeDocument/2006/relationships/hyperlink" Target="http://pbs.twimg.com/profile_images/653259805994319872/wKM76TSY_normal.jpg" TargetMode="External"/><Relationship Id="rId306" Type="http://schemas.openxmlformats.org/officeDocument/2006/relationships/hyperlink" Target="http://twitter.com/KiqueSamberino/statuses/1316794805398188033" TargetMode="External"/><Relationship Id="rId548" Type="http://schemas.openxmlformats.org/officeDocument/2006/relationships/hyperlink" Target="http://twitter.com/bmaster12/statuses/1316419975255486465" TargetMode="External"/><Relationship Id="rId781" Type="http://schemas.openxmlformats.org/officeDocument/2006/relationships/hyperlink" Target="http://pbs.twimg.com/profile_images/1248648247414894596/4DfbpTww_normal.jpg" TargetMode="External"/><Relationship Id="rId780" Type="http://schemas.openxmlformats.org/officeDocument/2006/relationships/hyperlink" Target="http://twitter.com/jcel_/statuses/1315780369107611648" TargetMode="External"/><Relationship Id="rId1130" Type="http://schemas.openxmlformats.org/officeDocument/2006/relationships/hyperlink" Target="http://twitter.com/ervin_allegre/statuses/1314354864319676416" TargetMode="External"/><Relationship Id="rId1131" Type="http://schemas.openxmlformats.org/officeDocument/2006/relationships/hyperlink" Target="http://pbs.twimg.com/profile_images/441982594167476224/pE2_iS_v_normal.jpeg" TargetMode="External"/><Relationship Id="rId301" Type="http://schemas.openxmlformats.org/officeDocument/2006/relationships/hyperlink" Target="http://pbs.twimg.com/profile_images/1315354246867542018/PJEZ4QHb_normal.jpg" TargetMode="External"/><Relationship Id="rId543" Type="http://schemas.openxmlformats.org/officeDocument/2006/relationships/hyperlink" Target="http://pbs.twimg.com/profile_images/653259805994319872/wKM76TSY_normal.jpg" TargetMode="External"/><Relationship Id="rId785" Type="http://schemas.openxmlformats.org/officeDocument/2006/relationships/hyperlink" Target="http://pbs.twimg.com/profile_images/1125101751265312768/SDBn7YD5_normal.jpg" TargetMode="External"/><Relationship Id="rId1132" Type="http://schemas.openxmlformats.org/officeDocument/2006/relationships/hyperlink" Target="http://twitter.com/Agaleareth/statuses/1314353305645129728" TargetMode="External"/><Relationship Id="rId300" Type="http://schemas.openxmlformats.org/officeDocument/2006/relationships/hyperlink" Target="http://twitter.com/Luis_Paniagua_/statuses/1316799500292427777" TargetMode="External"/><Relationship Id="rId542" Type="http://schemas.openxmlformats.org/officeDocument/2006/relationships/hyperlink" Target="http://twitter.com/ajuarez2/statuses/1316421394247241729" TargetMode="External"/><Relationship Id="rId784" Type="http://schemas.openxmlformats.org/officeDocument/2006/relationships/hyperlink" Target="http://twitter.com/CarlosR47001543/statuses/1315777655711637507" TargetMode="External"/><Relationship Id="rId1133" Type="http://schemas.openxmlformats.org/officeDocument/2006/relationships/hyperlink" Target="http://pbs.twimg.com/profile_images/1313328002223214594/obecSwwQ_normal.jpg" TargetMode="External"/><Relationship Id="rId541" Type="http://schemas.openxmlformats.org/officeDocument/2006/relationships/hyperlink" Target="http://pbs.twimg.com/profile_images/653259805994319872/wKM76TSY_normal.jpg" TargetMode="External"/><Relationship Id="rId783" Type="http://schemas.openxmlformats.org/officeDocument/2006/relationships/hyperlink" Target="http://pbs.twimg.com/profile_images/1248648247414894596/4DfbpTww_normal.jpg" TargetMode="External"/><Relationship Id="rId1134" Type="http://schemas.openxmlformats.org/officeDocument/2006/relationships/hyperlink" Target="http://twitter.com/escaiante/statuses/1314349831545147393" TargetMode="External"/><Relationship Id="rId540" Type="http://schemas.openxmlformats.org/officeDocument/2006/relationships/hyperlink" Target="http://twitter.com/ajuarez2/statuses/1316422152736833536" TargetMode="External"/><Relationship Id="rId782" Type="http://schemas.openxmlformats.org/officeDocument/2006/relationships/hyperlink" Target="http://twitter.com/CarlosR47001543/statuses/1315780020183465987" TargetMode="External"/><Relationship Id="rId1135" Type="http://schemas.openxmlformats.org/officeDocument/2006/relationships/hyperlink" Target="http://abs.twimg.com/sticky/default_profile_images/default_profile_normal.png" TargetMode="External"/><Relationship Id="rId1125" Type="http://schemas.openxmlformats.org/officeDocument/2006/relationships/hyperlink" Target="http://pbs.twimg.com/profile_images/1316788219082608640/Wr8JflrU_normal.jpg" TargetMode="External"/><Relationship Id="rId1126" Type="http://schemas.openxmlformats.org/officeDocument/2006/relationships/hyperlink" Target="http://twitter.com/ervin_allegre/statuses/1314357252707414016" TargetMode="External"/><Relationship Id="rId1127" Type="http://schemas.openxmlformats.org/officeDocument/2006/relationships/hyperlink" Target="http://pbs.twimg.com/profile_images/1316788219082608640/Wr8JflrU_normal.jpg" TargetMode="External"/><Relationship Id="rId1128" Type="http://schemas.openxmlformats.org/officeDocument/2006/relationships/hyperlink" Target="http://twitter.com/ervin_allegre/statuses/1314356938130354176" TargetMode="External"/><Relationship Id="rId1129" Type="http://schemas.openxmlformats.org/officeDocument/2006/relationships/hyperlink" Target="http://pbs.twimg.com/profile_images/1316788219082608640/Wr8JflrU_normal.jpg" TargetMode="External"/><Relationship Id="rId536" Type="http://schemas.openxmlformats.org/officeDocument/2006/relationships/hyperlink" Target="http://twitter.com/RalBeltrn9/statuses/1316424069865254913" TargetMode="External"/><Relationship Id="rId778" Type="http://schemas.openxmlformats.org/officeDocument/2006/relationships/hyperlink" Target="http://twitter.com/Gabiniahersa/statuses/1315788490370670592" TargetMode="External"/><Relationship Id="rId535" Type="http://schemas.openxmlformats.org/officeDocument/2006/relationships/hyperlink" Target="http://pbs.twimg.com/profile_images/911354351779815424/cTGjvEGt_normal.jpg" TargetMode="External"/><Relationship Id="rId777" Type="http://schemas.openxmlformats.org/officeDocument/2006/relationships/hyperlink" Target="http://pbs.twimg.com/profile_images/1305700863529418758/JGidNHIy_normal.jpg" TargetMode="External"/><Relationship Id="rId534" Type="http://schemas.openxmlformats.org/officeDocument/2006/relationships/hyperlink" Target="http://twitter.com/ajuarez2/statuses/1316428172150284288" TargetMode="External"/><Relationship Id="rId776" Type="http://schemas.openxmlformats.org/officeDocument/2006/relationships/hyperlink" Target="http://twitter.com/anitanni/statuses/1315789474647900162" TargetMode="External"/><Relationship Id="rId533" Type="http://schemas.openxmlformats.org/officeDocument/2006/relationships/hyperlink" Target="http://pbs.twimg.com/profile_images/653259805994319872/wKM76TSY_normal.jpg" TargetMode="External"/><Relationship Id="rId775" Type="http://schemas.openxmlformats.org/officeDocument/2006/relationships/hyperlink" Target="http://pbs.twimg.com/profile_images/1254524401/image_normal.jpg" TargetMode="External"/><Relationship Id="rId539" Type="http://schemas.openxmlformats.org/officeDocument/2006/relationships/hyperlink" Target="http://pbs.twimg.com/profile_images/653259805994319872/wKM76TSY_normal.jpg" TargetMode="External"/><Relationship Id="rId538" Type="http://schemas.openxmlformats.org/officeDocument/2006/relationships/hyperlink" Target="http://twitter.com/ajuarez2/statuses/1316422571861057537" TargetMode="External"/><Relationship Id="rId537" Type="http://schemas.openxmlformats.org/officeDocument/2006/relationships/hyperlink" Target="http://pbs.twimg.com/profile_images/653259805994319872/wKM76TSY_normal.jpg" TargetMode="External"/><Relationship Id="rId779" Type="http://schemas.openxmlformats.org/officeDocument/2006/relationships/hyperlink" Target="http://abs.twimg.com/sticky/default_profile_images/default_profile_normal.png" TargetMode="External"/><Relationship Id="rId770" Type="http://schemas.openxmlformats.org/officeDocument/2006/relationships/hyperlink" Target="http://twitter.com/escapealparaiso/statuses/1315793385043693568" TargetMode="External"/><Relationship Id="rId1120" Type="http://schemas.openxmlformats.org/officeDocument/2006/relationships/hyperlink" Target="http://twitter.com/aladdinssane/statuses/1314357919585054721" TargetMode="External"/><Relationship Id="rId532" Type="http://schemas.openxmlformats.org/officeDocument/2006/relationships/hyperlink" Target="http://twitter.com/GUIYHO/statuses/1316428924549767169" TargetMode="External"/><Relationship Id="rId774" Type="http://schemas.openxmlformats.org/officeDocument/2006/relationships/hyperlink" Target="http://twitter.com/escapealparaiso/statuses/1315791817493938177" TargetMode="External"/><Relationship Id="rId1121" Type="http://schemas.openxmlformats.org/officeDocument/2006/relationships/hyperlink" Target="http://pbs.twimg.com/profile_images/1316788219082608640/Wr8JflrU_normal.jpg" TargetMode="External"/><Relationship Id="rId531" Type="http://schemas.openxmlformats.org/officeDocument/2006/relationships/hyperlink" Target="http://pbs.twimg.com/profile_images/1240448417668661250/AnQ1El91_normal.jpg" TargetMode="External"/><Relationship Id="rId773" Type="http://schemas.openxmlformats.org/officeDocument/2006/relationships/hyperlink" Target="http://pbs.twimg.com/profile_images/1232053040661909505/ntstYL4r_normal.jpg" TargetMode="External"/><Relationship Id="rId1122" Type="http://schemas.openxmlformats.org/officeDocument/2006/relationships/hyperlink" Target="http://twitter.com/ervin_allegre/statuses/1314357889708957697" TargetMode="External"/><Relationship Id="rId530" Type="http://schemas.openxmlformats.org/officeDocument/2006/relationships/hyperlink" Target="http://twitter.com/ItsLeGran/statuses/1316429646100074500" TargetMode="External"/><Relationship Id="rId772" Type="http://schemas.openxmlformats.org/officeDocument/2006/relationships/hyperlink" Target="http://twitter.com/escapealparaiso/statuses/1315792512511082496" TargetMode="External"/><Relationship Id="rId1123" Type="http://schemas.openxmlformats.org/officeDocument/2006/relationships/hyperlink" Target="http://pbs.twimg.com/profile_images/1309281571703328769/xpEu17VA_normal.jpg" TargetMode="External"/><Relationship Id="rId771" Type="http://schemas.openxmlformats.org/officeDocument/2006/relationships/hyperlink" Target="http://pbs.twimg.com/profile_images/1232053040661909505/ntstYL4r_normal.jpg" TargetMode="External"/><Relationship Id="rId1124" Type="http://schemas.openxmlformats.org/officeDocument/2006/relationships/hyperlink" Target="http://twitter.com/aladdinssane/statuses/1314357573999624192" TargetMode="External"/><Relationship Id="rId1158" Type="http://schemas.openxmlformats.org/officeDocument/2006/relationships/hyperlink" Target="http://twitter.com/ExpertColt17/statuses/1314294297378779136" TargetMode="External"/><Relationship Id="rId1159" Type="http://schemas.openxmlformats.org/officeDocument/2006/relationships/hyperlink" Target="http://pbs.twimg.com/profile_images/440558216863178752/FuaPQhoZ_normal.jpeg" TargetMode="External"/><Relationship Id="rId327" Type="http://schemas.openxmlformats.org/officeDocument/2006/relationships/hyperlink" Target="http://pbs.twimg.com/profile_images/1093671793108242432/ueOc5eBm_normal.jpg" TargetMode="External"/><Relationship Id="rId569" Type="http://schemas.openxmlformats.org/officeDocument/2006/relationships/hyperlink" Target="http://pbs.twimg.com/profile_images/1058946587236462593/YlsVFDGS_normal.jpg" TargetMode="External"/><Relationship Id="rId326" Type="http://schemas.openxmlformats.org/officeDocument/2006/relationships/hyperlink" Target="http://twitter.com/DocFreyre/statuses/1316776828783263745" TargetMode="External"/><Relationship Id="rId568" Type="http://schemas.openxmlformats.org/officeDocument/2006/relationships/hyperlink" Target="http://twitter.com/vanerek/statuses/1316399442107400193" TargetMode="External"/><Relationship Id="rId325" Type="http://schemas.openxmlformats.org/officeDocument/2006/relationships/hyperlink" Target="http://pbs.twimg.com/profile_images/1277707938149343232/mDwW81w4_normal.jpg" TargetMode="External"/><Relationship Id="rId567" Type="http://schemas.openxmlformats.org/officeDocument/2006/relationships/hyperlink" Target="http://pbs.twimg.com/profile_images/1184508870422646784/8hz0gkeO_normal.jpg" TargetMode="External"/><Relationship Id="rId324" Type="http://schemas.openxmlformats.org/officeDocument/2006/relationships/hyperlink" Target="http://twitter.com/Jessi_GuevaraC/statuses/1316777741195317249" TargetMode="External"/><Relationship Id="rId566" Type="http://schemas.openxmlformats.org/officeDocument/2006/relationships/hyperlink" Target="http://twitter.com/orazioaguirre/statuses/1316410619160137732" TargetMode="External"/><Relationship Id="rId329" Type="http://schemas.openxmlformats.org/officeDocument/2006/relationships/hyperlink" Target="http://pbs.twimg.com/profile_images/903723526082977792/nmqkUS05_normal.jpg" TargetMode="External"/><Relationship Id="rId328" Type="http://schemas.openxmlformats.org/officeDocument/2006/relationships/hyperlink" Target="http://twitter.com/vamefy/statuses/1316776010906365952" TargetMode="External"/><Relationship Id="rId561" Type="http://schemas.openxmlformats.org/officeDocument/2006/relationships/hyperlink" Target="http://pbs.twimg.com/profile_images/611334347237384193/05urX_me_normal.jpg" TargetMode="External"/><Relationship Id="rId1150" Type="http://schemas.openxmlformats.org/officeDocument/2006/relationships/hyperlink" Target="http://twitter.com/CelisaCarmen/statuses/1314307345510473730" TargetMode="External"/><Relationship Id="rId560" Type="http://schemas.openxmlformats.org/officeDocument/2006/relationships/hyperlink" Target="http://twitter.com/PaolaGrande24/statuses/1316414254367604738" TargetMode="External"/><Relationship Id="rId1151" Type="http://schemas.openxmlformats.org/officeDocument/2006/relationships/hyperlink" Target="http://pbs.twimg.com/profile_images/1055918956610052097/jMWa-gYw_normal.jpg" TargetMode="External"/><Relationship Id="rId1152" Type="http://schemas.openxmlformats.org/officeDocument/2006/relationships/hyperlink" Target="http://twitter.com/MariCarmen_Hdz/statuses/1314303315673522182" TargetMode="External"/><Relationship Id="rId1153" Type="http://schemas.openxmlformats.org/officeDocument/2006/relationships/hyperlink" Target="http://pbs.twimg.com/profile_images/1311757038826008576/Ih7flaRL_normal.jpg" TargetMode="External"/><Relationship Id="rId323" Type="http://schemas.openxmlformats.org/officeDocument/2006/relationships/hyperlink" Target="http://abs.twimg.com/sticky/default_profile_images/default_profile_normal.png" TargetMode="External"/><Relationship Id="rId565" Type="http://schemas.openxmlformats.org/officeDocument/2006/relationships/hyperlink" Target="http://pbs.twimg.com/profile_images/924888984236335104/WjksSGdX_normal.jpg" TargetMode="External"/><Relationship Id="rId1154" Type="http://schemas.openxmlformats.org/officeDocument/2006/relationships/hyperlink" Target="http://twitter.com/yakhob_ben_ezra/statuses/1314299826532687877" TargetMode="External"/><Relationship Id="rId322" Type="http://schemas.openxmlformats.org/officeDocument/2006/relationships/hyperlink" Target="http://twitter.com/marcellaacm/statuses/1316777795247312914" TargetMode="External"/><Relationship Id="rId564" Type="http://schemas.openxmlformats.org/officeDocument/2006/relationships/hyperlink" Target="http://twitter.com/djzamora/statuses/1316412113657753601" TargetMode="External"/><Relationship Id="rId1155" Type="http://schemas.openxmlformats.org/officeDocument/2006/relationships/hyperlink" Target="http://pbs.twimg.com/profile_images/1295291274648576002/6AqZmyHm_normal.jpg" TargetMode="External"/><Relationship Id="rId321" Type="http://schemas.openxmlformats.org/officeDocument/2006/relationships/hyperlink" Target="http://pbs.twimg.com/profile_images/1074730280966082561/E7wp_wK0_normal.jpg" TargetMode="External"/><Relationship Id="rId563" Type="http://schemas.openxmlformats.org/officeDocument/2006/relationships/hyperlink" Target="http://pbs.twimg.com/profile_images/1297237067366379520/3ABhy-_e_normal.jpg" TargetMode="External"/><Relationship Id="rId1156" Type="http://schemas.openxmlformats.org/officeDocument/2006/relationships/hyperlink" Target="http://twitter.com/bienpincheJozue/statuses/1314297574182907904" TargetMode="External"/><Relationship Id="rId320" Type="http://schemas.openxmlformats.org/officeDocument/2006/relationships/hyperlink" Target="http://twitter.com/alejandralemus/statuses/1316779093560619016" TargetMode="External"/><Relationship Id="rId562" Type="http://schemas.openxmlformats.org/officeDocument/2006/relationships/hyperlink" Target="http://twitter.com/Luckytaaz/statuses/1316414243785199618" TargetMode="External"/><Relationship Id="rId1157" Type="http://schemas.openxmlformats.org/officeDocument/2006/relationships/hyperlink" Target="http://pbs.twimg.com/profile_images/1077569267200012288/Scwkq8gm_normal.jpg" TargetMode="External"/><Relationship Id="rId1147" Type="http://schemas.openxmlformats.org/officeDocument/2006/relationships/hyperlink" Target="http://pbs.twimg.com/profile_images/2377385496/3y237pom6sms4w1ifvv1_normal.jpeg" TargetMode="External"/><Relationship Id="rId1148" Type="http://schemas.openxmlformats.org/officeDocument/2006/relationships/hyperlink" Target="http://twitter.com/MiLaN_5/statuses/1314323039513837569" TargetMode="External"/><Relationship Id="rId1149" Type="http://schemas.openxmlformats.org/officeDocument/2006/relationships/hyperlink" Target="http://pbs.twimg.com/profile_images/1286374854531448833/KX0hzrpZ_normal.jpg" TargetMode="External"/><Relationship Id="rId316" Type="http://schemas.openxmlformats.org/officeDocument/2006/relationships/hyperlink" Target="http://twitter.com/Polisemia_CM/statuses/1316783002970656769" TargetMode="External"/><Relationship Id="rId558" Type="http://schemas.openxmlformats.org/officeDocument/2006/relationships/hyperlink" Target="http://twitter.com/Otaku15971638/statuses/1316416892589010946" TargetMode="External"/><Relationship Id="rId315" Type="http://schemas.openxmlformats.org/officeDocument/2006/relationships/hyperlink" Target="http://pbs.twimg.com/profile_images/921131723806662656/qBZm8FRn_normal.jpg" TargetMode="External"/><Relationship Id="rId557" Type="http://schemas.openxmlformats.org/officeDocument/2006/relationships/hyperlink" Target="http://abs.twimg.com/sticky/default_profile_images/default_profile_normal.png" TargetMode="External"/><Relationship Id="rId799" Type="http://schemas.openxmlformats.org/officeDocument/2006/relationships/hyperlink" Target="http://pbs.twimg.com/profile_images/1311897350579924993/UrQEIW3h_normal.jpg" TargetMode="External"/><Relationship Id="rId314" Type="http://schemas.openxmlformats.org/officeDocument/2006/relationships/hyperlink" Target="http://twitter.com/ravama1/statuses/1316784829237661697" TargetMode="External"/><Relationship Id="rId556" Type="http://schemas.openxmlformats.org/officeDocument/2006/relationships/hyperlink" Target="http://twitter.com/jriveraesc73/statuses/1316417032494047232" TargetMode="External"/><Relationship Id="rId798" Type="http://schemas.openxmlformats.org/officeDocument/2006/relationships/hyperlink" Target="http://twitter.com/ale_ldg/statuses/1315739470361251841" TargetMode="External"/><Relationship Id="rId313" Type="http://schemas.openxmlformats.org/officeDocument/2006/relationships/hyperlink" Target="http://pbs.twimg.com/profile_images/1069737795525242881/GACg9D1V_normal.jpg" TargetMode="External"/><Relationship Id="rId555" Type="http://schemas.openxmlformats.org/officeDocument/2006/relationships/hyperlink" Target="http://pbs.twimg.com/profile_images/1300069034054959105/kgZ7j-Zs_normal.jpg" TargetMode="External"/><Relationship Id="rId797" Type="http://schemas.openxmlformats.org/officeDocument/2006/relationships/hyperlink" Target="http://pbs.twimg.com/profile_images/1160227657134555137/6_jarZiW_normal.jpg" TargetMode="External"/><Relationship Id="rId319" Type="http://schemas.openxmlformats.org/officeDocument/2006/relationships/hyperlink" Target="http://pbs.twimg.com/profile_images/1256641554460049409/VjXcslcQ_normal.jpg" TargetMode="External"/><Relationship Id="rId318" Type="http://schemas.openxmlformats.org/officeDocument/2006/relationships/hyperlink" Target="http://twitter.com/Jessi_GuevaraC/statuses/1316782021608439808" TargetMode="External"/><Relationship Id="rId317" Type="http://schemas.openxmlformats.org/officeDocument/2006/relationships/hyperlink" Target="http://abs.twimg.com/sticky/default_profile_images/default_profile_normal.png" TargetMode="External"/><Relationship Id="rId559" Type="http://schemas.openxmlformats.org/officeDocument/2006/relationships/hyperlink" Target="http://pbs.twimg.com/profile_images/841670861744689153/M1kfYKKq_normal.jpg" TargetMode="External"/><Relationship Id="rId550" Type="http://schemas.openxmlformats.org/officeDocument/2006/relationships/hyperlink" Target="http://twitter.com/ajuarez2/statuses/1316419737241350144" TargetMode="External"/><Relationship Id="rId792" Type="http://schemas.openxmlformats.org/officeDocument/2006/relationships/hyperlink" Target="http://twitter.com/PsicBleq/statuses/1315751457132609536" TargetMode="External"/><Relationship Id="rId791" Type="http://schemas.openxmlformats.org/officeDocument/2006/relationships/hyperlink" Target="http://pbs.twimg.com/profile_images/1255950390186725376/ukR993n5_normal.jpg" TargetMode="External"/><Relationship Id="rId1140" Type="http://schemas.openxmlformats.org/officeDocument/2006/relationships/hyperlink" Target="http://twitter.com/mooncampos2/statuses/1314330515357528066" TargetMode="External"/><Relationship Id="rId790" Type="http://schemas.openxmlformats.org/officeDocument/2006/relationships/hyperlink" Target="http://twitter.com/IVVASA/statuses/1315756584295956482" TargetMode="External"/><Relationship Id="rId1141" Type="http://schemas.openxmlformats.org/officeDocument/2006/relationships/hyperlink" Target="http://pbs.twimg.com/profile_images/984486202006036481/GJ3Yd4G3_normal.jpg" TargetMode="External"/><Relationship Id="rId1142" Type="http://schemas.openxmlformats.org/officeDocument/2006/relationships/hyperlink" Target="http://twitter.com/jcarlosvegav/statuses/1314330294879760385" TargetMode="External"/><Relationship Id="rId312" Type="http://schemas.openxmlformats.org/officeDocument/2006/relationships/hyperlink" Target="http://twitter.com/YadiCantu18/statuses/1316788931254538242" TargetMode="External"/><Relationship Id="rId554" Type="http://schemas.openxmlformats.org/officeDocument/2006/relationships/hyperlink" Target="http://twitter.com/ajuarez2/statuses/1316417742149283840" TargetMode="External"/><Relationship Id="rId796" Type="http://schemas.openxmlformats.org/officeDocument/2006/relationships/hyperlink" Target="http://twitter.com/BasilioEMT/statuses/1315739817016258561" TargetMode="External"/><Relationship Id="rId1143" Type="http://schemas.openxmlformats.org/officeDocument/2006/relationships/hyperlink" Target="http://abs.twimg.com/sticky/default_profile_images/default_profile_normal.png" TargetMode="External"/><Relationship Id="rId311" Type="http://schemas.openxmlformats.org/officeDocument/2006/relationships/hyperlink" Target="http://pbs.twimg.com/profile_images/908176935351492608/0XUeMQip_normal.jpg" TargetMode="External"/><Relationship Id="rId553" Type="http://schemas.openxmlformats.org/officeDocument/2006/relationships/hyperlink" Target="http://pbs.twimg.com/profile_images/653259805994319872/wKM76TSY_normal.jpg" TargetMode="External"/><Relationship Id="rId795" Type="http://schemas.openxmlformats.org/officeDocument/2006/relationships/hyperlink" Target="http://pbs.twimg.com/profile_images/1104975889048059904/4BcbbFRz_normal.jpg" TargetMode="External"/><Relationship Id="rId1144" Type="http://schemas.openxmlformats.org/officeDocument/2006/relationships/hyperlink" Target="http://twitter.com/mooncampos2/statuses/1314330206094741512" TargetMode="External"/><Relationship Id="rId310" Type="http://schemas.openxmlformats.org/officeDocument/2006/relationships/hyperlink" Target="http://twitter.com/saul_scs/statuses/1316792225922052096" TargetMode="External"/><Relationship Id="rId552" Type="http://schemas.openxmlformats.org/officeDocument/2006/relationships/hyperlink" Target="http://twitter.com/Otaku15971638/statuses/1316418814423298057" TargetMode="External"/><Relationship Id="rId794" Type="http://schemas.openxmlformats.org/officeDocument/2006/relationships/hyperlink" Target="http://twitter.com/mexindiemusic/statuses/1315747314330370050" TargetMode="External"/><Relationship Id="rId1145" Type="http://schemas.openxmlformats.org/officeDocument/2006/relationships/hyperlink" Target="http://pbs.twimg.com/profile_images/1094748154367332352/pBmzbOuc_normal.jpg" TargetMode="External"/><Relationship Id="rId551" Type="http://schemas.openxmlformats.org/officeDocument/2006/relationships/hyperlink" Target="http://abs.twimg.com/sticky/default_profile_images/default_profile_normal.png" TargetMode="External"/><Relationship Id="rId793" Type="http://schemas.openxmlformats.org/officeDocument/2006/relationships/hyperlink" Target="http://pbs.twimg.com/profile_images/2190174897/mexindiemusic_normal.jpg" TargetMode="External"/><Relationship Id="rId1146" Type="http://schemas.openxmlformats.org/officeDocument/2006/relationships/hyperlink" Target="http://twitter.com/monse_tam/statuses/1314325323769688068" TargetMode="External"/><Relationship Id="rId297" Type="http://schemas.openxmlformats.org/officeDocument/2006/relationships/hyperlink" Target="http://pbs.twimg.com/profile_images/378800000495407333/57787517eaae5a43a95d0c2ab4b9e8b7_normal.jpeg" TargetMode="External"/><Relationship Id="rId296" Type="http://schemas.openxmlformats.org/officeDocument/2006/relationships/hyperlink" Target="http://twitter.com/MichUsagi/statuses/1316803729887199232" TargetMode="External"/><Relationship Id="rId295" Type="http://schemas.openxmlformats.org/officeDocument/2006/relationships/hyperlink" Target="http://pbs.twimg.com/profile_images/1305698002837950465/ogqIAVaS_normal.jpg" TargetMode="External"/><Relationship Id="rId294" Type="http://schemas.openxmlformats.org/officeDocument/2006/relationships/hyperlink" Target="http://twitter.com/JCPRFabi/statuses/1316805842667266053" TargetMode="External"/><Relationship Id="rId299" Type="http://schemas.openxmlformats.org/officeDocument/2006/relationships/hyperlink" Target="http://pbs.twimg.com/profile_images/1288604715031420928/3g5jmqtD_normal.jpg" TargetMode="External"/><Relationship Id="rId298" Type="http://schemas.openxmlformats.org/officeDocument/2006/relationships/hyperlink" Target="http://twitter.com/AleMedina86/statuses/1316799609180770309" TargetMode="External"/><Relationship Id="rId271" Type="http://schemas.openxmlformats.org/officeDocument/2006/relationships/hyperlink" Target="http://abs.twimg.com/sticky/default_profile_images/default_profile_normal.png" TargetMode="External"/><Relationship Id="rId270" Type="http://schemas.openxmlformats.org/officeDocument/2006/relationships/hyperlink" Target="http://twitter.com/pepelaredo94/statuses/1316819171796287489" TargetMode="External"/><Relationship Id="rId269" Type="http://schemas.openxmlformats.org/officeDocument/2006/relationships/hyperlink" Target="http://abs.twimg.com/sticky/default_profile_images/default_profile_normal.png" TargetMode="External"/><Relationship Id="rId264" Type="http://schemas.openxmlformats.org/officeDocument/2006/relationships/hyperlink" Target="http://twitter.com/AldanaMaeder/statuses/1316832759709609984" TargetMode="External"/><Relationship Id="rId263" Type="http://schemas.openxmlformats.org/officeDocument/2006/relationships/hyperlink" Target="http://pbs.twimg.com/profile_images/1309536975280648192/ZzN9jhZc_normal.jpg" TargetMode="External"/><Relationship Id="rId262" Type="http://schemas.openxmlformats.org/officeDocument/2006/relationships/hyperlink" Target="http://twitter.com/missamericana0/statuses/1316835581289132032" TargetMode="External"/><Relationship Id="rId261" Type="http://schemas.openxmlformats.org/officeDocument/2006/relationships/hyperlink" Target="http://pbs.twimg.com/profile_images/1314775284848054273/Sy3k7StR_normal.jpg" TargetMode="External"/><Relationship Id="rId268" Type="http://schemas.openxmlformats.org/officeDocument/2006/relationships/hyperlink" Target="http://twitter.com/motomoto230/statuses/1316829474776928261" TargetMode="External"/><Relationship Id="rId267" Type="http://schemas.openxmlformats.org/officeDocument/2006/relationships/hyperlink" Target="http://pbs.twimg.com/profile_images/1240441671818469376/lYKtZ42f_normal.jpg" TargetMode="External"/><Relationship Id="rId266" Type="http://schemas.openxmlformats.org/officeDocument/2006/relationships/hyperlink" Target="http://twitter.com/Perales_Benitez/statuses/1316831239823863809" TargetMode="External"/><Relationship Id="rId265" Type="http://schemas.openxmlformats.org/officeDocument/2006/relationships/hyperlink" Target="http://pbs.twimg.com/profile_images/1234570573268865031/XEZT6Tkk_normal.jpg" TargetMode="External"/><Relationship Id="rId260" Type="http://schemas.openxmlformats.org/officeDocument/2006/relationships/hyperlink" Target="http://twitter.com/gabbyloza/statuses/1316839923962404864" TargetMode="External"/><Relationship Id="rId259" Type="http://schemas.openxmlformats.org/officeDocument/2006/relationships/hyperlink" Target="http://pbs.twimg.com/profile_images/912671772952207360/w7WkDq-k_normal.jpg" TargetMode="External"/><Relationship Id="rId258" Type="http://schemas.openxmlformats.org/officeDocument/2006/relationships/hyperlink" Target="http://twitter.com/gabbyloza/statuses/1316839932820766720" TargetMode="External"/><Relationship Id="rId253" Type="http://schemas.openxmlformats.org/officeDocument/2006/relationships/hyperlink" Target="http://pbs.twimg.com/profile_images/912671772952207360/w7WkDq-k_normal.jpg" TargetMode="External"/><Relationship Id="rId495" Type="http://schemas.openxmlformats.org/officeDocument/2006/relationships/hyperlink" Target="http://pbs.twimg.com/profile_images/985326027172995072/2tHYW5Zj_normal.jpg" TargetMode="External"/><Relationship Id="rId252" Type="http://schemas.openxmlformats.org/officeDocument/2006/relationships/hyperlink" Target="http://twitter.com/gabbyloza/statuses/1316839962982064128" TargetMode="External"/><Relationship Id="rId494" Type="http://schemas.openxmlformats.org/officeDocument/2006/relationships/hyperlink" Target="http://twitter.com/sharls79/statuses/1316461800691564545" TargetMode="External"/><Relationship Id="rId251" Type="http://schemas.openxmlformats.org/officeDocument/2006/relationships/hyperlink" Target="http://pbs.twimg.com/profile_images/912671772952207360/w7WkDq-k_normal.jpg" TargetMode="External"/><Relationship Id="rId493" Type="http://schemas.openxmlformats.org/officeDocument/2006/relationships/hyperlink" Target="http://pbs.twimg.com/profile_images/1067577142890909696/A1bDzhSZ_normal.jpg" TargetMode="External"/><Relationship Id="rId250" Type="http://schemas.openxmlformats.org/officeDocument/2006/relationships/hyperlink" Target="http://twitter.com/gabbyloza/statuses/1316839972507271168" TargetMode="External"/><Relationship Id="rId492" Type="http://schemas.openxmlformats.org/officeDocument/2006/relationships/hyperlink" Target="http://twitter.com/RodrigoPaloma11/statuses/1316463230018088961" TargetMode="External"/><Relationship Id="rId257" Type="http://schemas.openxmlformats.org/officeDocument/2006/relationships/hyperlink" Target="http://pbs.twimg.com/profile_images/912671772952207360/w7WkDq-k_normal.jpg" TargetMode="External"/><Relationship Id="rId499" Type="http://schemas.openxmlformats.org/officeDocument/2006/relationships/hyperlink" Target="http://pbs.twimg.com/profile_images/653259805994319872/wKM76TSY_normal.jpg" TargetMode="External"/><Relationship Id="rId256" Type="http://schemas.openxmlformats.org/officeDocument/2006/relationships/hyperlink" Target="http://twitter.com/gabbyloza/statuses/1316839943860150272" TargetMode="External"/><Relationship Id="rId498" Type="http://schemas.openxmlformats.org/officeDocument/2006/relationships/hyperlink" Target="http://twitter.com/aperezgrovas/statuses/1316457239176253440" TargetMode="External"/><Relationship Id="rId255" Type="http://schemas.openxmlformats.org/officeDocument/2006/relationships/hyperlink" Target="http://pbs.twimg.com/profile_images/912671772952207360/w7WkDq-k_normal.jpg" TargetMode="External"/><Relationship Id="rId497" Type="http://schemas.openxmlformats.org/officeDocument/2006/relationships/hyperlink" Target="http://pbs.twimg.com/profile_images/790061309643530240/0CH5nuI1_normal.jpg" TargetMode="External"/><Relationship Id="rId254" Type="http://schemas.openxmlformats.org/officeDocument/2006/relationships/hyperlink" Target="http://twitter.com/gabbyloza/statuses/1316839953687404544" TargetMode="External"/><Relationship Id="rId496" Type="http://schemas.openxmlformats.org/officeDocument/2006/relationships/hyperlink" Target="http://twitter.com/capitanpsp/statuses/1316460413471649795" TargetMode="External"/><Relationship Id="rId293" Type="http://schemas.openxmlformats.org/officeDocument/2006/relationships/hyperlink" Target="http://pbs.twimg.com/profile_images/1121093475070545930/j6Wk4bIp_normal.jpg" TargetMode="External"/><Relationship Id="rId292" Type="http://schemas.openxmlformats.org/officeDocument/2006/relationships/hyperlink" Target="http://twitter.com/KenethHiram/statuses/1316807824639438849" TargetMode="External"/><Relationship Id="rId291" Type="http://schemas.openxmlformats.org/officeDocument/2006/relationships/hyperlink" Target="http://pbs.twimg.com/profile_images/1276332467310526465/YoAUCUHc_normal.jpg" TargetMode="External"/><Relationship Id="rId290" Type="http://schemas.openxmlformats.org/officeDocument/2006/relationships/hyperlink" Target="http://twitter.com/giovalo616/statuses/1316809455582011392" TargetMode="External"/><Relationship Id="rId286" Type="http://schemas.openxmlformats.org/officeDocument/2006/relationships/hyperlink" Target="http://twitter.com/AldanaMaeder/statuses/1316813573516152832" TargetMode="External"/><Relationship Id="rId285" Type="http://schemas.openxmlformats.org/officeDocument/2006/relationships/hyperlink" Target="http://pbs.twimg.com/profile_images/1309536975280648192/ZzN9jhZc_normal.jpg" TargetMode="External"/><Relationship Id="rId284" Type="http://schemas.openxmlformats.org/officeDocument/2006/relationships/hyperlink" Target="http://twitter.com/alucardsamma/statuses/1316813574245888000" TargetMode="External"/><Relationship Id="rId283" Type="http://schemas.openxmlformats.org/officeDocument/2006/relationships/hyperlink" Target="http://pbs.twimg.com/profile_images/1283125245482860544/drpn7Tb0_normal.jpg" TargetMode="External"/><Relationship Id="rId289" Type="http://schemas.openxmlformats.org/officeDocument/2006/relationships/hyperlink" Target="http://pbs.twimg.com/profile_images/1140347825324273664/ZIiWWrke_normal.jpg" TargetMode="External"/><Relationship Id="rId288" Type="http://schemas.openxmlformats.org/officeDocument/2006/relationships/hyperlink" Target="http://twitter.com/VicthorVldz/statuses/1316810535837593600" TargetMode="External"/><Relationship Id="rId287" Type="http://schemas.openxmlformats.org/officeDocument/2006/relationships/hyperlink" Target="http://pbs.twimg.com/profile_images/1161814959384403969/w7BMzanB_normal.jpg" TargetMode="External"/><Relationship Id="rId282" Type="http://schemas.openxmlformats.org/officeDocument/2006/relationships/hyperlink" Target="http://twitter.com/LuisKnight29/statuses/1316814181279170565" TargetMode="External"/><Relationship Id="rId281" Type="http://schemas.openxmlformats.org/officeDocument/2006/relationships/hyperlink" Target="http://pbs.twimg.com/profile_images/957709913618173952/U0v42cCh_normal.jpg" TargetMode="External"/><Relationship Id="rId280" Type="http://schemas.openxmlformats.org/officeDocument/2006/relationships/hyperlink" Target="http://twitter.com/jhlvega/statuses/1316815259664101378" TargetMode="External"/><Relationship Id="rId275" Type="http://schemas.openxmlformats.org/officeDocument/2006/relationships/hyperlink" Target="http://pbs.twimg.com/profile_images/1285906742174519297/TZ7ZgIra_normal.jpg" TargetMode="External"/><Relationship Id="rId274" Type="http://schemas.openxmlformats.org/officeDocument/2006/relationships/hyperlink" Target="http://twitter.com/0k4mi/statuses/1316817440072970241" TargetMode="External"/><Relationship Id="rId273" Type="http://schemas.openxmlformats.org/officeDocument/2006/relationships/hyperlink" Target="http://pbs.twimg.com/profile_images/1203856396665516032/0OIEN2om_normal.jpg" TargetMode="External"/><Relationship Id="rId272" Type="http://schemas.openxmlformats.org/officeDocument/2006/relationships/hyperlink" Target="http://twitter.com/pepelaredo94/statuses/1316818670136553483" TargetMode="External"/><Relationship Id="rId279" Type="http://schemas.openxmlformats.org/officeDocument/2006/relationships/hyperlink" Target="http://pbs.twimg.com/profile_images/1298797987213111296/eU0xHKq0_normal.jpg" TargetMode="External"/><Relationship Id="rId278" Type="http://schemas.openxmlformats.org/officeDocument/2006/relationships/hyperlink" Target="http://twitter.com/petrolerifico/statuses/1316816500372631552" TargetMode="External"/><Relationship Id="rId277" Type="http://schemas.openxmlformats.org/officeDocument/2006/relationships/hyperlink" Target="http://pbs.twimg.com/profile_images/1286719418483892226/pu1XBIAm_normal.jpg" TargetMode="External"/><Relationship Id="rId276" Type="http://schemas.openxmlformats.org/officeDocument/2006/relationships/hyperlink" Target="http://twitter.com/MiriamR64293338/statuses/1316817210225168384" TargetMode="External"/><Relationship Id="rId907" Type="http://schemas.openxmlformats.org/officeDocument/2006/relationships/hyperlink" Target="http://pbs.twimg.com/profile_images/1144438206408138752/OuCxGH6B_normal.jpg" TargetMode="External"/><Relationship Id="rId906" Type="http://schemas.openxmlformats.org/officeDocument/2006/relationships/hyperlink" Target="http://twitter.com/_ealbarran/statuses/1315027137422929921" TargetMode="External"/><Relationship Id="rId905" Type="http://schemas.openxmlformats.org/officeDocument/2006/relationships/hyperlink" Target="http://pbs.twimg.com/profile_images/647825979453247489/RBY2mTiN_normal.jpg" TargetMode="External"/><Relationship Id="rId904" Type="http://schemas.openxmlformats.org/officeDocument/2006/relationships/hyperlink" Target="http://twitter.com/Angel60438299/statuses/1315031296096317440" TargetMode="External"/><Relationship Id="rId909" Type="http://schemas.openxmlformats.org/officeDocument/2006/relationships/hyperlink" Target="http://pbs.twimg.com/profile_images/733402423537061888/Xy5TY3Ks_normal.jpg" TargetMode="External"/><Relationship Id="rId908" Type="http://schemas.openxmlformats.org/officeDocument/2006/relationships/hyperlink" Target="http://twitter.com/Sebasvillal0bo/statuses/1315011543357153281" TargetMode="External"/><Relationship Id="rId903" Type="http://schemas.openxmlformats.org/officeDocument/2006/relationships/hyperlink" Target="http://pbs.twimg.com/profile_images/1313927594786656257/oK9yvvQV_normal.jpg" TargetMode="External"/><Relationship Id="rId902" Type="http://schemas.openxmlformats.org/officeDocument/2006/relationships/hyperlink" Target="http://twitter.com/tonyroel/statuses/1315035214696116226" TargetMode="External"/><Relationship Id="rId901" Type="http://schemas.openxmlformats.org/officeDocument/2006/relationships/hyperlink" Target="http://pbs.twimg.com/profile_images/3361147065/b64f5a9276226c671da1874216606f2b_normal.jpeg" TargetMode="External"/><Relationship Id="rId900" Type="http://schemas.openxmlformats.org/officeDocument/2006/relationships/hyperlink" Target="http://twitter.com/tonyroel/statuses/1315035628287987713" TargetMode="External"/><Relationship Id="rId929" Type="http://schemas.openxmlformats.org/officeDocument/2006/relationships/hyperlink" Target="http://pbs.twimg.com/profile_images/557748487862104065/1tcLBSir_normal.jpeg" TargetMode="External"/><Relationship Id="rId928" Type="http://schemas.openxmlformats.org/officeDocument/2006/relationships/hyperlink" Target="http://twitter.com/carlos_delav/statuses/1314974156216324099" TargetMode="External"/><Relationship Id="rId927" Type="http://schemas.openxmlformats.org/officeDocument/2006/relationships/hyperlink" Target="http://pbs.twimg.com/profile_images/850966057355546625/v8F5jNY__normal.jpg" TargetMode="External"/><Relationship Id="rId926" Type="http://schemas.openxmlformats.org/officeDocument/2006/relationships/hyperlink" Target="http://twitter.com/FyArriaga/statuses/1314976098313216001" TargetMode="External"/><Relationship Id="rId921" Type="http://schemas.openxmlformats.org/officeDocument/2006/relationships/hyperlink" Target="http://pbs.twimg.com/profile_images/1243764784257839104/UJda1W0A_normal.jpg" TargetMode="External"/><Relationship Id="rId920" Type="http://schemas.openxmlformats.org/officeDocument/2006/relationships/hyperlink" Target="http://twitter.com/Hiram_Juarez27/statuses/1314981455844573189" TargetMode="External"/><Relationship Id="rId925" Type="http://schemas.openxmlformats.org/officeDocument/2006/relationships/hyperlink" Target="http://pbs.twimg.com/profile_images/557747315352813570/fZtOVBWa_normal.png" TargetMode="External"/><Relationship Id="rId924" Type="http://schemas.openxmlformats.org/officeDocument/2006/relationships/hyperlink" Target="http://twitter.com/Man752da/statuses/1314976587348013056" TargetMode="External"/><Relationship Id="rId923" Type="http://schemas.openxmlformats.org/officeDocument/2006/relationships/hyperlink" Target="http://pbs.twimg.com/profile_images/1243764784257839104/UJda1W0A_normal.jpg" TargetMode="External"/><Relationship Id="rId922" Type="http://schemas.openxmlformats.org/officeDocument/2006/relationships/hyperlink" Target="http://twitter.com/Man752da/statuses/1314979414610862080" TargetMode="External"/><Relationship Id="rId918" Type="http://schemas.openxmlformats.org/officeDocument/2006/relationships/hyperlink" Target="http://twitter.com/rub_19/statuses/1314987075138211840" TargetMode="External"/><Relationship Id="rId917" Type="http://schemas.openxmlformats.org/officeDocument/2006/relationships/hyperlink" Target="http://pbs.twimg.com/profile_images/1279243176260317185/CxCzTRbm_normal.jpg" TargetMode="External"/><Relationship Id="rId916" Type="http://schemas.openxmlformats.org/officeDocument/2006/relationships/hyperlink" Target="http://twitter.com/JoseMaEscobedo/statuses/1314989670674165760" TargetMode="External"/><Relationship Id="rId915" Type="http://schemas.openxmlformats.org/officeDocument/2006/relationships/hyperlink" Target="http://pbs.twimg.com/profile_images/1021217376522686464/zyQcKHW2_normal.jpg" TargetMode="External"/><Relationship Id="rId919" Type="http://schemas.openxmlformats.org/officeDocument/2006/relationships/hyperlink" Target="http://pbs.twimg.com/profile_images/1010672906131640322/srBhnTnF_normal.jpg" TargetMode="External"/><Relationship Id="rId910" Type="http://schemas.openxmlformats.org/officeDocument/2006/relationships/hyperlink" Target="http://twitter.com/willymartz/statuses/1314999764530860032" TargetMode="External"/><Relationship Id="rId914" Type="http://schemas.openxmlformats.org/officeDocument/2006/relationships/hyperlink" Target="http://twitter.com/AngelKaido/statuses/1314993352740237313" TargetMode="External"/><Relationship Id="rId913" Type="http://schemas.openxmlformats.org/officeDocument/2006/relationships/hyperlink" Target="http://pbs.twimg.com/profile_images/638563052586074112/BTy_Jsi1_normal.jpg" TargetMode="External"/><Relationship Id="rId912" Type="http://schemas.openxmlformats.org/officeDocument/2006/relationships/hyperlink" Target="http://twitter.com/AngelKaido/statuses/1314993532676067328" TargetMode="External"/><Relationship Id="rId911" Type="http://schemas.openxmlformats.org/officeDocument/2006/relationships/hyperlink" Target="http://pbs.twimg.com/profile_images/638563052586074112/BTy_Jsi1_normal.jpg" TargetMode="External"/><Relationship Id="rId1213" Type="http://schemas.openxmlformats.org/officeDocument/2006/relationships/hyperlink" Target="http://pbs.twimg.com/profile_images/1297040894856552448/s_WoQSR7_normal.jpg" TargetMode="External"/><Relationship Id="rId1214" Type="http://schemas.openxmlformats.org/officeDocument/2006/relationships/hyperlink" Target="http://twitter.com/juansivas/statuses/1314218350998810626" TargetMode="External"/><Relationship Id="rId1215" Type="http://schemas.openxmlformats.org/officeDocument/2006/relationships/hyperlink" Target="http://pbs.twimg.com/profile_images/1266955018080575488/a_JzyFZ__normal.jpg" TargetMode="External"/><Relationship Id="rId1216" Type="http://schemas.openxmlformats.org/officeDocument/2006/relationships/hyperlink" Target="http://twitter.com/mardelgc/statuses/1314217326712107008" TargetMode="External"/><Relationship Id="rId1217" Type="http://schemas.openxmlformats.org/officeDocument/2006/relationships/hyperlink" Target="http://abs.twimg.com/sticky/default_profile_images/default_profile_normal.png" TargetMode="External"/><Relationship Id="rId1218" Type="http://schemas.openxmlformats.org/officeDocument/2006/relationships/hyperlink" Target="http://twitter.com/NoeCDMX/statuses/1314211774858551300" TargetMode="External"/><Relationship Id="rId1219" Type="http://schemas.openxmlformats.org/officeDocument/2006/relationships/hyperlink" Target="http://pbs.twimg.com/profile_images/1314209720161296385/fGx-_q_W_normal.jpg" TargetMode="External"/><Relationship Id="rId629" Type="http://schemas.openxmlformats.org/officeDocument/2006/relationships/hyperlink" Target="http://pbs.twimg.com/profile_images/1002729468195168256/x4sFNmwT_normal.jpg" TargetMode="External"/><Relationship Id="rId624" Type="http://schemas.openxmlformats.org/officeDocument/2006/relationships/hyperlink" Target="http://twitter.com/jugopacheco/statuses/1316192841555681284" TargetMode="External"/><Relationship Id="rId866" Type="http://schemas.openxmlformats.org/officeDocument/2006/relationships/hyperlink" Target="http://twitter.com/frank_crzn/statuses/1315394480384737280" TargetMode="External"/><Relationship Id="rId623" Type="http://schemas.openxmlformats.org/officeDocument/2006/relationships/hyperlink" Target="http://pbs.twimg.com/profile_images/1292333255950323712/2qlNyaM3_normal.jpg" TargetMode="External"/><Relationship Id="rId865" Type="http://schemas.openxmlformats.org/officeDocument/2006/relationships/hyperlink" Target="http://pbs.twimg.com/profile_images/1297013309271678976/E5BzKX5A_normal.jpg" TargetMode="External"/><Relationship Id="rId622" Type="http://schemas.openxmlformats.org/officeDocument/2006/relationships/hyperlink" Target="http://twitter.com/danygab11/statuses/1316193223073771520" TargetMode="External"/><Relationship Id="rId864" Type="http://schemas.openxmlformats.org/officeDocument/2006/relationships/hyperlink" Target="http://twitter.com/Roby250CO/statuses/1315455775003815936" TargetMode="External"/><Relationship Id="rId621" Type="http://schemas.openxmlformats.org/officeDocument/2006/relationships/hyperlink" Target="http://pbs.twimg.com/profile_images/980247375762599941/GN6kgCCU_normal.jpg" TargetMode="External"/><Relationship Id="rId863" Type="http://schemas.openxmlformats.org/officeDocument/2006/relationships/hyperlink" Target="http://pbs.twimg.com/profile_images/1264786243054899201/rlcJHqzN_normal.jpg" TargetMode="External"/><Relationship Id="rId628" Type="http://schemas.openxmlformats.org/officeDocument/2006/relationships/hyperlink" Target="http://twitter.com/FIRULAIS2000/statuses/1316178758609571844" TargetMode="External"/><Relationship Id="rId627" Type="http://schemas.openxmlformats.org/officeDocument/2006/relationships/hyperlink" Target="http://pbs.twimg.com/profile_images/1268779765948805122/sm6rgZ2Q_normal.jpg" TargetMode="External"/><Relationship Id="rId869" Type="http://schemas.openxmlformats.org/officeDocument/2006/relationships/hyperlink" Target="http://pbs.twimg.com/profile_images/992857214187724800/5qOuQqvW_normal.jpg" TargetMode="External"/><Relationship Id="rId626" Type="http://schemas.openxmlformats.org/officeDocument/2006/relationships/hyperlink" Target="http://twitter.com/luencedano/statuses/1316183180156833793" TargetMode="External"/><Relationship Id="rId868" Type="http://schemas.openxmlformats.org/officeDocument/2006/relationships/hyperlink" Target="http://twitter.com/adruwowen/statuses/1315376263297630210" TargetMode="External"/><Relationship Id="rId625" Type="http://schemas.openxmlformats.org/officeDocument/2006/relationships/hyperlink" Target="http://pbs.twimg.com/profile_images/1314336460082999299/KqVnlf5N_normal.jpg" TargetMode="External"/><Relationship Id="rId867" Type="http://schemas.openxmlformats.org/officeDocument/2006/relationships/hyperlink" Target="http://pbs.twimg.com/profile_images/1147919359878127616/rr84Kk2b_normal.jpg" TargetMode="External"/><Relationship Id="rId620" Type="http://schemas.openxmlformats.org/officeDocument/2006/relationships/hyperlink" Target="http://twitter.com/aliskiren_/statuses/1316195823613546496" TargetMode="External"/><Relationship Id="rId862" Type="http://schemas.openxmlformats.org/officeDocument/2006/relationships/hyperlink" Target="http://twitter.com/Mkito13/statuses/1315473170170892288" TargetMode="External"/><Relationship Id="rId861" Type="http://schemas.openxmlformats.org/officeDocument/2006/relationships/hyperlink" Target="http://pbs.twimg.com/profile_images/1242480962568622081/ujXPhFur_normal.jpg" TargetMode="External"/><Relationship Id="rId1210" Type="http://schemas.openxmlformats.org/officeDocument/2006/relationships/hyperlink" Target="http://twitter.com/cinammonrock/statuses/1314230986608185346" TargetMode="External"/><Relationship Id="rId860" Type="http://schemas.openxmlformats.org/officeDocument/2006/relationships/hyperlink" Target="http://twitter.com/jonathanbourhis/statuses/1315652037124784128" TargetMode="External"/><Relationship Id="rId1211" Type="http://schemas.openxmlformats.org/officeDocument/2006/relationships/hyperlink" Target="http://pbs.twimg.com/profile_images/1311322366459498498/HCJTkWay_normal.jpg" TargetMode="External"/><Relationship Id="rId1212" Type="http://schemas.openxmlformats.org/officeDocument/2006/relationships/hyperlink" Target="http://twitter.com/amacasfer/statuses/1314225922380386305" TargetMode="External"/><Relationship Id="rId1202" Type="http://schemas.openxmlformats.org/officeDocument/2006/relationships/hyperlink" Target="http://twitter.com/Fredguar7/statuses/1314242698769920000" TargetMode="External"/><Relationship Id="rId1203" Type="http://schemas.openxmlformats.org/officeDocument/2006/relationships/hyperlink" Target="http://pbs.twimg.com/profile_images/1290735120689664000/Fq5FkQ8h_normal.jpg" TargetMode="External"/><Relationship Id="rId1204" Type="http://schemas.openxmlformats.org/officeDocument/2006/relationships/hyperlink" Target="http://twitter.com/sxd_gxrl/statuses/1314239453196701704" TargetMode="External"/><Relationship Id="rId1205" Type="http://schemas.openxmlformats.org/officeDocument/2006/relationships/hyperlink" Target="http://pbs.twimg.com/profile_images/1102368241815445504/cRUgHvxk_normal.jpg" TargetMode="External"/><Relationship Id="rId1206" Type="http://schemas.openxmlformats.org/officeDocument/2006/relationships/hyperlink" Target="http://twitter.com/viccarranza25/statuses/1314234511425667074" TargetMode="External"/><Relationship Id="rId1207" Type="http://schemas.openxmlformats.org/officeDocument/2006/relationships/hyperlink" Target="http://pbs.twimg.com/profile_images/1259968483800088578/YWhBHm_2_normal.jpg" TargetMode="External"/><Relationship Id="rId1208" Type="http://schemas.openxmlformats.org/officeDocument/2006/relationships/hyperlink" Target="http://twitter.com/Lechuga75/statuses/1314232183419285504" TargetMode="External"/><Relationship Id="rId1209" Type="http://schemas.openxmlformats.org/officeDocument/2006/relationships/hyperlink" Target="http://pbs.twimg.com/profile_images/1252733898834001920/peUyNYKd_normal.jpg" TargetMode="External"/><Relationship Id="rId619" Type="http://schemas.openxmlformats.org/officeDocument/2006/relationships/hyperlink" Target="http://pbs.twimg.com/profile_images/1296156595164938240/IBD-LLaN_normal.jpg" TargetMode="External"/><Relationship Id="rId618" Type="http://schemas.openxmlformats.org/officeDocument/2006/relationships/hyperlink" Target="http://twitter.com/aliskiren_/statuses/1316195855523815425" TargetMode="External"/><Relationship Id="rId613" Type="http://schemas.openxmlformats.org/officeDocument/2006/relationships/hyperlink" Target="http://pbs.twimg.com/profile_images/1219113976056832000/kpA0AqIC_normal.jpg" TargetMode="External"/><Relationship Id="rId855" Type="http://schemas.openxmlformats.org/officeDocument/2006/relationships/hyperlink" Target="http://pbs.twimg.com/profile_images/1155487438111772672/rV1mQRkS_normal.jpg" TargetMode="External"/><Relationship Id="rId612" Type="http://schemas.openxmlformats.org/officeDocument/2006/relationships/hyperlink" Target="http://twitter.com/leojavier96/statuses/1316207143943512064" TargetMode="External"/><Relationship Id="rId854" Type="http://schemas.openxmlformats.org/officeDocument/2006/relationships/hyperlink" Target="http://twitter.com/jomalh13/statuses/1315674199076352001" TargetMode="External"/><Relationship Id="rId611" Type="http://schemas.openxmlformats.org/officeDocument/2006/relationships/hyperlink" Target="http://pbs.twimg.com/profile_images/1119409983475445760/Rs7sQcPK_normal.jpg" TargetMode="External"/><Relationship Id="rId853" Type="http://schemas.openxmlformats.org/officeDocument/2006/relationships/hyperlink" Target="http://pbs.twimg.com/profile_images/1074748796754673664/2Njia1i6_normal.jpg" TargetMode="External"/><Relationship Id="rId610" Type="http://schemas.openxmlformats.org/officeDocument/2006/relationships/hyperlink" Target="http://twitter.com/leojavier96/statuses/1316207313351372801" TargetMode="External"/><Relationship Id="rId852" Type="http://schemas.openxmlformats.org/officeDocument/2006/relationships/hyperlink" Target="http://twitter.com/da_pacho/statuses/1315676677415014400" TargetMode="External"/><Relationship Id="rId617" Type="http://schemas.openxmlformats.org/officeDocument/2006/relationships/hyperlink" Target="http://pbs.twimg.com/profile_images/1296156595164938240/IBD-LLaN_normal.jpg" TargetMode="External"/><Relationship Id="rId859" Type="http://schemas.openxmlformats.org/officeDocument/2006/relationships/hyperlink" Target="http://pbs.twimg.com/profile_images/617269392292904960/Zu_hlh2J_normal.jpg" TargetMode="External"/><Relationship Id="rId616" Type="http://schemas.openxmlformats.org/officeDocument/2006/relationships/hyperlink" Target="http://twitter.com/Harexu/statuses/1316197721158582272" TargetMode="External"/><Relationship Id="rId858" Type="http://schemas.openxmlformats.org/officeDocument/2006/relationships/hyperlink" Target="http://twitter.com/lukyam/statuses/1315662359235616771" TargetMode="External"/><Relationship Id="rId615" Type="http://schemas.openxmlformats.org/officeDocument/2006/relationships/hyperlink" Target="http://pbs.twimg.com/profile_images/872295223631765504/HfQ6EV8A_normal.jpg" TargetMode="External"/><Relationship Id="rId857" Type="http://schemas.openxmlformats.org/officeDocument/2006/relationships/hyperlink" Target="http://pbs.twimg.com/profile_images/973601439351230464/kSuwj81d_normal.jpg" TargetMode="External"/><Relationship Id="rId614" Type="http://schemas.openxmlformats.org/officeDocument/2006/relationships/hyperlink" Target="http://twitter.com/dyablito92/statuses/1316203356344336384" TargetMode="External"/><Relationship Id="rId856" Type="http://schemas.openxmlformats.org/officeDocument/2006/relationships/hyperlink" Target="http://twitter.com/hcastillo91/statuses/1315666777192398849" TargetMode="External"/><Relationship Id="rId851" Type="http://schemas.openxmlformats.org/officeDocument/2006/relationships/hyperlink" Target="http://pbs.twimg.com/profile_images/378800000474792066/1ceebd9e59a239e74277a70700b81586_normal.jpeg" TargetMode="External"/><Relationship Id="rId850" Type="http://schemas.openxmlformats.org/officeDocument/2006/relationships/hyperlink" Target="http://twitter.com/da_pacho/statuses/1315679093996879879" TargetMode="External"/><Relationship Id="rId1200" Type="http://schemas.openxmlformats.org/officeDocument/2006/relationships/hyperlink" Target="http://twitter.com/galastac/statuses/1314244971474685955" TargetMode="External"/><Relationship Id="rId1201" Type="http://schemas.openxmlformats.org/officeDocument/2006/relationships/hyperlink" Target="http://pbs.twimg.com/profile_images/851455907905064960/36ZjAbqd_normal.jpg" TargetMode="External"/><Relationship Id="rId409" Type="http://schemas.openxmlformats.org/officeDocument/2006/relationships/hyperlink" Target="http://pbs.twimg.com/profile_images/980890192826417152/idQRmZlx_normal.jpg" TargetMode="External"/><Relationship Id="rId404" Type="http://schemas.openxmlformats.org/officeDocument/2006/relationships/hyperlink" Target="http://twitter.com/AnaMaRiveraMx/statuses/1316536987277357056" TargetMode="External"/><Relationship Id="rId646" Type="http://schemas.openxmlformats.org/officeDocument/2006/relationships/hyperlink" Target="http://twitter.com/iSrEstudiante/statuses/1316149720155185152" TargetMode="External"/><Relationship Id="rId888" Type="http://schemas.openxmlformats.org/officeDocument/2006/relationships/hyperlink" Target="http://twitter.com/tonyroel/statuses/1315040391964561409" TargetMode="External"/><Relationship Id="rId403" Type="http://schemas.openxmlformats.org/officeDocument/2006/relationships/hyperlink" Target="http://pbs.twimg.com/profile_images/1314225132454379520/2w8KgCKq_normal.jpg" TargetMode="External"/><Relationship Id="rId645" Type="http://schemas.openxmlformats.org/officeDocument/2006/relationships/hyperlink" Target="http://pbs.twimg.com/profile_images/1193819887728316421/N0_lb6_R_normal.jpg" TargetMode="External"/><Relationship Id="rId887" Type="http://schemas.openxmlformats.org/officeDocument/2006/relationships/hyperlink" Target="http://pbs.twimg.com/profile_images/3361147065/b64f5a9276226c671da1874216606f2b_normal.jpeg" TargetMode="External"/><Relationship Id="rId402" Type="http://schemas.openxmlformats.org/officeDocument/2006/relationships/hyperlink" Target="http://twitter.com/Irenecuma/statuses/1316545242473074690" TargetMode="External"/><Relationship Id="rId644" Type="http://schemas.openxmlformats.org/officeDocument/2006/relationships/hyperlink" Target="http://twitter.com/est3ban_Hdez/statuses/1316151722285445120" TargetMode="External"/><Relationship Id="rId886" Type="http://schemas.openxmlformats.org/officeDocument/2006/relationships/hyperlink" Target="http://twitter.com/JessieFam/statuses/1315059902352691200" TargetMode="External"/><Relationship Id="rId401" Type="http://schemas.openxmlformats.org/officeDocument/2006/relationships/hyperlink" Target="http://pbs.twimg.com/profile_images/1279780832874553344/9Zg2KZo0_normal.jpg" TargetMode="External"/><Relationship Id="rId643" Type="http://schemas.openxmlformats.org/officeDocument/2006/relationships/hyperlink" Target="http://pbs.twimg.com/profile_images/890381807803187201/Mb6VWP1o_normal.jpg" TargetMode="External"/><Relationship Id="rId885" Type="http://schemas.openxmlformats.org/officeDocument/2006/relationships/hyperlink" Target="http://pbs.twimg.com/profile_images/1063621824108527616/lnJqbbdh_normal.jpg" TargetMode="External"/><Relationship Id="rId408" Type="http://schemas.openxmlformats.org/officeDocument/2006/relationships/hyperlink" Target="http://twitter.com/andresaoVillar/statuses/1316532998276227074" TargetMode="External"/><Relationship Id="rId407" Type="http://schemas.openxmlformats.org/officeDocument/2006/relationships/hyperlink" Target="http://pbs.twimg.com/profile_images/1281450461338365952/TiQ3rSFU_normal.jpg" TargetMode="External"/><Relationship Id="rId649" Type="http://schemas.openxmlformats.org/officeDocument/2006/relationships/hyperlink" Target="http://pbs.twimg.com/profile_images/644979335313551360/VeBpFcm4_normal.jpg" TargetMode="External"/><Relationship Id="rId406" Type="http://schemas.openxmlformats.org/officeDocument/2006/relationships/hyperlink" Target="http://twitter.com/cristhianalva/statuses/1316533732757569537" TargetMode="External"/><Relationship Id="rId648" Type="http://schemas.openxmlformats.org/officeDocument/2006/relationships/hyperlink" Target="http://twitter.com/DrEsotericoNoc/statuses/1316148198747054080" TargetMode="External"/><Relationship Id="rId405" Type="http://schemas.openxmlformats.org/officeDocument/2006/relationships/hyperlink" Target="http://pbs.twimg.com/profile_images/780249070640050176/e5DvkdUQ_normal.jpg" TargetMode="External"/><Relationship Id="rId647" Type="http://schemas.openxmlformats.org/officeDocument/2006/relationships/hyperlink" Target="http://pbs.twimg.com/profile_images/1156078876524732416/AyRg_t_K_normal.jpg" TargetMode="External"/><Relationship Id="rId889" Type="http://schemas.openxmlformats.org/officeDocument/2006/relationships/hyperlink" Target="http://pbs.twimg.com/profile_images/3361147065/b64f5a9276226c671da1874216606f2b_normal.jpeg" TargetMode="External"/><Relationship Id="rId880" Type="http://schemas.openxmlformats.org/officeDocument/2006/relationships/hyperlink" Target="http://twitter.com/Pollyzavala/statuses/1315333795529326593" TargetMode="External"/><Relationship Id="rId400" Type="http://schemas.openxmlformats.org/officeDocument/2006/relationships/hyperlink" Target="http://twitter.com/tradillae/statuses/1316560825075851266" TargetMode="External"/><Relationship Id="rId642" Type="http://schemas.openxmlformats.org/officeDocument/2006/relationships/hyperlink" Target="http://twitter.com/RaaaySC/statuses/1316152049462059008" TargetMode="External"/><Relationship Id="rId884" Type="http://schemas.openxmlformats.org/officeDocument/2006/relationships/hyperlink" Target="http://twitter.com/LuisAlbertoGT/statuses/1315086986722512896" TargetMode="External"/><Relationship Id="rId641" Type="http://schemas.openxmlformats.org/officeDocument/2006/relationships/hyperlink" Target="http://pbs.twimg.com/profile_images/1253525577438580738/Sksh5aLG_normal.jpg" TargetMode="External"/><Relationship Id="rId883" Type="http://schemas.openxmlformats.org/officeDocument/2006/relationships/hyperlink" Target="http://pbs.twimg.com/profile_images/937917137280147457/xB_kkav5_normal.jpg" TargetMode="External"/><Relationship Id="rId640" Type="http://schemas.openxmlformats.org/officeDocument/2006/relationships/hyperlink" Target="http://twitter.com/RauLpower90/statuses/1316164457580683265" TargetMode="External"/><Relationship Id="rId882" Type="http://schemas.openxmlformats.org/officeDocument/2006/relationships/hyperlink" Target="http://twitter.com/rOoztter/statuses/1315295312794312705" TargetMode="External"/><Relationship Id="rId881" Type="http://schemas.openxmlformats.org/officeDocument/2006/relationships/hyperlink" Target="http://pbs.twimg.com/profile_images/1054768511883472897/FUG60atU_normal.jpg" TargetMode="External"/><Relationship Id="rId635" Type="http://schemas.openxmlformats.org/officeDocument/2006/relationships/hyperlink" Target="http://pbs.twimg.com/profile_images/1087397310034632705/66obs28a_normal.jpg" TargetMode="External"/><Relationship Id="rId877" Type="http://schemas.openxmlformats.org/officeDocument/2006/relationships/hyperlink" Target="http://pbs.twimg.com/profile_images/1218719994483216386/ru5vvWcF_normal.jpg" TargetMode="External"/><Relationship Id="rId634" Type="http://schemas.openxmlformats.org/officeDocument/2006/relationships/hyperlink" Target="http://twitter.com/sander_orsa/statuses/1316173304789643264" TargetMode="External"/><Relationship Id="rId876" Type="http://schemas.openxmlformats.org/officeDocument/2006/relationships/hyperlink" Target="http://twitter.com/edworld5/statuses/1315339558653919237" TargetMode="External"/><Relationship Id="rId633" Type="http://schemas.openxmlformats.org/officeDocument/2006/relationships/hyperlink" Target="http://pbs.twimg.com/profile_images/1313757193288720384/WBKrF1Gu_normal.jpg" TargetMode="External"/><Relationship Id="rId875" Type="http://schemas.openxmlformats.org/officeDocument/2006/relationships/hyperlink" Target="http://pbs.twimg.com/profile_images/592709608/edworld_normal.png" TargetMode="External"/><Relationship Id="rId632" Type="http://schemas.openxmlformats.org/officeDocument/2006/relationships/hyperlink" Target="http://twitter.com/anitanni/statuses/1316174227075080192" TargetMode="External"/><Relationship Id="rId874" Type="http://schemas.openxmlformats.org/officeDocument/2006/relationships/hyperlink" Target="http://twitter.com/AnaMaRiveraMx/statuses/1315348879626268672" TargetMode="External"/><Relationship Id="rId639" Type="http://schemas.openxmlformats.org/officeDocument/2006/relationships/hyperlink" Target="http://pbs.twimg.com/profile_images/1244133707675570177/THtkKiAS_normal.jpg" TargetMode="External"/><Relationship Id="rId638" Type="http://schemas.openxmlformats.org/officeDocument/2006/relationships/hyperlink" Target="http://twitter.com/emeequis/statuses/1316165954158514176" TargetMode="External"/><Relationship Id="rId637" Type="http://schemas.openxmlformats.org/officeDocument/2006/relationships/hyperlink" Target="http://pbs.twimg.com/profile_images/1172278945074548738/JZwj6OQi_normal.jpg" TargetMode="External"/><Relationship Id="rId879" Type="http://schemas.openxmlformats.org/officeDocument/2006/relationships/hyperlink" Target="http://pbs.twimg.com/profile_images/1237623596211634176/LwxkOdTc_normal.jpg" TargetMode="External"/><Relationship Id="rId636" Type="http://schemas.openxmlformats.org/officeDocument/2006/relationships/hyperlink" Target="http://twitter.com/Arturo004/statuses/1316169997916549121" TargetMode="External"/><Relationship Id="rId878" Type="http://schemas.openxmlformats.org/officeDocument/2006/relationships/hyperlink" Target="http://twitter.com/Lenugget/statuses/1315338008799981569" TargetMode="External"/><Relationship Id="rId631" Type="http://schemas.openxmlformats.org/officeDocument/2006/relationships/hyperlink" Target="http://pbs.twimg.com/profile_images/1254524401/image_normal.jpg" TargetMode="External"/><Relationship Id="rId873" Type="http://schemas.openxmlformats.org/officeDocument/2006/relationships/hyperlink" Target="http://pbs.twimg.com/profile_images/1314225132454379520/2w8KgCKq_normal.jpg" TargetMode="External"/><Relationship Id="rId1220" Type="http://schemas.openxmlformats.org/officeDocument/2006/relationships/hyperlink" Target="http://twitter.com/godurangerman/statuses/1314210298589396995" TargetMode="External"/><Relationship Id="rId630" Type="http://schemas.openxmlformats.org/officeDocument/2006/relationships/hyperlink" Target="http://twitter.com/tatisgal30/statuses/1316176246762614785" TargetMode="External"/><Relationship Id="rId872" Type="http://schemas.openxmlformats.org/officeDocument/2006/relationships/hyperlink" Target="http://twitter.com/iturraldejj/statuses/1315367256692588544" TargetMode="External"/><Relationship Id="rId1221" Type="http://schemas.openxmlformats.org/officeDocument/2006/relationships/hyperlink" Target="http://pbs.twimg.com/profile_images/1314209720161296385/fGx-_q_W_normal.jpg" TargetMode="External"/><Relationship Id="rId871" Type="http://schemas.openxmlformats.org/officeDocument/2006/relationships/hyperlink" Target="http://pbs.twimg.com/profile_images/1092511073704517634/0z5gutMN_normal.jpg" TargetMode="External"/><Relationship Id="rId1222" Type="http://schemas.openxmlformats.org/officeDocument/2006/relationships/hyperlink" Target="http://twitter.com/godurangerman/statuses/1314210298589396995" TargetMode="External"/><Relationship Id="rId870" Type="http://schemas.openxmlformats.org/officeDocument/2006/relationships/hyperlink" Target="http://twitter.com/Mike_gmez/statuses/1315375733397696518" TargetMode="External"/><Relationship Id="rId1223" Type="http://schemas.openxmlformats.org/officeDocument/2006/relationships/drawing" Target="../drawings/drawing2.xml"/><Relationship Id="rId829" Type="http://schemas.openxmlformats.org/officeDocument/2006/relationships/hyperlink" Target="http://pbs.twimg.com/profile_images/1155479090239029248/a2QkbJLA_normal.jpg" TargetMode="External"/><Relationship Id="rId828" Type="http://schemas.openxmlformats.org/officeDocument/2006/relationships/hyperlink" Target="http://twitter.com/geseza55/statuses/1315702614131052544" TargetMode="External"/><Relationship Id="rId827" Type="http://schemas.openxmlformats.org/officeDocument/2006/relationships/hyperlink" Target="http://abs.twimg.com/sticky/default_profile_images/default_profile_normal.png" TargetMode="External"/><Relationship Id="rId822" Type="http://schemas.openxmlformats.org/officeDocument/2006/relationships/hyperlink" Target="http://twitter.com/Aloport_disegno/statuses/1315712365116104704" TargetMode="External"/><Relationship Id="rId821" Type="http://schemas.openxmlformats.org/officeDocument/2006/relationships/hyperlink" Target="http://pbs.twimg.com/profile_images/987618496971329536/yMm15f9k_normal.jpg" TargetMode="External"/><Relationship Id="rId820" Type="http://schemas.openxmlformats.org/officeDocument/2006/relationships/hyperlink" Target="http://twitter.com/Aloport_disegno/statuses/1315712517620920320" TargetMode="External"/><Relationship Id="rId826" Type="http://schemas.openxmlformats.org/officeDocument/2006/relationships/hyperlink" Target="http://twitter.com/PickVrgs/statuses/1315705147603861504" TargetMode="External"/><Relationship Id="rId825" Type="http://schemas.openxmlformats.org/officeDocument/2006/relationships/hyperlink" Target="http://pbs.twimg.com/profile_images/1310316842833993728/EgH7p6qz_normal.jpg" TargetMode="External"/><Relationship Id="rId824" Type="http://schemas.openxmlformats.org/officeDocument/2006/relationships/hyperlink" Target="http://twitter.com/michingon/statuses/1315709989302935552" TargetMode="External"/><Relationship Id="rId823" Type="http://schemas.openxmlformats.org/officeDocument/2006/relationships/hyperlink" Target="http://pbs.twimg.com/profile_images/484426659949314048/zRO9Cror_normal.jpeg" TargetMode="External"/><Relationship Id="rId819" Type="http://schemas.openxmlformats.org/officeDocument/2006/relationships/hyperlink" Target="http://pbs.twimg.com/profile_images/987618496971329536/yMm15f9k_normal.jpg" TargetMode="External"/><Relationship Id="rId818" Type="http://schemas.openxmlformats.org/officeDocument/2006/relationships/hyperlink" Target="http://twitter.com/VacaChew/statuses/1315713982775332867" TargetMode="External"/><Relationship Id="rId817" Type="http://schemas.openxmlformats.org/officeDocument/2006/relationships/hyperlink" Target="http://abs.twimg.com/sticky/default_profile_images/default_profile_normal.png" TargetMode="External"/><Relationship Id="rId816" Type="http://schemas.openxmlformats.org/officeDocument/2006/relationships/hyperlink" Target="http://twitter.com/VacaChew/statuses/1315714957376475140" TargetMode="External"/><Relationship Id="rId811" Type="http://schemas.openxmlformats.org/officeDocument/2006/relationships/hyperlink" Target="http://pbs.twimg.com/profile_images/1297756546022203392/k4tGyjtD_normal.jpg" TargetMode="External"/><Relationship Id="rId810" Type="http://schemas.openxmlformats.org/officeDocument/2006/relationships/hyperlink" Target="http://twitter.com/UlisesVelbat88/statuses/1315722770668544001" TargetMode="External"/><Relationship Id="rId815" Type="http://schemas.openxmlformats.org/officeDocument/2006/relationships/hyperlink" Target="http://abs.twimg.com/sticky/default_profile_images/default_profile_normal.png" TargetMode="External"/><Relationship Id="rId814" Type="http://schemas.openxmlformats.org/officeDocument/2006/relationships/hyperlink" Target="http://twitter.com/VirYzothA/statuses/1315715647708381184" TargetMode="External"/><Relationship Id="rId813" Type="http://schemas.openxmlformats.org/officeDocument/2006/relationships/hyperlink" Target="http://pbs.twimg.com/profile_images/861411588334551041/xvWBnjKJ_normal.jpg" TargetMode="External"/><Relationship Id="rId812" Type="http://schemas.openxmlformats.org/officeDocument/2006/relationships/hyperlink" Target="http://twitter.com/mark_api/statuses/1315719004510720005" TargetMode="External"/><Relationship Id="rId609" Type="http://schemas.openxmlformats.org/officeDocument/2006/relationships/hyperlink" Target="http://pbs.twimg.com/profile_images/1119409983475445760/Rs7sQcPK_normal.jpg" TargetMode="External"/><Relationship Id="rId608" Type="http://schemas.openxmlformats.org/officeDocument/2006/relationships/hyperlink" Target="http://twitter.com/JonaAviles/statuses/1316213768729362433" TargetMode="External"/><Relationship Id="rId607" Type="http://schemas.openxmlformats.org/officeDocument/2006/relationships/hyperlink" Target="http://pbs.twimg.com/profile_images/1157447583461203968/YdbJdFMR_normal.jpg" TargetMode="External"/><Relationship Id="rId849" Type="http://schemas.openxmlformats.org/officeDocument/2006/relationships/hyperlink" Target="http://pbs.twimg.com/profile_images/378800000474792066/1ceebd9e59a239e74277a70700b81586_normal.jpeg" TargetMode="External"/><Relationship Id="rId602" Type="http://schemas.openxmlformats.org/officeDocument/2006/relationships/hyperlink" Target="http://twitter.com/Eliwhovian/statuses/1316226294317608961" TargetMode="External"/><Relationship Id="rId844" Type="http://schemas.openxmlformats.org/officeDocument/2006/relationships/hyperlink" Target="http://twitter.com/Aloport_disegno/statuses/1315682950910967813" TargetMode="External"/><Relationship Id="rId601" Type="http://schemas.openxmlformats.org/officeDocument/2006/relationships/hyperlink" Target="http://pbs.twimg.com/profile_images/1313171520471011329/tlve68Rx_normal.jpg" TargetMode="External"/><Relationship Id="rId843" Type="http://schemas.openxmlformats.org/officeDocument/2006/relationships/hyperlink" Target="http://pbs.twimg.com/profile_images/987618496971329536/yMm15f9k_normal.jpg" TargetMode="External"/><Relationship Id="rId600" Type="http://schemas.openxmlformats.org/officeDocument/2006/relationships/hyperlink" Target="http://twitter.com/josepiz60/statuses/1316228246506295298" TargetMode="External"/><Relationship Id="rId842" Type="http://schemas.openxmlformats.org/officeDocument/2006/relationships/hyperlink" Target="http://twitter.com/MrTonyPerez/statuses/1315685712151408641" TargetMode="External"/><Relationship Id="rId841" Type="http://schemas.openxmlformats.org/officeDocument/2006/relationships/hyperlink" Target="http://pbs.twimg.com/profile_images/1301906756122152960/L8msl0I-_normal.jpg" TargetMode="External"/><Relationship Id="rId606" Type="http://schemas.openxmlformats.org/officeDocument/2006/relationships/hyperlink" Target="http://twitter.com/VivoyRespiroMex/statuses/1316217804140371968" TargetMode="External"/><Relationship Id="rId848" Type="http://schemas.openxmlformats.org/officeDocument/2006/relationships/hyperlink" Target="http://twitter.com/XaredLH/statuses/1315680900022038528" TargetMode="External"/><Relationship Id="rId605" Type="http://schemas.openxmlformats.org/officeDocument/2006/relationships/hyperlink" Target="http://pbs.twimg.com/profile_images/1303793816202170368/-cJed_V6_normal.png" TargetMode="External"/><Relationship Id="rId847" Type="http://schemas.openxmlformats.org/officeDocument/2006/relationships/hyperlink" Target="http://pbs.twimg.com/profile_images/1309302417255661576/e8w3SaOi_normal.jpg" TargetMode="External"/><Relationship Id="rId604" Type="http://schemas.openxmlformats.org/officeDocument/2006/relationships/hyperlink" Target="http://twitter.com/Zuritah/statuses/1316224687752400898" TargetMode="External"/><Relationship Id="rId846" Type="http://schemas.openxmlformats.org/officeDocument/2006/relationships/hyperlink" Target="http://twitter.com/KenethHiram/statuses/1315681262305148928" TargetMode="External"/><Relationship Id="rId603" Type="http://schemas.openxmlformats.org/officeDocument/2006/relationships/hyperlink" Target="http://pbs.twimg.com/profile_images/1161444012001095680/aRy7KrC7_normal.jpg" TargetMode="External"/><Relationship Id="rId845" Type="http://schemas.openxmlformats.org/officeDocument/2006/relationships/hyperlink" Target="http://pbs.twimg.com/profile_images/1276332467310526465/YoAUCUHc_normal.jpg" TargetMode="External"/><Relationship Id="rId840" Type="http://schemas.openxmlformats.org/officeDocument/2006/relationships/hyperlink" Target="http://twitter.com/sisk110/statuses/1315688676958101504" TargetMode="External"/><Relationship Id="rId839" Type="http://schemas.openxmlformats.org/officeDocument/2006/relationships/hyperlink" Target="http://pbs.twimg.com/profile_images/492700571325841408/8yjHbvCY_normal.jpeg" TargetMode="External"/><Relationship Id="rId838" Type="http://schemas.openxmlformats.org/officeDocument/2006/relationships/hyperlink" Target="http://twitter.com/MrTonyPerez/statuses/1315689397719887872" TargetMode="External"/><Relationship Id="rId833" Type="http://schemas.openxmlformats.org/officeDocument/2006/relationships/hyperlink" Target="http://pbs.twimg.com/profile_images/1063621824108527616/lnJqbbdh_normal.jpg" TargetMode="External"/><Relationship Id="rId832" Type="http://schemas.openxmlformats.org/officeDocument/2006/relationships/hyperlink" Target="http://twitter.com/fcorivera2005/statuses/1315695057467449345" TargetMode="External"/><Relationship Id="rId831" Type="http://schemas.openxmlformats.org/officeDocument/2006/relationships/hyperlink" Target="http://pbs.twimg.com/profile_images/1241468869174341634/ag5HvjpT_normal.jpg" TargetMode="External"/><Relationship Id="rId830" Type="http://schemas.openxmlformats.org/officeDocument/2006/relationships/hyperlink" Target="http://twitter.com/Juancho_domm/statuses/1315701218350489600" TargetMode="External"/><Relationship Id="rId837" Type="http://schemas.openxmlformats.org/officeDocument/2006/relationships/hyperlink" Target="http://pbs.twimg.com/profile_images/1301906756122152960/L8msl0I-_normal.jpg" TargetMode="External"/><Relationship Id="rId836" Type="http://schemas.openxmlformats.org/officeDocument/2006/relationships/hyperlink" Target="http://twitter.com/maikel_cutino/statuses/1315690844658130944" TargetMode="External"/><Relationship Id="rId835" Type="http://schemas.openxmlformats.org/officeDocument/2006/relationships/hyperlink" Target="http://pbs.twimg.com/profile_images/685298207312576512/iEAx8IK2_normal.jpg" TargetMode="External"/><Relationship Id="rId834" Type="http://schemas.openxmlformats.org/officeDocument/2006/relationships/hyperlink" Target="http://twitter.com/JessieFam/statuses/1315694855159533568" TargetMode="External"/><Relationship Id="rId1059" Type="http://schemas.openxmlformats.org/officeDocument/2006/relationships/hyperlink" Target="http://pbs.twimg.com/profile_images/1052961653283799041/kJjjaUGP_normal.jpg" TargetMode="External"/><Relationship Id="rId228" Type="http://schemas.openxmlformats.org/officeDocument/2006/relationships/hyperlink" Target="http://twitter.com/Peptrucha/statuses/1316902726933057536" TargetMode="External"/><Relationship Id="rId227" Type="http://schemas.openxmlformats.org/officeDocument/2006/relationships/hyperlink" Target="http://pbs.twimg.com/profile_images/1263088233405206529/YLgtibQd_normal.jpg" TargetMode="External"/><Relationship Id="rId469" Type="http://schemas.openxmlformats.org/officeDocument/2006/relationships/hyperlink" Target="http://pbs.twimg.com/profile_images/867556993682345984/B32wjDwx_normal.jpg" TargetMode="External"/><Relationship Id="rId226" Type="http://schemas.openxmlformats.org/officeDocument/2006/relationships/hyperlink" Target="http://twitter.com/MoshiiBoom/statuses/1316905543869616129" TargetMode="External"/><Relationship Id="rId468" Type="http://schemas.openxmlformats.org/officeDocument/2006/relationships/hyperlink" Target="http://twitter.com/mafer_aponte/statuses/1316473860636647425" TargetMode="External"/><Relationship Id="rId225" Type="http://schemas.openxmlformats.org/officeDocument/2006/relationships/hyperlink" Target="http://pbs.twimg.com/profile_images/1042802077666164736/W3emwLD3_normal.jpg" TargetMode="External"/><Relationship Id="rId467" Type="http://schemas.openxmlformats.org/officeDocument/2006/relationships/hyperlink" Target="http://pbs.twimg.com/profile_images/1019430717506252800/KzitkjOc_normal.jpg" TargetMode="External"/><Relationship Id="rId229" Type="http://schemas.openxmlformats.org/officeDocument/2006/relationships/hyperlink" Target="http://pbs.twimg.com/profile_images/1275633368546377728/rDcVmq8t_normal.jpg" TargetMode="External"/><Relationship Id="rId1050" Type="http://schemas.openxmlformats.org/officeDocument/2006/relationships/hyperlink" Target="http://twitter.com/brendros/statuses/1314631821162934273" TargetMode="External"/><Relationship Id="rId220" Type="http://schemas.openxmlformats.org/officeDocument/2006/relationships/hyperlink" Target="http://twitter.com/malenicamachoe/statuses/1316909906843308128" TargetMode="External"/><Relationship Id="rId462" Type="http://schemas.openxmlformats.org/officeDocument/2006/relationships/hyperlink" Target="http://twitter.com/EmmanuelGarc/statuses/1316474448325869568" TargetMode="External"/><Relationship Id="rId1051" Type="http://schemas.openxmlformats.org/officeDocument/2006/relationships/hyperlink" Target="http://pbs.twimg.com/profile_images/777536439542173696/XA19jFig_normal.jpg" TargetMode="External"/><Relationship Id="rId461" Type="http://schemas.openxmlformats.org/officeDocument/2006/relationships/hyperlink" Target="http://pbs.twimg.com/profile_images/604630201964720128/eb-4pdUD_normal.jpg" TargetMode="External"/><Relationship Id="rId1052" Type="http://schemas.openxmlformats.org/officeDocument/2006/relationships/hyperlink" Target="http://twitter.com/DanteA88/statuses/1314628271250829314" TargetMode="External"/><Relationship Id="rId460" Type="http://schemas.openxmlformats.org/officeDocument/2006/relationships/hyperlink" Target="http://twitter.com/dannymm94/statuses/1316476131776831496" TargetMode="External"/><Relationship Id="rId1053" Type="http://schemas.openxmlformats.org/officeDocument/2006/relationships/hyperlink" Target="http://pbs.twimg.com/profile_images/1241609039550640129/iPXM4aCE_normal.jpg" TargetMode="External"/><Relationship Id="rId1054" Type="http://schemas.openxmlformats.org/officeDocument/2006/relationships/hyperlink" Target="http://twitter.com/MirianGalvan/statuses/1314627787135881219" TargetMode="External"/><Relationship Id="rId224" Type="http://schemas.openxmlformats.org/officeDocument/2006/relationships/hyperlink" Target="http://twitter.com/acneftali/statuses/1316906077569634304" TargetMode="External"/><Relationship Id="rId466" Type="http://schemas.openxmlformats.org/officeDocument/2006/relationships/hyperlink" Target="http://twitter.com/gibran_igby/statuses/1316474392034119681" TargetMode="External"/><Relationship Id="rId1055" Type="http://schemas.openxmlformats.org/officeDocument/2006/relationships/hyperlink" Target="http://pbs.twimg.com/profile_images/1298897614054686721/dzvqi0Lw_normal.jpg" TargetMode="External"/><Relationship Id="rId223" Type="http://schemas.openxmlformats.org/officeDocument/2006/relationships/hyperlink" Target="http://pbs.twimg.com/profile_images/757645770019319809/8gTL5Mg3_normal.jpg" TargetMode="External"/><Relationship Id="rId465" Type="http://schemas.openxmlformats.org/officeDocument/2006/relationships/hyperlink" Target="http://pbs.twimg.com/profile_images/1159202617/Foto_del_da_24-08-2010_a_la_s__1816_normal.jpg" TargetMode="External"/><Relationship Id="rId1056" Type="http://schemas.openxmlformats.org/officeDocument/2006/relationships/hyperlink" Target="http://twitter.com/JorgeeAlvarad01/statuses/1314623427081371648" TargetMode="External"/><Relationship Id="rId222" Type="http://schemas.openxmlformats.org/officeDocument/2006/relationships/hyperlink" Target="http://twitter.com/t3rrami/statuses/1316908211128160256" TargetMode="External"/><Relationship Id="rId464" Type="http://schemas.openxmlformats.org/officeDocument/2006/relationships/hyperlink" Target="http://twitter.com/mauriciobernalb/statuses/1316474408270213120" TargetMode="External"/><Relationship Id="rId1057" Type="http://schemas.openxmlformats.org/officeDocument/2006/relationships/hyperlink" Target="http://pbs.twimg.com/profile_images/1285633899884945408/LszSt5-q_normal.jpg" TargetMode="External"/><Relationship Id="rId221" Type="http://schemas.openxmlformats.org/officeDocument/2006/relationships/hyperlink" Target="http://pbs.twimg.com/profile_images/1313211325200334849/klAcrmmr_normal.jpg" TargetMode="External"/><Relationship Id="rId463" Type="http://schemas.openxmlformats.org/officeDocument/2006/relationships/hyperlink" Target="http://pbs.twimg.com/profile_images/1231788447083286529/TQql__OA_normal.jpg" TargetMode="External"/><Relationship Id="rId1058" Type="http://schemas.openxmlformats.org/officeDocument/2006/relationships/hyperlink" Target="http://twitter.com/wananeish/statuses/1314620343944966151" TargetMode="External"/><Relationship Id="rId1048" Type="http://schemas.openxmlformats.org/officeDocument/2006/relationships/hyperlink" Target="http://twitter.com/brendros/statuses/1314632050712940546" TargetMode="External"/><Relationship Id="rId1049" Type="http://schemas.openxmlformats.org/officeDocument/2006/relationships/hyperlink" Target="http://pbs.twimg.com/profile_images/835204162400899072/i8EaasIW_normal.jpg" TargetMode="External"/><Relationship Id="rId217" Type="http://schemas.openxmlformats.org/officeDocument/2006/relationships/hyperlink" Target="http://pbs.twimg.com/profile_images/894802502339760128/TghH3NEy_normal.jpg" TargetMode="External"/><Relationship Id="rId459" Type="http://schemas.openxmlformats.org/officeDocument/2006/relationships/hyperlink" Target="http://pbs.twimg.com/profile_images/974939890646319104/54V1RfCk_normal.jpg" TargetMode="External"/><Relationship Id="rId216" Type="http://schemas.openxmlformats.org/officeDocument/2006/relationships/hyperlink" Target="http://twitter.com/emorthoy/statuses/1316915081272315906" TargetMode="External"/><Relationship Id="rId458" Type="http://schemas.openxmlformats.org/officeDocument/2006/relationships/hyperlink" Target="http://twitter.com/Lupita_curiel/statuses/1316482904621551617" TargetMode="External"/><Relationship Id="rId215" Type="http://schemas.openxmlformats.org/officeDocument/2006/relationships/hyperlink" Target="http://pbs.twimg.com/profile_images/817191436399607808/Taw5gUF4_normal.jpg" TargetMode="External"/><Relationship Id="rId457" Type="http://schemas.openxmlformats.org/officeDocument/2006/relationships/hyperlink" Target="http://pbs.twimg.com/profile_images/848638779363663872/8sZvegZz_normal.jpg" TargetMode="External"/><Relationship Id="rId699" Type="http://schemas.openxmlformats.org/officeDocument/2006/relationships/hyperlink" Target="http://pbs.twimg.com/profile_images/1119339788199452672/krDqsFhz_normal.jpg" TargetMode="External"/><Relationship Id="rId214" Type="http://schemas.openxmlformats.org/officeDocument/2006/relationships/hyperlink" Target="http://twitter.com/leon07_kevin/statuses/1316918636674768896" TargetMode="External"/><Relationship Id="rId456" Type="http://schemas.openxmlformats.org/officeDocument/2006/relationships/hyperlink" Target="http://twitter.com/Paulina011091/statuses/1316483728412217344" TargetMode="External"/><Relationship Id="rId698" Type="http://schemas.openxmlformats.org/officeDocument/2006/relationships/hyperlink" Target="http://twitter.com/Crox09/statuses/1316091532823457796" TargetMode="External"/><Relationship Id="rId219" Type="http://schemas.openxmlformats.org/officeDocument/2006/relationships/hyperlink" Target="http://pbs.twimg.com/profile_images/1308463935704756224/OxVClL3j_normal.jpg" TargetMode="External"/><Relationship Id="rId218" Type="http://schemas.openxmlformats.org/officeDocument/2006/relationships/hyperlink" Target="http://twitter.com/alizze05/statuses/1316913547390177283" TargetMode="External"/><Relationship Id="rId451" Type="http://schemas.openxmlformats.org/officeDocument/2006/relationships/hyperlink" Target="http://pbs.twimg.com/profile_images/1311109752097771521/vCnmB1sE_normal.jpg" TargetMode="External"/><Relationship Id="rId693" Type="http://schemas.openxmlformats.org/officeDocument/2006/relationships/hyperlink" Target="http://pbs.twimg.com/profile_images/1235602404789403648/7D9TKYCQ_normal.jpg" TargetMode="External"/><Relationship Id="rId1040" Type="http://schemas.openxmlformats.org/officeDocument/2006/relationships/hyperlink" Target="http://twitter.com/danistocking_/statuses/1314641337346527232" TargetMode="External"/><Relationship Id="rId450" Type="http://schemas.openxmlformats.org/officeDocument/2006/relationships/hyperlink" Target="http://twitter.com/DimeMirrey/statuses/1316486270546309122" TargetMode="External"/><Relationship Id="rId692" Type="http://schemas.openxmlformats.org/officeDocument/2006/relationships/hyperlink" Target="http://twitter.com/arielsanchezmx/statuses/1316096192653266944" TargetMode="External"/><Relationship Id="rId1041" Type="http://schemas.openxmlformats.org/officeDocument/2006/relationships/hyperlink" Target="http://pbs.twimg.com/profile_images/1266955018080575488/a_JzyFZ__normal.jpg" TargetMode="External"/><Relationship Id="rId691" Type="http://schemas.openxmlformats.org/officeDocument/2006/relationships/hyperlink" Target="http://pbs.twimg.com/profile_images/1292158104365408257/o621Y8b-_normal.jpg" TargetMode="External"/><Relationship Id="rId1042" Type="http://schemas.openxmlformats.org/officeDocument/2006/relationships/hyperlink" Target="http://twitter.com/mardelgc/statuses/1314640994474827777" TargetMode="External"/><Relationship Id="rId690" Type="http://schemas.openxmlformats.org/officeDocument/2006/relationships/hyperlink" Target="http://twitter.com/cgrohr/statuses/1316100021155106816" TargetMode="External"/><Relationship Id="rId1043" Type="http://schemas.openxmlformats.org/officeDocument/2006/relationships/hyperlink" Target="http://pbs.twimg.com/profile_images/1304207456453750789/aYrQEjVv_normal.jpg" TargetMode="External"/><Relationship Id="rId213" Type="http://schemas.openxmlformats.org/officeDocument/2006/relationships/hyperlink" Target="http://abs.twimg.com/sticky/default_profile_images/default_profile_normal.png" TargetMode="External"/><Relationship Id="rId455" Type="http://schemas.openxmlformats.org/officeDocument/2006/relationships/hyperlink" Target="http://pbs.twimg.com/profile_images/494960935337865216/udjA-z7j_normal.jpeg" TargetMode="External"/><Relationship Id="rId697" Type="http://schemas.openxmlformats.org/officeDocument/2006/relationships/hyperlink" Target="http://pbs.twimg.com/profile_images/1112503959296622593/volVNwNE_normal.jpg" TargetMode="External"/><Relationship Id="rId1044" Type="http://schemas.openxmlformats.org/officeDocument/2006/relationships/hyperlink" Target="http://twitter.com/Brunnopmacias/statuses/1314638814674071552" TargetMode="External"/><Relationship Id="rId212" Type="http://schemas.openxmlformats.org/officeDocument/2006/relationships/hyperlink" Target="http://twitter.com/Chromeltika/statuses/1316918693629132800" TargetMode="External"/><Relationship Id="rId454" Type="http://schemas.openxmlformats.org/officeDocument/2006/relationships/hyperlink" Target="http://twitter.com/noeroar/statuses/1316484103768805376" TargetMode="External"/><Relationship Id="rId696" Type="http://schemas.openxmlformats.org/officeDocument/2006/relationships/hyperlink" Target="http://twitter.com/cburshtein/statuses/1316092753122521088" TargetMode="External"/><Relationship Id="rId1045" Type="http://schemas.openxmlformats.org/officeDocument/2006/relationships/hyperlink" Target="http://pbs.twimg.com/profile_images/835204162400899072/i8EaasIW_normal.jpg" TargetMode="External"/><Relationship Id="rId211" Type="http://schemas.openxmlformats.org/officeDocument/2006/relationships/hyperlink" Target="http://pbs.twimg.com/profile_images/1310822316595707907/r7Cj-Mbd_normal.jpg" TargetMode="External"/><Relationship Id="rId453" Type="http://schemas.openxmlformats.org/officeDocument/2006/relationships/hyperlink" Target="http://pbs.twimg.com/profile_images/1082010551247650818/SKQCvwIG_normal.jpg" TargetMode="External"/><Relationship Id="rId695" Type="http://schemas.openxmlformats.org/officeDocument/2006/relationships/hyperlink" Target="http://pbs.twimg.com/profile_images/961451320279318528/y-OeKLNT_normal.jpg" TargetMode="External"/><Relationship Id="rId1046" Type="http://schemas.openxmlformats.org/officeDocument/2006/relationships/hyperlink" Target="http://twitter.com/brendros/statuses/1314638634067415041" TargetMode="External"/><Relationship Id="rId210" Type="http://schemas.openxmlformats.org/officeDocument/2006/relationships/hyperlink" Target="http://twitter.com/Jessi_GuevaraC/statuses/1316918784465264640" TargetMode="External"/><Relationship Id="rId452" Type="http://schemas.openxmlformats.org/officeDocument/2006/relationships/hyperlink" Target="http://twitter.com/SebasR3b/statuses/1316484270739816449" TargetMode="External"/><Relationship Id="rId694" Type="http://schemas.openxmlformats.org/officeDocument/2006/relationships/hyperlink" Target="http://twitter.com/arcons2011/statuses/1316094186668658691" TargetMode="External"/><Relationship Id="rId1047" Type="http://schemas.openxmlformats.org/officeDocument/2006/relationships/hyperlink" Target="http://pbs.twimg.com/profile_images/835204162400899072/i8EaasIW_normal.jpg" TargetMode="External"/><Relationship Id="rId491" Type="http://schemas.openxmlformats.org/officeDocument/2006/relationships/hyperlink" Target="http://pbs.twimg.com/profile_images/1039414281735954433/xD2YGYsa_normal.jpg" TargetMode="External"/><Relationship Id="rId490" Type="http://schemas.openxmlformats.org/officeDocument/2006/relationships/hyperlink" Target="http://twitter.com/Paulina011091/statuses/1316463345894121472" TargetMode="External"/><Relationship Id="rId249" Type="http://schemas.openxmlformats.org/officeDocument/2006/relationships/hyperlink" Target="http://pbs.twimg.com/profile_images/912671772952207360/w7WkDq-k_normal.jpg" TargetMode="External"/><Relationship Id="rId248" Type="http://schemas.openxmlformats.org/officeDocument/2006/relationships/hyperlink" Target="http://twitter.com/gabbyloza/statuses/1316839992069484544" TargetMode="External"/><Relationship Id="rId247" Type="http://schemas.openxmlformats.org/officeDocument/2006/relationships/hyperlink" Target="http://pbs.twimg.com/profile_images/912671772952207360/w7WkDq-k_normal.jpg" TargetMode="External"/><Relationship Id="rId489" Type="http://schemas.openxmlformats.org/officeDocument/2006/relationships/hyperlink" Target="http://pbs.twimg.com/profile_images/494960935337865216/udjA-z7j_normal.jpeg" TargetMode="External"/><Relationship Id="rId1070" Type="http://schemas.openxmlformats.org/officeDocument/2006/relationships/hyperlink" Target="http://twitter.com/YoSoyLizbethMX/statuses/1314611168179359747" TargetMode="External"/><Relationship Id="rId1071" Type="http://schemas.openxmlformats.org/officeDocument/2006/relationships/hyperlink" Target="http://pbs.twimg.com/profile_images/679787550827888640/b2_HjWJg_normal.jpg" TargetMode="External"/><Relationship Id="rId1072" Type="http://schemas.openxmlformats.org/officeDocument/2006/relationships/hyperlink" Target="http://twitter.com/moonssteerr/statuses/1314604279127310338" TargetMode="External"/><Relationship Id="rId242" Type="http://schemas.openxmlformats.org/officeDocument/2006/relationships/hyperlink" Target="http://twitter.com/orlysca/statuses/1316842171413094400" TargetMode="External"/><Relationship Id="rId484" Type="http://schemas.openxmlformats.org/officeDocument/2006/relationships/hyperlink" Target="http://twitter.com/uryoficial/statuses/1316466788419489795" TargetMode="External"/><Relationship Id="rId1073" Type="http://schemas.openxmlformats.org/officeDocument/2006/relationships/hyperlink" Target="http://pbs.twimg.com/profile_images/1298897614054686721/dzvqi0Lw_normal.jpg" TargetMode="External"/><Relationship Id="rId241" Type="http://schemas.openxmlformats.org/officeDocument/2006/relationships/hyperlink" Target="http://pbs.twimg.com/profile_images/1288914071492812800/SRa5Ig-N_normal.jpg" TargetMode="External"/><Relationship Id="rId483" Type="http://schemas.openxmlformats.org/officeDocument/2006/relationships/hyperlink" Target="http://pbs.twimg.com/profile_images/1316581478222958593/HvMD9EtZ_normal.jpg" TargetMode="External"/><Relationship Id="rId1074" Type="http://schemas.openxmlformats.org/officeDocument/2006/relationships/hyperlink" Target="http://twitter.com/JorgeeAlvarad01/statuses/1314599817004417024" TargetMode="External"/><Relationship Id="rId240" Type="http://schemas.openxmlformats.org/officeDocument/2006/relationships/hyperlink" Target="http://twitter.com/Raymond69511668/statuses/1316843171444260864" TargetMode="External"/><Relationship Id="rId482" Type="http://schemas.openxmlformats.org/officeDocument/2006/relationships/hyperlink" Target="http://twitter.com/gibran_igby/statuses/1316466940706250753" TargetMode="External"/><Relationship Id="rId1075" Type="http://schemas.openxmlformats.org/officeDocument/2006/relationships/hyperlink" Target="http://pbs.twimg.com/profile_images/1116178497649762304/ILB2kvJW_normal.jpg" TargetMode="External"/><Relationship Id="rId481" Type="http://schemas.openxmlformats.org/officeDocument/2006/relationships/hyperlink" Target="http://pbs.twimg.com/profile_images/1159202617/Foto_del_da_24-08-2010_a_la_s__1816_normal.jpg" TargetMode="External"/><Relationship Id="rId1076" Type="http://schemas.openxmlformats.org/officeDocument/2006/relationships/hyperlink" Target="http://twitter.com/fotogodin/statuses/1314598001768267777" TargetMode="External"/><Relationship Id="rId246" Type="http://schemas.openxmlformats.org/officeDocument/2006/relationships/hyperlink" Target="http://twitter.com/gabbyloza/statuses/1316840004493045760" TargetMode="External"/><Relationship Id="rId488" Type="http://schemas.openxmlformats.org/officeDocument/2006/relationships/hyperlink" Target="http://twitter.com/RodrigoPaloma11/statuses/1316466056198791175" TargetMode="External"/><Relationship Id="rId1077" Type="http://schemas.openxmlformats.org/officeDocument/2006/relationships/hyperlink" Target="http://pbs.twimg.com/profile_images/1181341070497652737/0IffZaMU_normal.jpg" TargetMode="External"/><Relationship Id="rId245" Type="http://schemas.openxmlformats.org/officeDocument/2006/relationships/hyperlink" Target="http://pbs.twimg.com/profile_images/912671772952207360/w7WkDq-k_normal.jpg" TargetMode="External"/><Relationship Id="rId487" Type="http://schemas.openxmlformats.org/officeDocument/2006/relationships/hyperlink" Target="http://pbs.twimg.com/profile_images/1039414281735954433/xD2YGYsa_normal.jpg" TargetMode="External"/><Relationship Id="rId1078" Type="http://schemas.openxmlformats.org/officeDocument/2006/relationships/hyperlink" Target="http://twitter.com/MarcoAMRz/statuses/1314596099701706757" TargetMode="External"/><Relationship Id="rId244" Type="http://schemas.openxmlformats.org/officeDocument/2006/relationships/hyperlink" Target="http://twitter.com/Avila1981D/statuses/1316840660620791810" TargetMode="External"/><Relationship Id="rId486" Type="http://schemas.openxmlformats.org/officeDocument/2006/relationships/hyperlink" Target="http://twitter.com/ronanito/statuses/1316466697516322817" TargetMode="External"/><Relationship Id="rId1079" Type="http://schemas.openxmlformats.org/officeDocument/2006/relationships/hyperlink" Target="http://pbs.twimg.com/profile_images/657923859287437312/OXHOEZ8D_normal.jpg" TargetMode="External"/><Relationship Id="rId243" Type="http://schemas.openxmlformats.org/officeDocument/2006/relationships/hyperlink" Target="http://pbs.twimg.com/profile_images/1175250610289106944/oXE6NPFz_normal.jpg" TargetMode="External"/><Relationship Id="rId485" Type="http://schemas.openxmlformats.org/officeDocument/2006/relationships/hyperlink" Target="http://pbs.twimg.com/profile_images/1236067886172483584/tz0R350F_normal.jpg" TargetMode="External"/><Relationship Id="rId480" Type="http://schemas.openxmlformats.org/officeDocument/2006/relationships/hyperlink" Target="http://twitter.com/Renauyi/statuses/1316467303639388161" TargetMode="External"/><Relationship Id="rId239" Type="http://schemas.openxmlformats.org/officeDocument/2006/relationships/hyperlink" Target="http://pbs.twimg.com/profile_images/1315487565173190656/G8BH2GwW_normal.jpg" TargetMode="External"/><Relationship Id="rId238" Type="http://schemas.openxmlformats.org/officeDocument/2006/relationships/hyperlink" Target="http://twitter.com/churruca2010/statuses/1316847785325613056" TargetMode="External"/><Relationship Id="rId237" Type="http://schemas.openxmlformats.org/officeDocument/2006/relationships/hyperlink" Target="http://pbs.twimg.com/profile_images/1158699746/TFJ01_normal.jpg" TargetMode="External"/><Relationship Id="rId479" Type="http://schemas.openxmlformats.org/officeDocument/2006/relationships/hyperlink" Target="http://pbs.twimg.com/profile_images/1261603916053184512/zEaO1Twg_normal.jpg" TargetMode="External"/><Relationship Id="rId236" Type="http://schemas.openxmlformats.org/officeDocument/2006/relationships/hyperlink" Target="http://twitter.com/psaldivarv/statuses/1316848219092119553" TargetMode="External"/><Relationship Id="rId478" Type="http://schemas.openxmlformats.org/officeDocument/2006/relationships/hyperlink" Target="http://twitter.com/Renauyi/statuses/1316468198892605440" TargetMode="External"/><Relationship Id="rId1060" Type="http://schemas.openxmlformats.org/officeDocument/2006/relationships/hyperlink" Target="http://twitter.com/ggcalzada/statuses/1314618510384005127" TargetMode="External"/><Relationship Id="rId1061" Type="http://schemas.openxmlformats.org/officeDocument/2006/relationships/hyperlink" Target="http://pbs.twimg.com/profile_images/1033094300479832064/yLwxyv4e_normal.jpg" TargetMode="External"/><Relationship Id="rId231" Type="http://schemas.openxmlformats.org/officeDocument/2006/relationships/hyperlink" Target="http://pbs.twimg.com/profile_images/970530945609752576/oXjShKpJ_normal.jpg" TargetMode="External"/><Relationship Id="rId473" Type="http://schemas.openxmlformats.org/officeDocument/2006/relationships/hyperlink" Target="http://pbs.twimg.com/profile_images/1310207479033159680/8piGKU96_normal.jpg" TargetMode="External"/><Relationship Id="rId1062" Type="http://schemas.openxmlformats.org/officeDocument/2006/relationships/hyperlink" Target="http://twitter.com/alvagajose/statuses/1314617949622349825" TargetMode="External"/><Relationship Id="rId230" Type="http://schemas.openxmlformats.org/officeDocument/2006/relationships/hyperlink" Target="http://twitter.com/marcianocdmx/statuses/1316892635676762113" TargetMode="External"/><Relationship Id="rId472" Type="http://schemas.openxmlformats.org/officeDocument/2006/relationships/hyperlink" Target="http://twitter.com/Marcos_Ortiiz/statuses/1316469837565132800" TargetMode="External"/><Relationship Id="rId1063" Type="http://schemas.openxmlformats.org/officeDocument/2006/relationships/hyperlink" Target="http://pbs.twimg.com/profile_images/1316940099490250753/uOV6pF-r_normal.jpg" TargetMode="External"/><Relationship Id="rId471" Type="http://schemas.openxmlformats.org/officeDocument/2006/relationships/hyperlink" Target="http://pbs.twimg.com/profile_images/867556993682345984/B32wjDwx_normal.jpg" TargetMode="External"/><Relationship Id="rId1064" Type="http://schemas.openxmlformats.org/officeDocument/2006/relationships/hyperlink" Target="http://twitter.com/chilesecoo/statuses/1314616079960875009" TargetMode="External"/><Relationship Id="rId470" Type="http://schemas.openxmlformats.org/officeDocument/2006/relationships/hyperlink" Target="http://twitter.com/Marcos_Ortiiz/statuses/1316470030763266050" TargetMode="External"/><Relationship Id="rId1065" Type="http://schemas.openxmlformats.org/officeDocument/2006/relationships/hyperlink" Target="http://pbs.twimg.com/profile_images/679787550827888640/b2_HjWJg_normal.jpg" TargetMode="External"/><Relationship Id="rId235" Type="http://schemas.openxmlformats.org/officeDocument/2006/relationships/hyperlink" Target="http://pbs.twimg.com/profile_images/918622558592811010/8J4GjqPh_normal.jpg" TargetMode="External"/><Relationship Id="rId477" Type="http://schemas.openxmlformats.org/officeDocument/2006/relationships/hyperlink" Target="http://pbs.twimg.com/profile_images/1261603916053184512/zEaO1Twg_normal.jpg" TargetMode="External"/><Relationship Id="rId1066" Type="http://schemas.openxmlformats.org/officeDocument/2006/relationships/hyperlink" Target="http://twitter.com/moonssteerr/statuses/1314614101608402944" TargetMode="External"/><Relationship Id="rId234" Type="http://schemas.openxmlformats.org/officeDocument/2006/relationships/hyperlink" Target="http://twitter.com/TopiltzinCe/statuses/1316848912032911361" TargetMode="External"/><Relationship Id="rId476" Type="http://schemas.openxmlformats.org/officeDocument/2006/relationships/hyperlink" Target="http://twitter.com/_Santiago_G_/statuses/1316468473606725633" TargetMode="External"/><Relationship Id="rId1067" Type="http://schemas.openxmlformats.org/officeDocument/2006/relationships/hyperlink" Target="http://pbs.twimg.com/profile_images/1310647971982131201/pttuwHxb_normal.jpg" TargetMode="External"/><Relationship Id="rId233" Type="http://schemas.openxmlformats.org/officeDocument/2006/relationships/hyperlink" Target="http://pbs.twimg.com/profile_images/1312207414096257024/l6hFjWyj_normal.jpg" TargetMode="External"/><Relationship Id="rId475" Type="http://schemas.openxmlformats.org/officeDocument/2006/relationships/hyperlink" Target="http://pbs.twimg.com/profile_images/1273359072717234177/HQ6e92Fy_normal.jpg" TargetMode="External"/><Relationship Id="rId1068" Type="http://schemas.openxmlformats.org/officeDocument/2006/relationships/hyperlink" Target="http://twitter.com/jvenelo/statuses/1314611728982904833" TargetMode="External"/><Relationship Id="rId232" Type="http://schemas.openxmlformats.org/officeDocument/2006/relationships/hyperlink" Target="http://twitter.com/Patty_1088/statuses/1316851061735514112" TargetMode="External"/><Relationship Id="rId474" Type="http://schemas.openxmlformats.org/officeDocument/2006/relationships/hyperlink" Target="http://twitter.com/reflexionverdad/statuses/1316468491285753857" TargetMode="External"/><Relationship Id="rId1069" Type="http://schemas.openxmlformats.org/officeDocument/2006/relationships/hyperlink" Target="http://pbs.twimg.com/profile_images/549040080929968128/7Ml-BiOm_normal.jpeg" TargetMode="External"/><Relationship Id="rId1015" Type="http://schemas.openxmlformats.org/officeDocument/2006/relationships/hyperlink" Target="http://pbs.twimg.com/profile_images/1310433023062675456/1C68SAHI_normal.jpg" TargetMode="External"/><Relationship Id="rId1016" Type="http://schemas.openxmlformats.org/officeDocument/2006/relationships/hyperlink" Target="http://twitter.com/ro_goros/statuses/1314665171600596992" TargetMode="External"/><Relationship Id="rId1017" Type="http://schemas.openxmlformats.org/officeDocument/2006/relationships/hyperlink" Target="http://pbs.twimg.com/profile_images/1307082318423756800/Gx-7V2LQ_normal.jpg" TargetMode="External"/><Relationship Id="rId1018" Type="http://schemas.openxmlformats.org/officeDocument/2006/relationships/hyperlink" Target="http://twitter.com/alainalvrz/statuses/1314663824511860738" TargetMode="External"/><Relationship Id="rId1019" Type="http://schemas.openxmlformats.org/officeDocument/2006/relationships/hyperlink" Target="http://pbs.twimg.com/profile_images/835204162400899072/i8EaasIW_normal.jpg" TargetMode="External"/><Relationship Id="rId426" Type="http://schemas.openxmlformats.org/officeDocument/2006/relationships/hyperlink" Target="http://twitter.com/MarchaChavez/statuses/1316502711370739712" TargetMode="External"/><Relationship Id="rId668" Type="http://schemas.openxmlformats.org/officeDocument/2006/relationships/hyperlink" Target="http://twitter.com/OKCharls/statuses/1316123716502392838" TargetMode="External"/><Relationship Id="rId425" Type="http://schemas.openxmlformats.org/officeDocument/2006/relationships/hyperlink" Target="http://pbs.twimg.com/profile_images/1099120114769760256/QeSPyuhD_normal.jpg" TargetMode="External"/><Relationship Id="rId667" Type="http://schemas.openxmlformats.org/officeDocument/2006/relationships/hyperlink" Target="http://pbs.twimg.com/profile_images/1316810028179959811/03i4AkKS_normal.jpg" TargetMode="External"/><Relationship Id="rId424" Type="http://schemas.openxmlformats.org/officeDocument/2006/relationships/hyperlink" Target="http://twitter.com/jbonillad/statuses/1316503095510290435" TargetMode="External"/><Relationship Id="rId666" Type="http://schemas.openxmlformats.org/officeDocument/2006/relationships/hyperlink" Target="http://twitter.com/ivantwittcion76/statuses/1316125192280662016" TargetMode="External"/><Relationship Id="rId423" Type="http://schemas.openxmlformats.org/officeDocument/2006/relationships/hyperlink" Target="http://pbs.twimg.com/profile_images/551966403117727744/rLEKahPu_normal.jpeg" TargetMode="External"/><Relationship Id="rId665" Type="http://schemas.openxmlformats.org/officeDocument/2006/relationships/hyperlink" Target="http://pbs.twimg.com/profile_images/1303488269548769286/DwYXn7bv_normal.jpg" TargetMode="External"/><Relationship Id="rId429" Type="http://schemas.openxmlformats.org/officeDocument/2006/relationships/hyperlink" Target="http://pbs.twimg.com/profile_images/739992632626008064/rVDFIBF7_normal.jpg" TargetMode="External"/><Relationship Id="rId428" Type="http://schemas.openxmlformats.org/officeDocument/2006/relationships/hyperlink" Target="http://twitter.com/mauriciobernalb/statuses/1316497461666611200" TargetMode="External"/><Relationship Id="rId427" Type="http://schemas.openxmlformats.org/officeDocument/2006/relationships/hyperlink" Target="http://pbs.twimg.com/profile_images/1231788447083286529/TQql__OA_normal.jpg" TargetMode="External"/><Relationship Id="rId669" Type="http://schemas.openxmlformats.org/officeDocument/2006/relationships/hyperlink" Target="http://pbs.twimg.com/profile_images/2222788163/mi_rec_mara_ser__as__normal.jpg" TargetMode="External"/><Relationship Id="rId660" Type="http://schemas.openxmlformats.org/officeDocument/2006/relationships/hyperlink" Target="http://twitter.com/Zahnddy/statuses/1316132524855357442" TargetMode="External"/><Relationship Id="rId1010" Type="http://schemas.openxmlformats.org/officeDocument/2006/relationships/hyperlink" Target="http://twitter.com/Lola32032286/statuses/1314670525004873729" TargetMode="External"/><Relationship Id="rId422" Type="http://schemas.openxmlformats.org/officeDocument/2006/relationships/hyperlink" Target="http://twitter.com/Lola32032286/statuses/1316507488871608321" TargetMode="External"/><Relationship Id="rId664" Type="http://schemas.openxmlformats.org/officeDocument/2006/relationships/hyperlink" Target="http://twitter.com/robertsoteloa/statuses/1316126612342140933" TargetMode="External"/><Relationship Id="rId1011" Type="http://schemas.openxmlformats.org/officeDocument/2006/relationships/hyperlink" Target="http://pbs.twimg.com/profile_images/678745232695955456/NuAz9LpT_normal.jpg" TargetMode="External"/><Relationship Id="rId421" Type="http://schemas.openxmlformats.org/officeDocument/2006/relationships/hyperlink" Target="http://abs.twimg.com/sticky/default_profile_images/default_profile_normal.png" TargetMode="External"/><Relationship Id="rId663" Type="http://schemas.openxmlformats.org/officeDocument/2006/relationships/hyperlink" Target="http://pbs.twimg.com/profile_images/1286932543606939649/2rRB4E7z_normal.jpg" TargetMode="External"/><Relationship Id="rId1012" Type="http://schemas.openxmlformats.org/officeDocument/2006/relationships/hyperlink" Target="http://twitter.com/eduardo_plata/statuses/1314669988175900674" TargetMode="External"/><Relationship Id="rId420" Type="http://schemas.openxmlformats.org/officeDocument/2006/relationships/hyperlink" Target="http://twitter.com/heiisabella/statuses/1316510972681564161" TargetMode="External"/><Relationship Id="rId662" Type="http://schemas.openxmlformats.org/officeDocument/2006/relationships/hyperlink" Target="http://twitter.com/bpg1120/statuses/1316128634814439424" TargetMode="External"/><Relationship Id="rId1013" Type="http://schemas.openxmlformats.org/officeDocument/2006/relationships/hyperlink" Target="http://pbs.twimg.com/profile_images/1252362971361054722/KQ6SSWRc_normal.jpg" TargetMode="External"/><Relationship Id="rId661" Type="http://schemas.openxmlformats.org/officeDocument/2006/relationships/hyperlink" Target="http://pbs.twimg.com/profile_images/1316842457519321089/BvSIROVp_normal.jpg" TargetMode="External"/><Relationship Id="rId1014" Type="http://schemas.openxmlformats.org/officeDocument/2006/relationships/hyperlink" Target="http://twitter.com/abulongirl/statuses/1314669638865780737" TargetMode="External"/><Relationship Id="rId1004" Type="http://schemas.openxmlformats.org/officeDocument/2006/relationships/hyperlink" Target="http://twitter.com/SanchezNieto/statuses/1314684216399937536" TargetMode="External"/><Relationship Id="rId1005" Type="http://schemas.openxmlformats.org/officeDocument/2006/relationships/hyperlink" Target="http://pbs.twimg.com/profile_images/1183213470918922240/r67lvyyB_normal.jpg" TargetMode="External"/><Relationship Id="rId1006" Type="http://schemas.openxmlformats.org/officeDocument/2006/relationships/hyperlink" Target="http://twitter.com/ReneGemello/statuses/1314677840739213313" TargetMode="External"/><Relationship Id="rId1007" Type="http://schemas.openxmlformats.org/officeDocument/2006/relationships/hyperlink" Target="http://pbs.twimg.com/profile_images/678745232695955456/NuAz9LpT_normal.jpg" TargetMode="External"/><Relationship Id="rId1008" Type="http://schemas.openxmlformats.org/officeDocument/2006/relationships/hyperlink" Target="http://twitter.com/eduardo_plata/statuses/1314671277085536258" TargetMode="External"/><Relationship Id="rId1009" Type="http://schemas.openxmlformats.org/officeDocument/2006/relationships/hyperlink" Target="http://abs.twimg.com/sticky/default_profile_images/default_profile_normal.png" TargetMode="External"/><Relationship Id="rId415" Type="http://schemas.openxmlformats.org/officeDocument/2006/relationships/hyperlink" Target="http://pbs.twimg.com/profile_images/1250851680364777472/zTmhIAng_normal.jpg" TargetMode="External"/><Relationship Id="rId657" Type="http://schemas.openxmlformats.org/officeDocument/2006/relationships/hyperlink" Target="http://pbs.twimg.com/profile_images/1010050130416791552/SVy8P9uI_normal.jpg" TargetMode="External"/><Relationship Id="rId899" Type="http://schemas.openxmlformats.org/officeDocument/2006/relationships/hyperlink" Target="http://pbs.twimg.com/profile_images/3361147065/b64f5a9276226c671da1874216606f2b_normal.jpeg" TargetMode="External"/><Relationship Id="rId414" Type="http://schemas.openxmlformats.org/officeDocument/2006/relationships/hyperlink" Target="http://twitter.com/samper21/statuses/1316519187372802049" TargetMode="External"/><Relationship Id="rId656" Type="http://schemas.openxmlformats.org/officeDocument/2006/relationships/hyperlink" Target="http://twitter.com/joaquintelloo/statuses/1316135584608514048" TargetMode="External"/><Relationship Id="rId898" Type="http://schemas.openxmlformats.org/officeDocument/2006/relationships/hyperlink" Target="http://twitter.com/tonyroel/statuses/1315035945129959434" TargetMode="External"/><Relationship Id="rId413" Type="http://schemas.openxmlformats.org/officeDocument/2006/relationships/hyperlink" Target="http://pbs.twimg.com/profile_images/1273709436687618048/0Ddcpys5_normal.jpg" TargetMode="External"/><Relationship Id="rId655" Type="http://schemas.openxmlformats.org/officeDocument/2006/relationships/hyperlink" Target="http://pbs.twimg.com/profile_images/1010050130416791552/SVy8P9uI_normal.jpg" TargetMode="External"/><Relationship Id="rId897" Type="http://schemas.openxmlformats.org/officeDocument/2006/relationships/hyperlink" Target="http://pbs.twimg.com/profile_images/3361147065/b64f5a9276226c671da1874216606f2b_normal.jpeg" TargetMode="External"/><Relationship Id="rId412" Type="http://schemas.openxmlformats.org/officeDocument/2006/relationships/hyperlink" Target="http://twitter.com/m_hlna/statuses/1316520837504208896" TargetMode="External"/><Relationship Id="rId654" Type="http://schemas.openxmlformats.org/officeDocument/2006/relationships/hyperlink" Target="http://twitter.com/joaquintelloo/statuses/1316135708126515201" TargetMode="External"/><Relationship Id="rId896" Type="http://schemas.openxmlformats.org/officeDocument/2006/relationships/hyperlink" Target="http://twitter.com/Ykzca/statuses/1315036300194578433" TargetMode="External"/><Relationship Id="rId419" Type="http://schemas.openxmlformats.org/officeDocument/2006/relationships/hyperlink" Target="http://pbs.twimg.com/profile_images/1197313269641297921/8qOULVBY_normal.jpg" TargetMode="External"/><Relationship Id="rId418" Type="http://schemas.openxmlformats.org/officeDocument/2006/relationships/hyperlink" Target="http://twitter.com/Luisapreesco/statuses/1316513589692379137" TargetMode="External"/><Relationship Id="rId417" Type="http://schemas.openxmlformats.org/officeDocument/2006/relationships/hyperlink" Target="http://abs.twimg.com/sticky/default_profile_images/default_profile_normal.png" TargetMode="External"/><Relationship Id="rId659" Type="http://schemas.openxmlformats.org/officeDocument/2006/relationships/hyperlink" Target="http://pbs.twimg.com/profile_images/1304458004138463239/P-7bhDCc_normal.jpg" TargetMode="External"/><Relationship Id="rId416" Type="http://schemas.openxmlformats.org/officeDocument/2006/relationships/hyperlink" Target="http://twitter.com/checkinho/statuses/1316516326240911360" TargetMode="External"/><Relationship Id="rId658" Type="http://schemas.openxmlformats.org/officeDocument/2006/relationships/hyperlink" Target="http://twitter.com/joaquintelloo/statuses/1316135231431168000" TargetMode="External"/><Relationship Id="rId891" Type="http://schemas.openxmlformats.org/officeDocument/2006/relationships/hyperlink" Target="http://pbs.twimg.com/profile_images/3361147065/b64f5a9276226c671da1874216606f2b_normal.jpeg" TargetMode="External"/><Relationship Id="rId890" Type="http://schemas.openxmlformats.org/officeDocument/2006/relationships/hyperlink" Target="http://twitter.com/tonyroel/statuses/1315039890388791297" TargetMode="External"/><Relationship Id="rId411" Type="http://schemas.openxmlformats.org/officeDocument/2006/relationships/hyperlink" Target="http://pbs.twimg.com/profile_images/1124166779893248001/l7LYEzvN_normal.jpg" TargetMode="External"/><Relationship Id="rId653" Type="http://schemas.openxmlformats.org/officeDocument/2006/relationships/hyperlink" Target="http://pbs.twimg.com/profile_images/1010050130416791552/SVy8P9uI_normal.jpg" TargetMode="External"/><Relationship Id="rId895" Type="http://schemas.openxmlformats.org/officeDocument/2006/relationships/hyperlink" Target="http://pbs.twimg.com/profile_images/1135609080/49537_1294682760_2026_q_normal.jpg" TargetMode="External"/><Relationship Id="rId1000" Type="http://schemas.openxmlformats.org/officeDocument/2006/relationships/hyperlink" Target="http://twitter.com/SanchezNieto/statuses/1314687318351986688" TargetMode="External"/><Relationship Id="rId410" Type="http://schemas.openxmlformats.org/officeDocument/2006/relationships/hyperlink" Target="http://twitter.com/sky_voyager/statuses/1316526164140347397" TargetMode="External"/><Relationship Id="rId652" Type="http://schemas.openxmlformats.org/officeDocument/2006/relationships/hyperlink" Target="http://twitter.com/GNieto49/statuses/1316140761839214598" TargetMode="External"/><Relationship Id="rId894" Type="http://schemas.openxmlformats.org/officeDocument/2006/relationships/hyperlink" Target="http://twitter.com/tonyroel/statuses/1315036336714379267" TargetMode="External"/><Relationship Id="rId1001" Type="http://schemas.openxmlformats.org/officeDocument/2006/relationships/hyperlink" Target="http://pbs.twimg.com/profile_images/2777448101/d3ca6aabf0ac04c69d0f58f814d053aa_normal.jpeg" TargetMode="External"/><Relationship Id="rId651" Type="http://schemas.openxmlformats.org/officeDocument/2006/relationships/hyperlink" Target="http://pbs.twimg.com/profile_images/951675778931949568/ondZyXuF_normal.jpg" TargetMode="External"/><Relationship Id="rId893" Type="http://schemas.openxmlformats.org/officeDocument/2006/relationships/hyperlink" Target="http://pbs.twimg.com/profile_images/3361147065/b64f5a9276226c671da1874216606f2b_normal.jpeg" TargetMode="External"/><Relationship Id="rId1002" Type="http://schemas.openxmlformats.org/officeDocument/2006/relationships/hyperlink" Target="http://twitter.com/SanchezNieto/statuses/1314684465164161024" TargetMode="External"/><Relationship Id="rId650" Type="http://schemas.openxmlformats.org/officeDocument/2006/relationships/hyperlink" Target="http://twitter.com/mental_23/statuses/1316144773561024512" TargetMode="External"/><Relationship Id="rId892" Type="http://schemas.openxmlformats.org/officeDocument/2006/relationships/hyperlink" Target="http://twitter.com/tonyroel/statuses/1315039029814067203" TargetMode="External"/><Relationship Id="rId1003" Type="http://schemas.openxmlformats.org/officeDocument/2006/relationships/hyperlink" Target="http://pbs.twimg.com/profile_images/2777448101/d3ca6aabf0ac04c69d0f58f814d053aa_normal.jpeg" TargetMode="External"/><Relationship Id="rId1037" Type="http://schemas.openxmlformats.org/officeDocument/2006/relationships/hyperlink" Target="http://pbs.twimg.com/profile_images/685257967659188224/L7xV0nHF_normal.jpg" TargetMode="External"/><Relationship Id="rId1038" Type="http://schemas.openxmlformats.org/officeDocument/2006/relationships/hyperlink" Target="http://twitter.com/Jomooto/statuses/1314645553125433344" TargetMode="External"/><Relationship Id="rId1039" Type="http://schemas.openxmlformats.org/officeDocument/2006/relationships/hyperlink" Target="http://pbs.twimg.com/profile_images/1270404325962059782/8fAjnguk_normal.jpg" TargetMode="External"/><Relationship Id="rId206" Type="http://schemas.openxmlformats.org/officeDocument/2006/relationships/hyperlink" Target="http://twitter.com/abrajammostro/statuses/1316927110007693312" TargetMode="External"/><Relationship Id="rId448" Type="http://schemas.openxmlformats.org/officeDocument/2006/relationships/hyperlink" Target="http://twitter.com/maragr9/statuses/1316487291280424960" TargetMode="External"/><Relationship Id="rId205" Type="http://schemas.openxmlformats.org/officeDocument/2006/relationships/hyperlink" Target="http://pbs.twimg.com/profile_images/1001829511149764609/epNZwBLE_normal.jpg" TargetMode="External"/><Relationship Id="rId447" Type="http://schemas.openxmlformats.org/officeDocument/2006/relationships/hyperlink" Target="http://pbs.twimg.com/profile_images/1097821764657254400/0paX72kr_normal.jpg" TargetMode="External"/><Relationship Id="rId689" Type="http://schemas.openxmlformats.org/officeDocument/2006/relationships/hyperlink" Target="http://pbs.twimg.com/profile_images/1268710626240745473/BszIp6Gj_normal.jpg" TargetMode="External"/><Relationship Id="rId204" Type="http://schemas.openxmlformats.org/officeDocument/2006/relationships/hyperlink" Target="http://twitter.com/ccrafelcc/statuses/1316929927732727808" TargetMode="External"/><Relationship Id="rId446" Type="http://schemas.openxmlformats.org/officeDocument/2006/relationships/hyperlink" Target="http://twitter.com/Ali_Alejandre/statuses/1316490291336028161" TargetMode="External"/><Relationship Id="rId688" Type="http://schemas.openxmlformats.org/officeDocument/2006/relationships/hyperlink" Target="http://twitter.com/pepelaredo94/statuses/1316104267795759105" TargetMode="External"/><Relationship Id="rId203" Type="http://schemas.openxmlformats.org/officeDocument/2006/relationships/hyperlink" Target="http://pbs.twimg.com/profile_images/1288263433104785408/VjUNqZjv_normal.jpg" TargetMode="External"/><Relationship Id="rId445" Type="http://schemas.openxmlformats.org/officeDocument/2006/relationships/hyperlink" Target="http://pbs.twimg.com/profile_images/1273385157253304320/u7VwcWyq_normal.jpg" TargetMode="External"/><Relationship Id="rId687" Type="http://schemas.openxmlformats.org/officeDocument/2006/relationships/hyperlink" Target="http://abs.twimg.com/sticky/default_profile_images/default_profile_normal.png" TargetMode="External"/><Relationship Id="rId209" Type="http://schemas.openxmlformats.org/officeDocument/2006/relationships/hyperlink" Target="http://abs.twimg.com/sticky/default_profile_images/default_profile_normal.png" TargetMode="External"/><Relationship Id="rId208" Type="http://schemas.openxmlformats.org/officeDocument/2006/relationships/hyperlink" Target="http://twitter.com/IsaHern83314768/statuses/1316925700805447681" TargetMode="External"/><Relationship Id="rId207" Type="http://schemas.openxmlformats.org/officeDocument/2006/relationships/hyperlink" Target="http://pbs.twimg.com/profile_images/1194655764071288834/POchC2qO_normal.jpg" TargetMode="External"/><Relationship Id="rId449" Type="http://schemas.openxmlformats.org/officeDocument/2006/relationships/hyperlink" Target="http://pbs.twimg.com/profile_images/1210809698699530240/BsxHX18-_normal.jpg" TargetMode="External"/><Relationship Id="rId440" Type="http://schemas.openxmlformats.org/officeDocument/2006/relationships/hyperlink" Target="http://twitter.com/Carlitos_sdmx/statuses/1316493095207415809" TargetMode="External"/><Relationship Id="rId682" Type="http://schemas.openxmlformats.org/officeDocument/2006/relationships/hyperlink" Target="http://twitter.com/cburshtein/statuses/1316106114371526657" TargetMode="External"/><Relationship Id="rId681" Type="http://schemas.openxmlformats.org/officeDocument/2006/relationships/hyperlink" Target="http://pbs.twimg.com/profile_images/961451320279318528/y-OeKLNT_normal.jpg" TargetMode="External"/><Relationship Id="rId1030" Type="http://schemas.openxmlformats.org/officeDocument/2006/relationships/hyperlink" Target="http://twitter.com/nizunknown/statuses/1314652158000730112" TargetMode="External"/><Relationship Id="rId680" Type="http://schemas.openxmlformats.org/officeDocument/2006/relationships/hyperlink" Target="http://twitter.com/calabaza_mex/statuses/1316107938961002496" TargetMode="External"/><Relationship Id="rId1031" Type="http://schemas.openxmlformats.org/officeDocument/2006/relationships/hyperlink" Target="http://pbs.twimg.com/profile_images/1261998863/REALES_BIGOTONES_normal.jpg" TargetMode="External"/><Relationship Id="rId1032" Type="http://schemas.openxmlformats.org/officeDocument/2006/relationships/hyperlink" Target="http://twitter.com/DONSANTI/statuses/1314649706908262401" TargetMode="External"/><Relationship Id="rId202" Type="http://schemas.openxmlformats.org/officeDocument/2006/relationships/hyperlink" Target="http://twitter.com/defseO/statuses/1316951282041630720" TargetMode="External"/><Relationship Id="rId444" Type="http://schemas.openxmlformats.org/officeDocument/2006/relationships/hyperlink" Target="http://twitter.com/aaronwatashiwa/statuses/1316491130783981569" TargetMode="External"/><Relationship Id="rId686" Type="http://schemas.openxmlformats.org/officeDocument/2006/relationships/hyperlink" Target="http://twitter.com/mercedezdorado/statuses/1316104347625811968" TargetMode="External"/><Relationship Id="rId1033" Type="http://schemas.openxmlformats.org/officeDocument/2006/relationships/hyperlink" Target="http://pbs.twimg.com/profile_images/1203354234927734784/onQeP5sJ_normal.jpg" TargetMode="External"/><Relationship Id="rId201" Type="http://schemas.openxmlformats.org/officeDocument/2006/relationships/hyperlink" Target="http://pbs.twimg.com/profile_images/1173476274729357313/adTsR6nS_normal.jpg" TargetMode="External"/><Relationship Id="rId443" Type="http://schemas.openxmlformats.org/officeDocument/2006/relationships/hyperlink" Target="http://pbs.twimg.com/profile_images/1315354246867542018/PJEZ4QHb_normal.jpg" TargetMode="External"/><Relationship Id="rId685" Type="http://schemas.openxmlformats.org/officeDocument/2006/relationships/hyperlink" Target="http://abs.twimg.com/sticky/default_profile_images/default_profile_normal.png" TargetMode="External"/><Relationship Id="rId1034" Type="http://schemas.openxmlformats.org/officeDocument/2006/relationships/hyperlink" Target="http://twitter.com/Ofeliamadi/statuses/1314647474166927360" TargetMode="External"/><Relationship Id="rId200" Type="http://schemas.openxmlformats.org/officeDocument/2006/relationships/hyperlink" Target="http://twitter.com/LauraArellano1/statuses/1316953766478946306" TargetMode="External"/><Relationship Id="rId442" Type="http://schemas.openxmlformats.org/officeDocument/2006/relationships/hyperlink" Target="http://twitter.com/conchis_nc/statuses/1316491669399760896" TargetMode="External"/><Relationship Id="rId684" Type="http://schemas.openxmlformats.org/officeDocument/2006/relationships/hyperlink" Target="http://twitter.com/cburshtein/statuses/1316105780840423424" TargetMode="External"/><Relationship Id="rId1035" Type="http://schemas.openxmlformats.org/officeDocument/2006/relationships/hyperlink" Target="http://pbs.twimg.com/profile_images/1298716767175335937/mJZQYlUh_normal.jpg" TargetMode="External"/><Relationship Id="rId441" Type="http://schemas.openxmlformats.org/officeDocument/2006/relationships/hyperlink" Target="http://pbs.twimg.com/profile_images/773572845074952193/Koi09mfM_normal.jpg" TargetMode="External"/><Relationship Id="rId683" Type="http://schemas.openxmlformats.org/officeDocument/2006/relationships/hyperlink" Target="http://pbs.twimg.com/profile_images/961451320279318528/y-OeKLNT_normal.jpg" TargetMode="External"/><Relationship Id="rId1036" Type="http://schemas.openxmlformats.org/officeDocument/2006/relationships/hyperlink" Target="http://twitter.com/kenf_isa/statuses/1314646203661979648" TargetMode="External"/><Relationship Id="rId1026" Type="http://schemas.openxmlformats.org/officeDocument/2006/relationships/hyperlink" Target="http://twitter.com/hectornoga/statuses/1314659080246525952" TargetMode="External"/><Relationship Id="rId1027" Type="http://schemas.openxmlformats.org/officeDocument/2006/relationships/hyperlink" Target="http://pbs.twimg.com/profile_images/1275797608687157251/MJR_Zshl_normal.jpg" TargetMode="External"/><Relationship Id="rId1028" Type="http://schemas.openxmlformats.org/officeDocument/2006/relationships/hyperlink" Target="http://twitter.com/ROWNYMAN/statuses/1314655546251923459" TargetMode="External"/><Relationship Id="rId1029" Type="http://schemas.openxmlformats.org/officeDocument/2006/relationships/hyperlink" Target="http://pbs.twimg.com/profile_images/1051335204000780288/3MYovbKZ_normal.jpg" TargetMode="External"/><Relationship Id="rId437" Type="http://schemas.openxmlformats.org/officeDocument/2006/relationships/hyperlink" Target="http://pbs.twimg.com/profile_images/1056611061695164421/qgnNVetD_normal.jpg" TargetMode="External"/><Relationship Id="rId679" Type="http://schemas.openxmlformats.org/officeDocument/2006/relationships/hyperlink" Target="http://pbs.twimg.com/profile_images/1120321921206427649/McTmVv1Z_normal.jpg" TargetMode="External"/><Relationship Id="rId436" Type="http://schemas.openxmlformats.org/officeDocument/2006/relationships/hyperlink" Target="http://twitter.com/zaijacome/statuses/1316493776538406912" TargetMode="External"/><Relationship Id="rId678" Type="http://schemas.openxmlformats.org/officeDocument/2006/relationships/hyperlink" Target="http://twitter.com/edgar_vega_mtz/statuses/1316109374465740805" TargetMode="External"/><Relationship Id="rId435" Type="http://schemas.openxmlformats.org/officeDocument/2006/relationships/hyperlink" Target="http://pbs.twimg.com/profile_images/1287806875224829959/eXb-RAAU_normal.jpg" TargetMode="External"/><Relationship Id="rId677" Type="http://schemas.openxmlformats.org/officeDocument/2006/relationships/hyperlink" Target="http://pbs.twimg.com/profile_images/1001655258584580097/-fl11gjV_normal.jpg" TargetMode="External"/><Relationship Id="rId434" Type="http://schemas.openxmlformats.org/officeDocument/2006/relationships/hyperlink" Target="http://twitter.com/correconejito/statuses/1316495167311020038" TargetMode="External"/><Relationship Id="rId676" Type="http://schemas.openxmlformats.org/officeDocument/2006/relationships/hyperlink" Target="http://twitter.com/cburshtein/statuses/1316111842607943680" TargetMode="External"/><Relationship Id="rId439" Type="http://schemas.openxmlformats.org/officeDocument/2006/relationships/hyperlink" Target="http://pbs.twimg.com/profile_images/1258127235443126272/oBlidVzm_normal.jpg" TargetMode="External"/><Relationship Id="rId438" Type="http://schemas.openxmlformats.org/officeDocument/2006/relationships/hyperlink" Target="http://twitter.com/sofiaolivaruiz/statuses/1316493686386110464" TargetMode="External"/><Relationship Id="rId671" Type="http://schemas.openxmlformats.org/officeDocument/2006/relationships/hyperlink" Target="http://pbs.twimg.com/profile_images/1316836600475783169/14an81bS_normal.jpg" TargetMode="External"/><Relationship Id="rId670" Type="http://schemas.openxmlformats.org/officeDocument/2006/relationships/hyperlink" Target="http://twitter.com/etqe/statuses/1316123331779874816" TargetMode="External"/><Relationship Id="rId1020" Type="http://schemas.openxmlformats.org/officeDocument/2006/relationships/hyperlink" Target="http://twitter.com/brendros/statuses/1314663408248201224" TargetMode="External"/><Relationship Id="rId1021" Type="http://schemas.openxmlformats.org/officeDocument/2006/relationships/hyperlink" Target="http://pbs.twimg.com/profile_images/460220509490147328/1TPhL51u_normal.jpeg" TargetMode="External"/><Relationship Id="rId433" Type="http://schemas.openxmlformats.org/officeDocument/2006/relationships/hyperlink" Target="http://pbs.twimg.com/profile_images/1285966830809632769/5zkyP6cy_normal.jpg" TargetMode="External"/><Relationship Id="rId675" Type="http://schemas.openxmlformats.org/officeDocument/2006/relationships/hyperlink" Target="http://pbs.twimg.com/profile_images/961451320279318528/y-OeKLNT_normal.jpg" TargetMode="External"/><Relationship Id="rId1022" Type="http://schemas.openxmlformats.org/officeDocument/2006/relationships/hyperlink" Target="http://twitter.com/JCSpecialK/statuses/1314661905215168513" TargetMode="External"/><Relationship Id="rId432" Type="http://schemas.openxmlformats.org/officeDocument/2006/relationships/hyperlink" Target="http://twitter.com/Carlitos_sdmx/statuses/1316496253019140097" TargetMode="External"/><Relationship Id="rId674" Type="http://schemas.openxmlformats.org/officeDocument/2006/relationships/hyperlink" Target="http://twitter.com/ivantwittcion76/statuses/1316120292477988864" TargetMode="External"/><Relationship Id="rId1023" Type="http://schemas.openxmlformats.org/officeDocument/2006/relationships/hyperlink" Target="http://pbs.twimg.com/profile_images/835750588/Richard_9_normal.jpg" TargetMode="External"/><Relationship Id="rId431" Type="http://schemas.openxmlformats.org/officeDocument/2006/relationships/hyperlink" Target="http://pbs.twimg.com/profile_images/1258127235443126272/oBlidVzm_normal.jpg" TargetMode="External"/><Relationship Id="rId673" Type="http://schemas.openxmlformats.org/officeDocument/2006/relationships/hyperlink" Target="http://pbs.twimg.com/profile_images/1303488269548769286/DwYXn7bv_normal.jpg" TargetMode="External"/><Relationship Id="rId1024" Type="http://schemas.openxmlformats.org/officeDocument/2006/relationships/hyperlink" Target="http://twitter.com/ricardofr2108/statuses/1314659382949564421" TargetMode="External"/><Relationship Id="rId430" Type="http://schemas.openxmlformats.org/officeDocument/2006/relationships/hyperlink" Target="http://twitter.com/AndrsMac/statuses/1316496850741080066" TargetMode="External"/><Relationship Id="rId672" Type="http://schemas.openxmlformats.org/officeDocument/2006/relationships/hyperlink" Target="http://twitter.com/DrRobert_/statuses/1316121772689948673" TargetMode="External"/><Relationship Id="rId1025" Type="http://schemas.openxmlformats.org/officeDocument/2006/relationships/hyperlink" Target="http://pbs.twimg.com/profile_images/1020621211771064320/L2Wu9OqU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7000.0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611</v>
      </c>
      <c r="C19" s="30"/>
    </row>
    <row r="20" ht="21.0" customHeight="1">
      <c r="A20" s="28" t="s">
        <v>24</v>
      </c>
      <c r="B20" s="31">
        <f>IFERROR(__xludf.DUMMYFUNCTION("COUNTA(UNIQUE(Archive!A:A))-1"),610.0)</f>
        <v>610</v>
      </c>
      <c r="C20" s="30"/>
    </row>
    <row r="21" ht="21.0" customHeight="1">
      <c r="A21" s="32" t="s">
        <v>25</v>
      </c>
      <c r="B21" s="33">
        <f>MIN(Archive!E:E)</f>
        <v>44112.64266</v>
      </c>
      <c r="C21" s="30"/>
    </row>
    <row r="22" ht="21.0" customHeight="1">
      <c r="A22" s="32" t="s">
        <v>26</v>
      </c>
      <c r="B22" s="34">
        <f>MAX(Archive!E:E)</f>
        <v>44121.09833</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44121.09833333333</v>
      </c>
      <c r="F2" s="50"/>
      <c r="G2" s="50"/>
      <c r="H2" s="50" t="s">
        <v>55</v>
      </c>
      <c r="I2" s="50" t="s">
        <v>56</v>
      </c>
      <c r="J2" s="50" t="s">
        <v>57</v>
      </c>
      <c r="K2" s="50"/>
      <c r="L2" s="53" t="s">
        <v>58</v>
      </c>
      <c r="M2" s="55" t="s">
        <v>59</v>
      </c>
      <c r="N2" s="50">
        <v>31.0</v>
      </c>
      <c r="O2" s="50">
        <v>88.0</v>
      </c>
      <c r="P2" s="50"/>
      <c r="Q2" s="56" t="s">
        <v>60</v>
      </c>
      <c r="R2" s="53" t="s">
        <v>61</v>
      </c>
    </row>
    <row r="3">
      <c r="A3" s="54" t="s">
        <v>62</v>
      </c>
      <c r="B3" s="50" t="s">
        <v>63</v>
      </c>
      <c r="C3" s="51" t="s">
        <v>64</v>
      </c>
      <c r="D3" s="50" t="s">
        <v>65</v>
      </c>
      <c r="E3" s="52">
        <v>44121.0958912037</v>
      </c>
      <c r="F3" s="50"/>
      <c r="G3" s="50"/>
      <c r="H3" s="50" t="s">
        <v>55</v>
      </c>
      <c r="I3" s="50" t="s">
        <v>56</v>
      </c>
      <c r="J3" s="50" t="s">
        <v>66</v>
      </c>
      <c r="K3" s="50"/>
      <c r="L3" s="53" t="s">
        <v>58</v>
      </c>
      <c r="M3" s="55" t="s">
        <v>67</v>
      </c>
      <c r="N3" s="50">
        <v>115.0</v>
      </c>
      <c r="O3" s="50">
        <v>587.0</v>
      </c>
      <c r="P3" s="50" t="s">
        <v>68</v>
      </c>
      <c r="Q3" s="56" t="s">
        <v>69</v>
      </c>
      <c r="R3" s="53" t="s">
        <v>70</v>
      </c>
    </row>
    <row r="4">
      <c r="A4" s="54" t="s">
        <v>71</v>
      </c>
      <c r="B4" s="50" t="s">
        <v>72</v>
      </c>
      <c r="C4" s="51" t="s">
        <v>73</v>
      </c>
      <c r="D4" s="50" t="s">
        <v>74</v>
      </c>
      <c r="E4" s="52">
        <v>44121.084745370375</v>
      </c>
      <c r="F4" s="50"/>
      <c r="G4" s="50"/>
      <c r="H4" s="50"/>
      <c r="I4" s="50"/>
      <c r="J4" s="50" t="s">
        <v>75</v>
      </c>
      <c r="K4" s="50"/>
      <c r="L4" s="53" t="s">
        <v>58</v>
      </c>
      <c r="M4" s="55" t="s">
        <v>76</v>
      </c>
      <c r="N4" s="50">
        <v>45.0</v>
      </c>
      <c r="O4" s="50">
        <v>49.0</v>
      </c>
      <c r="P4" s="50"/>
      <c r="Q4" s="56" t="s">
        <v>77</v>
      </c>
      <c r="R4" s="53" t="s">
        <v>78</v>
      </c>
    </row>
    <row r="5">
      <c r="A5" s="54" t="s">
        <v>79</v>
      </c>
      <c r="B5" s="50" t="s">
        <v>80</v>
      </c>
      <c r="C5" s="51" t="s">
        <v>81</v>
      </c>
      <c r="D5" s="50" t="s">
        <v>82</v>
      </c>
      <c r="E5" s="52">
        <v>44121.06287037037</v>
      </c>
      <c r="F5" s="50"/>
      <c r="G5" s="50"/>
      <c r="H5" s="50" t="s">
        <v>55</v>
      </c>
      <c r="I5" s="50" t="s">
        <v>56</v>
      </c>
      <c r="J5" s="50" t="s">
        <v>83</v>
      </c>
      <c r="K5" s="50" t="s">
        <v>84</v>
      </c>
      <c r="L5" s="53" t="s">
        <v>85</v>
      </c>
      <c r="M5" s="55" t="s">
        <v>86</v>
      </c>
      <c r="N5" s="50">
        <v>6.0</v>
      </c>
      <c r="O5" s="50">
        <v>108.0</v>
      </c>
      <c r="P5" s="50"/>
      <c r="Q5" s="56" t="s">
        <v>87</v>
      </c>
      <c r="R5" s="53" t="s">
        <v>61</v>
      </c>
    </row>
    <row r="6">
      <c r="A6" s="54" t="s">
        <v>88</v>
      </c>
      <c r="B6" s="50" t="s">
        <v>89</v>
      </c>
      <c r="C6" s="51" t="s">
        <v>90</v>
      </c>
      <c r="D6" s="50" t="s">
        <v>91</v>
      </c>
      <c r="E6" s="52">
        <v>44121.05259259259</v>
      </c>
      <c r="F6" s="50"/>
      <c r="G6" s="50"/>
      <c r="H6" s="50" t="s">
        <v>55</v>
      </c>
      <c r="I6" s="50" t="s">
        <v>56</v>
      </c>
      <c r="J6" s="50" t="s">
        <v>92</v>
      </c>
      <c r="K6" s="50" t="s">
        <v>93</v>
      </c>
      <c r="L6" s="53" t="s">
        <v>85</v>
      </c>
      <c r="M6" s="55" t="s">
        <v>94</v>
      </c>
      <c r="N6" s="50">
        <v>31.0</v>
      </c>
      <c r="O6" s="50">
        <v>336.0</v>
      </c>
      <c r="P6" s="50" t="s">
        <v>95</v>
      </c>
      <c r="Q6" s="56" t="s">
        <v>96</v>
      </c>
      <c r="R6" s="53" t="s">
        <v>97</v>
      </c>
    </row>
    <row r="7">
      <c r="A7" s="54" t="s">
        <v>98</v>
      </c>
      <c r="B7" s="50" t="s">
        <v>99</v>
      </c>
      <c r="C7" s="51" t="s">
        <v>100</v>
      </c>
      <c r="D7" s="50" t="s">
        <v>101</v>
      </c>
      <c r="E7" s="52">
        <v>44121.046215277776</v>
      </c>
      <c r="F7" s="50"/>
      <c r="G7" s="50"/>
      <c r="H7" s="50" t="s">
        <v>55</v>
      </c>
      <c r="I7" s="50" t="s">
        <v>56</v>
      </c>
      <c r="J7" s="50" t="s">
        <v>102</v>
      </c>
      <c r="K7" s="50" t="s">
        <v>103</v>
      </c>
      <c r="L7" s="53" t="s">
        <v>58</v>
      </c>
      <c r="M7" s="55" t="s">
        <v>104</v>
      </c>
      <c r="N7" s="50">
        <v>31.0</v>
      </c>
      <c r="O7" s="50">
        <v>52.0</v>
      </c>
      <c r="P7" s="50" t="s">
        <v>105</v>
      </c>
      <c r="Q7" s="56" t="s">
        <v>106</v>
      </c>
      <c r="R7" s="53" t="s">
        <v>107</v>
      </c>
    </row>
    <row r="8">
      <c r="A8" s="54" t="s">
        <v>108</v>
      </c>
      <c r="B8" s="50" t="s">
        <v>99</v>
      </c>
      <c r="C8" s="51" t="s">
        <v>100</v>
      </c>
      <c r="D8" s="50" t="s">
        <v>109</v>
      </c>
      <c r="E8" s="52">
        <v>44121.046064814815</v>
      </c>
      <c r="F8" s="50"/>
      <c r="G8" s="50"/>
      <c r="H8" s="50" t="s">
        <v>55</v>
      </c>
      <c r="I8" s="50" t="s">
        <v>56</v>
      </c>
      <c r="J8" s="50" t="s">
        <v>102</v>
      </c>
      <c r="K8" s="50" t="s">
        <v>110</v>
      </c>
      <c r="L8" s="53" t="s">
        <v>58</v>
      </c>
      <c r="M8" s="55" t="s">
        <v>104</v>
      </c>
      <c r="N8" s="50">
        <v>31.0</v>
      </c>
      <c r="O8" s="50">
        <v>52.0</v>
      </c>
      <c r="P8" s="50" t="s">
        <v>105</v>
      </c>
      <c r="Q8" s="56" t="s">
        <v>111</v>
      </c>
      <c r="R8" s="53" t="s">
        <v>107</v>
      </c>
    </row>
    <row r="9">
      <c r="A9" s="54" t="s">
        <v>112</v>
      </c>
      <c r="B9" s="50" t="s">
        <v>99</v>
      </c>
      <c r="C9" s="51" t="s">
        <v>113</v>
      </c>
      <c r="D9" s="50" t="s">
        <v>114</v>
      </c>
      <c r="E9" s="52">
        <v>44121.0459375</v>
      </c>
      <c r="F9" s="50"/>
      <c r="G9" s="50"/>
      <c r="H9" s="50" t="s">
        <v>55</v>
      </c>
      <c r="I9" s="50" t="s">
        <v>56</v>
      </c>
      <c r="J9" s="50" t="s">
        <v>102</v>
      </c>
      <c r="K9" s="50" t="s">
        <v>115</v>
      </c>
      <c r="L9" s="53" t="s">
        <v>58</v>
      </c>
      <c r="M9" s="55" t="s">
        <v>104</v>
      </c>
      <c r="N9" s="50">
        <v>31.0</v>
      </c>
      <c r="O9" s="50">
        <v>52.0</v>
      </c>
      <c r="P9" s="50" t="s">
        <v>105</v>
      </c>
      <c r="Q9" s="56" t="s">
        <v>116</v>
      </c>
      <c r="R9" s="53" t="s">
        <v>117</v>
      </c>
    </row>
    <row r="10">
      <c r="A10" s="54" t="s">
        <v>118</v>
      </c>
      <c r="B10" s="50" t="s">
        <v>99</v>
      </c>
      <c r="C10" s="51" t="s">
        <v>100</v>
      </c>
      <c r="D10" s="50" t="s">
        <v>119</v>
      </c>
      <c r="E10" s="52">
        <v>44121.04584490741</v>
      </c>
      <c r="F10" s="50"/>
      <c r="G10" s="50"/>
      <c r="H10" s="50" t="s">
        <v>55</v>
      </c>
      <c r="I10" s="50" t="s">
        <v>56</v>
      </c>
      <c r="J10" s="50" t="s">
        <v>102</v>
      </c>
      <c r="K10" s="50" t="s">
        <v>120</v>
      </c>
      <c r="L10" s="53" t="s">
        <v>58</v>
      </c>
      <c r="M10" s="55" t="s">
        <v>104</v>
      </c>
      <c r="N10" s="50">
        <v>31.0</v>
      </c>
      <c r="O10" s="50">
        <v>52.0</v>
      </c>
      <c r="P10" s="50" t="s">
        <v>105</v>
      </c>
      <c r="Q10" s="56" t="s">
        <v>121</v>
      </c>
      <c r="R10" s="53" t="s">
        <v>107</v>
      </c>
    </row>
    <row r="11">
      <c r="A11" s="54" t="s">
        <v>122</v>
      </c>
      <c r="B11" s="50" t="s">
        <v>99</v>
      </c>
      <c r="C11" s="51" t="s">
        <v>100</v>
      </c>
      <c r="D11" s="50" t="s">
        <v>123</v>
      </c>
      <c r="E11" s="52">
        <v>44121.045752314814</v>
      </c>
      <c r="F11" s="50"/>
      <c r="G11" s="50"/>
      <c r="H11" s="50" t="s">
        <v>55</v>
      </c>
      <c r="I11" s="50" t="s">
        <v>56</v>
      </c>
      <c r="J11" s="50" t="s">
        <v>102</v>
      </c>
      <c r="K11" s="50" t="s">
        <v>124</v>
      </c>
      <c r="L11" s="53" t="s">
        <v>58</v>
      </c>
      <c r="M11" s="55" t="s">
        <v>104</v>
      </c>
      <c r="N11" s="50">
        <v>31.0</v>
      </c>
      <c r="O11" s="50">
        <v>52.0</v>
      </c>
      <c r="P11" s="50" t="s">
        <v>105</v>
      </c>
      <c r="Q11" s="56" t="s">
        <v>125</v>
      </c>
      <c r="R11" s="53" t="s">
        <v>107</v>
      </c>
    </row>
    <row r="12">
      <c r="A12" s="54" t="s">
        <v>126</v>
      </c>
      <c r="B12" s="50" t="s">
        <v>99</v>
      </c>
      <c r="C12" s="51" t="s">
        <v>100</v>
      </c>
      <c r="D12" s="50" t="s">
        <v>127</v>
      </c>
      <c r="E12" s="52">
        <v>44121.04567129629</v>
      </c>
      <c r="F12" s="50"/>
      <c r="G12" s="50"/>
      <c r="H12" s="50" t="s">
        <v>55</v>
      </c>
      <c r="I12" s="50" t="s">
        <v>56</v>
      </c>
      <c r="J12" s="50" t="s">
        <v>102</v>
      </c>
      <c r="K12" s="50" t="s">
        <v>93</v>
      </c>
      <c r="L12" s="53" t="s">
        <v>58</v>
      </c>
      <c r="M12" s="55" t="s">
        <v>104</v>
      </c>
      <c r="N12" s="50">
        <v>31.0</v>
      </c>
      <c r="O12" s="50">
        <v>52.0</v>
      </c>
      <c r="P12" s="50" t="s">
        <v>105</v>
      </c>
      <c r="Q12" s="56" t="s">
        <v>128</v>
      </c>
      <c r="R12" s="53" t="s">
        <v>107</v>
      </c>
    </row>
    <row r="13">
      <c r="A13" s="54" t="s">
        <v>129</v>
      </c>
      <c r="B13" s="50" t="s">
        <v>130</v>
      </c>
      <c r="C13" s="51" t="s">
        <v>131</v>
      </c>
      <c r="D13" s="50" t="s">
        <v>132</v>
      </c>
      <c r="E13" s="52">
        <v>44121.041400462964</v>
      </c>
      <c r="F13" s="50"/>
      <c r="G13" s="50"/>
      <c r="H13" s="50"/>
      <c r="I13" s="50"/>
      <c r="J13" s="50" t="s">
        <v>133</v>
      </c>
      <c r="K13" s="50"/>
      <c r="L13" s="53" t="s">
        <v>134</v>
      </c>
      <c r="M13" s="55" t="s">
        <v>135</v>
      </c>
      <c r="N13" s="50">
        <v>9261.0</v>
      </c>
      <c r="O13" s="50">
        <v>518.0</v>
      </c>
      <c r="P13" s="50" t="s">
        <v>136</v>
      </c>
      <c r="Q13" s="56" t="s">
        <v>137</v>
      </c>
      <c r="R13" s="53" t="s">
        <v>138</v>
      </c>
    </row>
    <row r="14">
      <c r="A14" s="54" t="s">
        <v>139</v>
      </c>
      <c r="B14" s="50" t="s">
        <v>140</v>
      </c>
      <c r="C14" s="51" t="s">
        <v>141</v>
      </c>
      <c r="D14" s="50" t="s">
        <v>142</v>
      </c>
      <c r="E14" s="52">
        <v>44121.03991898148</v>
      </c>
      <c r="F14" s="50"/>
      <c r="G14" s="50"/>
      <c r="H14" s="50" t="s">
        <v>55</v>
      </c>
      <c r="I14" s="50" t="s">
        <v>56</v>
      </c>
      <c r="J14" s="50" t="s">
        <v>143</v>
      </c>
      <c r="K14" s="50"/>
      <c r="L14" s="53" t="s">
        <v>85</v>
      </c>
      <c r="M14" s="55" t="s">
        <v>144</v>
      </c>
      <c r="N14" s="50">
        <v>76172.0</v>
      </c>
      <c r="O14" s="50">
        <v>330.0</v>
      </c>
      <c r="P14" s="50" t="s">
        <v>145</v>
      </c>
      <c r="Q14" s="56" t="s">
        <v>146</v>
      </c>
      <c r="R14" s="53" t="s">
        <v>61</v>
      </c>
    </row>
    <row r="15">
      <c r="A15" s="54" t="s">
        <v>147</v>
      </c>
      <c r="B15" s="50" t="s">
        <v>99</v>
      </c>
      <c r="C15" s="51" t="s">
        <v>148</v>
      </c>
      <c r="D15" s="50" t="s">
        <v>149</v>
      </c>
      <c r="E15" s="52">
        <v>44121.03646990741</v>
      </c>
      <c r="F15" s="50"/>
      <c r="G15" s="50"/>
      <c r="H15" s="50" t="s">
        <v>55</v>
      </c>
      <c r="I15" s="50" t="s">
        <v>56</v>
      </c>
      <c r="J15" s="50" t="s">
        <v>102</v>
      </c>
      <c r="K15" s="50"/>
      <c r="L15" s="53" t="s">
        <v>58</v>
      </c>
      <c r="M15" s="55" t="s">
        <v>104</v>
      </c>
      <c r="N15" s="50">
        <v>31.0</v>
      </c>
      <c r="O15" s="50">
        <v>52.0</v>
      </c>
      <c r="P15" s="50" t="s">
        <v>105</v>
      </c>
      <c r="Q15" s="56" t="s">
        <v>150</v>
      </c>
      <c r="R15" s="53" t="s">
        <v>151</v>
      </c>
    </row>
    <row r="16">
      <c r="A16" s="54" t="s">
        <v>152</v>
      </c>
      <c r="B16" s="50" t="s">
        <v>153</v>
      </c>
      <c r="C16" s="51" t="s">
        <v>154</v>
      </c>
      <c r="D16" s="50" t="s">
        <v>155</v>
      </c>
      <c r="E16" s="52">
        <v>44121.01393518518</v>
      </c>
      <c r="F16" s="50"/>
      <c r="G16" s="50"/>
      <c r="H16" s="50" t="s">
        <v>55</v>
      </c>
      <c r="I16" s="50" t="s">
        <v>56</v>
      </c>
      <c r="J16" s="50" t="s">
        <v>156</v>
      </c>
      <c r="K16" s="50"/>
      <c r="L16" s="53" t="s">
        <v>58</v>
      </c>
      <c r="M16" s="55" t="s">
        <v>157</v>
      </c>
      <c r="N16" s="50">
        <v>83.0</v>
      </c>
      <c r="O16" s="50">
        <v>1571.0</v>
      </c>
      <c r="P16" s="50"/>
      <c r="Q16" s="56" t="s">
        <v>158</v>
      </c>
      <c r="R16" s="53" t="s">
        <v>159</v>
      </c>
    </row>
    <row r="17">
      <c r="A17" s="54" t="s">
        <v>160</v>
      </c>
      <c r="B17" s="50" t="s">
        <v>161</v>
      </c>
      <c r="C17" s="51" t="s">
        <v>162</v>
      </c>
      <c r="D17" s="50" t="s">
        <v>163</v>
      </c>
      <c r="E17" s="52">
        <v>44121.004907407405</v>
      </c>
      <c r="F17" s="50"/>
      <c r="G17" s="50"/>
      <c r="H17" s="50" t="s">
        <v>55</v>
      </c>
      <c r="I17" s="50" t="s">
        <v>56</v>
      </c>
      <c r="J17" s="50" t="s">
        <v>164</v>
      </c>
      <c r="K17" s="50"/>
      <c r="L17" s="53" t="s">
        <v>85</v>
      </c>
      <c r="M17" s="55" t="s">
        <v>165</v>
      </c>
      <c r="N17" s="50">
        <v>207.0</v>
      </c>
      <c r="O17" s="50">
        <v>279.0</v>
      </c>
      <c r="P17" s="50" t="s">
        <v>166</v>
      </c>
      <c r="Q17" s="56" t="s">
        <v>167</v>
      </c>
      <c r="R17" s="53" t="s">
        <v>168</v>
      </c>
    </row>
    <row r="18">
      <c r="A18" s="54" t="s">
        <v>169</v>
      </c>
      <c r="B18" s="50" t="s">
        <v>170</v>
      </c>
      <c r="C18" s="51" t="s">
        <v>73</v>
      </c>
      <c r="D18" s="50" t="s">
        <v>171</v>
      </c>
      <c r="E18" s="52">
        <v>44120.971030092594</v>
      </c>
      <c r="F18" s="50"/>
      <c r="G18" s="50"/>
      <c r="H18" s="50"/>
      <c r="I18" s="50"/>
      <c r="J18" s="50" t="s">
        <v>172</v>
      </c>
      <c r="K18" s="50"/>
      <c r="L18" s="53" t="s">
        <v>58</v>
      </c>
      <c r="M18" s="55" t="s">
        <v>173</v>
      </c>
      <c r="N18" s="50">
        <v>681.0</v>
      </c>
      <c r="O18" s="50">
        <v>618.0</v>
      </c>
      <c r="P18" s="50"/>
      <c r="Q18" s="56" t="s">
        <v>174</v>
      </c>
      <c r="R18" s="53" t="s">
        <v>78</v>
      </c>
    </row>
    <row r="19">
      <c r="A19" s="54" t="s">
        <v>175</v>
      </c>
      <c r="B19" s="50" t="s">
        <v>176</v>
      </c>
      <c r="C19" s="51" t="s">
        <v>177</v>
      </c>
      <c r="D19" s="50" t="s">
        <v>178</v>
      </c>
      <c r="E19" s="52">
        <v>44120.96988425926</v>
      </c>
      <c r="F19" s="50"/>
      <c r="G19" s="50"/>
      <c r="H19" s="50" t="s">
        <v>55</v>
      </c>
      <c r="I19" s="50" t="s">
        <v>56</v>
      </c>
      <c r="J19" s="50" t="s">
        <v>179</v>
      </c>
      <c r="K19" s="50"/>
      <c r="L19" s="53" t="s">
        <v>85</v>
      </c>
      <c r="M19" s="55" t="s">
        <v>180</v>
      </c>
      <c r="N19" s="50">
        <v>229.0</v>
      </c>
      <c r="O19" s="50">
        <v>244.0</v>
      </c>
      <c r="P19" s="50" t="s">
        <v>181</v>
      </c>
      <c r="Q19" s="56" t="s">
        <v>182</v>
      </c>
      <c r="R19" s="53" t="s">
        <v>61</v>
      </c>
    </row>
    <row r="20">
      <c r="A20" s="54" t="s">
        <v>183</v>
      </c>
      <c r="B20" s="50" t="s">
        <v>184</v>
      </c>
      <c r="C20" s="51" t="s">
        <v>185</v>
      </c>
      <c r="D20" s="50" t="s">
        <v>186</v>
      </c>
      <c r="E20" s="52">
        <v>44120.96960648148</v>
      </c>
      <c r="F20" s="50"/>
      <c r="G20" s="50"/>
      <c r="H20" s="50" t="s">
        <v>55</v>
      </c>
      <c r="I20" s="50" t="s">
        <v>56</v>
      </c>
      <c r="J20" s="50" t="s">
        <v>187</v>
      </c>
      <c r="K20" s="50"/>
      <c r="L20" s="53" t="s">
        <v>58</v>
      </c>
      <c r="M20" s="55" t="s">
        <v>188</v>
      </c>
      <c r="N20" s="50">
        <v>79.0</v>
      </c>
      <c r="O20" s="50">
        <v>220.0</v>
      </c>
      <c r="P20" s="50" t="s">
        <v>189</v>
      </c>
      <c r="Q20" s="56" t="s">
        <v>190</v>
      </c>
      <c r="R20" s="53" t="s">
        <v>61</v>
      </c>
    </row>
    <row r="21">
      <c r="A21" s="54" t="s">
        <v>191</v>
      </c>
      <c r="B21" s="50" t="s">
        <v>192</v>
      </c>
      <c r="C21" s="51" t="s">
        <v>193</v>
      </c>
      <c r="D21" s="50" t="s">
        <v>194</v>
      </c>
      <c r="E21" s="52">
        <v>44120.950625</v>
      </c>
      <c r="F21" s="50"/>
      <c r="G21" s="50"/>
      <c r="H21" s="50" t="s">
        <v>55</v>
      </c>
      <c r="I21" s="50" t="s">
        <v>56</v>
      </c>
      <c r="J21" s="50" t="s">
        <v>195</v>
      </c>
      <c r="K21" s="50" t="s">
        <v>196</v>
      </c>
      <c r="L21" s="53" t="s">
        <v>58</v>
      </c>
      <c r="M21" s="55" t="s">
        <v>197</v>
      </c>
      <c r="N21" s="50">
        <v>29.0</v>
      </c>
      <c r="O21" s="50">
        <v>259.0</v>
      </c>
      <c r="P21" s="50" t="s">
        <v>198</v>
      </c>
      <c r="Q21" s="56" t="s">
        <v>199</v>
      </c>
      <c r="R21" s="53" t="s">
        <v>61</v>
      </c>
    </row>
    <row r="22">
      <c r="A22" s="54" t="s">
        <v>200</v>
      </c>
      <c r="B22" s="50" t="s">
        <v>192</v>
      </c>
      <c r="C22" s="51" t="s">
        <v>201</v>
      </c>
      <c r="D22" s="50" t="s">
        <v>202</v>
      </c>
      <c r="E22" s="52">
        <v>44120.94699074074</v>
      </c>
      <c r="F22" s="50"/>
      <c r="G22" s="50"/>
      <c r="H22" s="50" t="s">
        <v>55</v>
      </c>
      <c r="I22" s="50" t="s">
        <v>56</v>
      </c>
      <c r="J22" s="50" t="s">
        <v>195</v>
      </c>
      <c r="K22" s="50"/>
      <c r="L22" s="53" t="s">
        <v>58</v>
      </c>
      <c r="M22" s="55" t="s">
        <v>197</v>
      </c>
      <c r="N22" s="50">
        <v>29.0</v>
      </c>
      <c r="O22" s="50">
        <v>259.0</v>
      </c>
      <c r="P22" s="50" t="s">
        <v>198</v>
      </c>
      <c r="Q22" s="56" t="s">
        <v>203</v>
      </c>
      <c r="R22" s="53" t="s">
        <v>61</v>
      </c>
    </row>
    <row r="23">
      <c r="A23" s="54" t="s">
        <v>204</v>
      </c>
      <c r="B23" s="50" t="s">
        <v>205</v>
      </c>
      <c r="C23" s="51" t="s">
        <v>206</v>
      </c>
      <c r="D23" s="50" t="s">
        <v>207</v>
      </c>
      <c r="E23" s="52">
        <v>44120.929756944446</v>
      </c>
      <c r="F23" s="50"/>
      <c r="G23" s="50"/>
      <c r="H23" s="50" t="s">
        <v>55</v>
      </c>
      <c r="I23" s="50" t="s">
        <v>56</v>
      </c>
      <c r="J23" s="50" t="s">
        <v>208</v>
      </c>
      <c r="K23" s="50"/>
      <c r="L23" s="53" t="s">
        <v>58</v>
      </c>
      <c r="M23" s="55" t="s">
        <v>209</v>
      </c>
      <c r="N23" s="50">
        <v>14.0</v>
      </c>
      <c r="O23" s="50">
        <v>139.0</v>
      </c>
      <c r="P23" s="50" t="s">
        <v>210</v>
      </c>
      <c r="Q23" s="56" t="s">
        <v>211</v>
      </c>
      <c r="R23" s="53" t="s">
        <v>61</v>
      </c>
    </row>
    <row r="24">
      <c r="A24" s="54" t="s">
        <v>212</v>
      </c>
      <c r="B24" s="50" t="s">
        <v>213</v>
      </c>
      <c r="C24" s="51" t="s">
        <v>214</v>
      </c>
      <c r="D24" s="50" t="s">
        <v>215</v>
      </c>
      <c r="E24" s="52">
        <v>44120.926157407404</v>
      </c>
      <c r="F24" s="50"/>
      <c r="G24" s="50"/>
      <c r="H24" s="50" t="s">
        <v>55</v>
      </c>
      <c r="I24" s="50" t="s">
        <v>56</v>
      </c>
      <c r="J24" s="50" t="s">
        <v>216</v>
      </c>
      <c r="K24" s="50"/>
      <c r="L24" s="53" t="s">
        <v>58</v>
      </c>
      <c r="M24" s="55" t="s">
        <v>217</v>
      </c>
      <c r="N24" s="50">
        <v>92.0</v>
      </c>
      <c r="O24" s="50">
        <v>224.0</v>
      </c>
      <c r="P24" s="50" t="s">
        <v>218</v>
      </c>
      <c r="Q24" s="56" t="s">
        <v>219</v>
      </c>
      <c r="R24" s="53" t="s">
        <v>220</v>
      </c>
    </row>
    <row r="25">
      <c r="A25" s="54" t="s">
        <v>221</v>
      </c>
      <c r="B25" s="50" t="s">
        <v>213</v>
      </c>
      <c r="C25" s="51" t="s">
        <v>222</v>
      </c>
      <c r="D25" s="50" t="s">
        <v>223</v>
      </c>
      <c r="E25" s="52">
        <v>44120.92230324074</v>
      </c>
      <c r="F25" s="50"/>
      <c r="G25" s="50"/>
      <c r="H25" s="50" t="s">
        <v>55</v>
      </c>
      <c r="I25" s="50" t="s">
        <v>56</v>
      </c>
      <c r="J25" s="50" t="s">
        <v>216</v>
      </c>
      <c r="K25" s="50"/>
      <c r="L25" s="53" t="s">
        <v>58</v>
      </c>
      <c r="M25" s="55" t="s">
        <v>217</v>
      </c>
      <c r="N25" s="50">
        <v>92.0</v>
      </c>
      <c r="O25" s="50">
        <v>224.0</v>
      </c>
      <c r="P25" s="50" t="s">
        <v>218</v>
      </c>
      <c r="Q25" s="56" t="s">
        <v>224</v>
      </c>
      <c r="R25" s="53" t="s">
        <v>225</v>
      </c>
    </row>
    <row r="26">
      <c r="A26" s="54" t="s">
        <v>226</v>
      </c>
      <c r="B26" s="50" t="s">
        <v>227</v>
      </c>
      <c r="C26" s="51" t="s">
        <v>228</v>
      </c>
      <c r="D26" s="50" t="s">
        <v>229</v>
      </c>
      <c r="E26" s="52">
        <v>44120.91758101852</v>
      </c>
      <c r="F26" s="50"/>
      <c r="G26" s="50"/>
      <c r="H26" s="50" t="s">
        <v>55</v>
      </c>
      <c r="I26" s="50" t="s">
        <v>56</v>
      </c>
      <c r="J26" s="50" t="s">
        <v>230</v>
      </c>
      <c r="K26" s="50"/>
      <c r="L26" s="53" t="s">
        <v>58</v>
      </c>
      <c r="M26" s="55" t="s">
        <v>231</v>
      </c>
      <c r="N26" s="50">
        <v>4.0</v>
      </c>
      <c r="O26" s="50">
        <v>55.0</v>
      </c>
      <c r="P26" s="50"/>
      <c r="Q26" s="56" t="s">
        <v>232</v>
      </c>
      <c r="R26" s="53" t="s">
        <v>61</v>
      </c>
    </row>
    <row r="27">
      <c r="A27" s="54" t="s">
        <v>233</v>
      </c>
      <c r="B27" s="50" t="s">
        <v>213</v>
      </c>
      <c r="C27" s="51" t="s">
        <v>234</v>
      </c>
      <c r="D27" s="50" t="s">
        <v>235</v>
      </c>
      <c r="E27" s="52">
        <v>44120.90619212963</v>
      </c>
      <c r="F27" s="50"/>
      <c r="G27" s="50"/>
      <c r="H27" s="50" t="s">
        <v>55</v>
      </c>
      <c r="I27" s="50" t="s">
        <v>56</v>
      </c>
      <c r="J27" s="50" t="s">
        <v>216</v>
      </c>
      <c r="K27" s="50"/>
      <c r="L27" s="53" t="s">
        <v>58</v>
      </c>
      <c r="M27" s="55" t="s">
        <v>217</v>
      </c>
      <c r="N27" s="50">
        <v>92.0</v>
      </c>
      <c r="O27" s="50">
        <v>224.0</v>
      </c>
      <c r="P27" s="50" t="s">
        <v>218</v>
      </c>
      <c r="Q27" s="56" t="s">
        <v>236</v>
      </c>
      <c r="R27" s="53" t="s">
        <v>61</v>
      </c>
    </row>
    <row r="28">
      <c r="A28" s="54" t="s">
        <v>237</v>
      </c>
      <c r="B28" s="50" t="s">
        <v>238</v>
      </c>
      <c r="C28" s="51" t="s">
        <v>73</v>
      </c>
      <c r="D28" s="50" t="s">
        <v>239</v>
      </c>
      <c r="E28" s="52">
        <v>44120.89548611111</v>
      </c>
      <c r="F28" s="50"/>
      <c r="G28" s="50"/>
      <c r="H28" s="50"/>
      <c r="I28" s="50"/>
      <c r="J28" s="50" t="s">
        <v>240</v>
      </c>
      <c r="K28" s="50"/>
      <c r="L28" s="53" t="s">
        <v>85</v>
      </c>
      <c r="M28" s="55" t="s">
        <v>241</v>
      </c>
      <c r="N28" s="50">
        <v>112.0</v>
      </c>
      <c r="O28" s="50">
        <v>122.0</v>
      </c>
      <c r="P28" s="50"/>
      <c r="Q28" s="56" t="s">
        <v>242</v>
      </c>
      <c r="R28" s="53" t="s">
        <v>78</v>
      </c>
    </row>
    <row r="29">
      <c r="A29" s="54" t="s">
        <v>243</v>
      </c>
      <c r="B29" s="50" t="s">
        <v>244</v>
      </c>
      <c r="C29" s="51" t="s">
        <v>245</v>
      </c>
      <c r="D29" s="50" t="s">
        <v>246</v>
      </c>
      <c r="E29" s="52">
        <v>44120.891284722224</v>
      </c>
      <c r="F29" s="50"/>
      <c r="G29" s="50"/>
      <c r="H29" s="50" t="s">
        <v>55</v>
      </c>
      <c r="I29" s="50" t="s">
        <v>56</v>
      </c>
      <c r="J29" s="50" t="s">
        <v>247</v>
      </c>
      <c r="K29" s="50"/>
      <c r="L29" s="53" t="s">
        <v>85</v>
      </c>
      <c r="M29" s="55" t="s">
        <v>248</v>
      </c>
      <c r="N29" s="50">
        <v>29.0</v>
      </c>
      <c r="O29" s="50">
        <v>100.0</v>
      </c>
      <c r="P29" s="50" t="s">
        <v>249</v>
      </c>
      <c r="Q29" s="56" t="s">
        <v>250</v>
      </c>
      <c r="R29" s="53" t="s">
        <v>61</v>
      </c>
    </row>
    <row r="30">
      <c r="A30" s="54" t="s">
        <v>251</v>
      </c>
      <c r="B30" s="50" t="s">
        <v>252</v>
      </c>
      <c r="C30" s="51" t="s">
        <v>253</v>
      </c>
      <c r="D30" s="50" t="s">
        <v>254</v>
      </c>
      <c r="E30" s="52">
        <v>44120.89077546296</v>
      </c>
      <c r="F30" s="50"/>
      <c r="G30" s="50"/>
      <c r="H30" s="50" t="s">
        <v>55</v>
      </c>
      <c r="I30" s="50" t="s">
        <v>56</v>
      </c>
      <c r="J30" s="50" t="s">
        <v>255</v>
      </c>
      <c r="K30" s="50" t="s">
        <v>256</v>
      </c>
      <c r="L30" s="53" t="s">
        <v>85</v>
      </c>
      <c r="M30" s="55" t="s">
        <v>257</v>
      </c>
      <c r="N30" s="50">
        <v>15.0</v>
      </c>
      <c r="O30" s="50">
        <v>19.0</v>
      </c>
      <c r="P30" s="50"/>
      <c r="Q30" s="56" t="s">
        <v>258</v>
      </c>
      <c r="R30" s="53" t="s">
        <v>259</v>
      </c>
    </row>
    <row r="31">
      <c r="A31" s="54" t="s">
        <v>260</v>
      </c>
      <c r="B31" s="50" t="s">
        <v>261</v>
      </c>
      <c r="C31" s="51" t="s">
        <v>262</v>
      </c>
      <c r="D31" s="50" t="s">
        <v>263</v>
      </c>
      <c r="E31" s="52">
        <v>44120.888136574074</v>
      </c>
      <c r="F31" s="50"/>
      <c r="G31" s="50"/>
      <c r="H31" s="50" t="s">
        <v>55</v>
      </c>
      <c r="I31" s="50" t="s">
        <v>56</v>
      </c>
      <c r="J31" s="50" t="s">
        <v>264</v>
      </c>
      <c r="K31" s="50" t="s">
        <v>265</v>
      </c>
      <c r="L31" s="53" t="s">
        <v>58</v>
      </c>
      <c r="M31" s="55" t="s">
        <v>266</v>
      </c>
      <c r="N31" s="50">
        <v>130.0</v>
      </c>
      <c r="O31" s="50">
        <v>1507.0</v>
      </c>
      <c r="P31" s="50" t="s">
        <v>267</v>
      </c>
      <c r="Q31" s="56" t="s">
        <v>268</v>
      </c>
      <c r="R31" s="53" t="s">
        <v>61</v>
      </c>
    </row>
    <row r="32">
      <c r="A32" s="54" t="s">
        <v>269</v>
      </c>
      <c r="B32" s="50" t="s">
        <v>270</v>
      </c>
      <c r="C32" s="51" t="s">
        <v>271</v>
      </c>
      <c r="D32" s="50" t="s">
        <v>272</v>
      </c>
      <c r="E32" s="52">
        <v>44120.88516203704</v>
      </c>
      <c r="F32" s="50"/>
      <c r="G32" s="50"/>
      <c r="H32" s="50" t="s">
        <v>55</v>
      </c>
      <c r="I32" s="50" t="s">
        <v>56</v>
      </c>
      <c r="J32" s="50" t="s">
        <v>273</v>
      </c>
      <c r="K32" s="50"/>
      <c r="L32" s="53" t="s">
        <v>58</v>
      </c>
      <c r="M32" s="55" t="s">
        <v>274</v>
      </c>
      <c r="N32" s="50">
        <v>1.0</v>
      </c>
      <c r="O32" s="50">
        <v>106.0</v>
      </c>
      <c r="P32" s="50"/>
      <c r="Q32" s="56" t="s">
        <v>275</v>
      </c>
      <c r="R32" s="53" t="s">
        <v>61</v>
      </c>
    </row>
    <row r="33">
      <c r="A33" s="54" t="s">
        <v>276</v>
      </c>
      <c r="B33" s="50" t="s">
        <v>277</v>
      </c>
      <c r="C33" s="51" t="s">
        <v>278</v>
      </c>
      <c r="D33" s="50" t="s">
        <v>279</v>
      </c>
      <c r="E33" s="52">
        <v>44120.8775</v>
      </c>
      <c r="F33" s="50"/>
      <c r="G33" s="50"/>
      <c r="H33" s="50" t="s">
        <v>55</v>
      </c>
      <c r="I33" s="50" t="s">
        <v>56</v>
      </c>
      <c r="J33" s="50" t="s">
        <v>280</v>
      </c>
      <c r="K33" s="50"/>
      <c r="L33" s="53" t="s">
        <v>58</v>
      </c>
      <c r="M33" s="55" t="s">
        <v>281</v>
      </c>
      <c r="N33" s="50">
        <v>604.0</v>
      </c>
      <c r="O33" s="50">
        <v>1795.0</v>
      </c>
      <c r="P33" s="50" t="s">
        <v>267</v>
      </c>
      <c r="Q33" s="56" t="s">
        <v>282</v>
      </c>
      <c r="R33" s="53" t="s">
        <v>61</v>
      </c>
    </row>
    <row r="34">
      <c r="A34" s="54" t="s">
        <v>283</v>
      </c>
      <c r="B34" s="50" t="s">
        <v>284</v>
      </c>
      <c r="C34" s="51" t="s">
        <v>285</v>
      </c>
      <c r="D34" s="50" t="s">
        <v>286</v>
      </c>
      <c r="E34" s="52">
        <v>44120.87645833333</v>
      </c>
      <c r="F34" s="50"/>
      <c r="G34" s="50"/>
      <c r="H34" s="50" t="s">
        <v>55</v>
      </c>
      <c r="I34" s="50" t="s">
        <v>56</v>
      </c>
      <c r="J34" s="50" t="s">
        <v>287</v>
      </c>
      <c r="K34" s="50" t="s">
        <v>93</v>
      </c>
      <c r="L34" s="53" t="s">
        <v>58</v>
      </c>
      <c r="M34" s="55" t="s">
        <v>288</v>
      </c>
      <c r="N34" s="50"/>
      <c r="O34" s="50">
        <v>15.0</v>
      </c>
      <c r="P34" s="50"/>
      <c r="Q34" s="56" t="s">
        <v>289</v>
      </c>
      <c r="R34" s="53" t="s">
        <v>61</v>
      </c>
    </row>
    <row r="35">
      <c r="A35" s="54" t="s">
        <v>290</v>
      </c>
      <c r="B35" s="50" t="s">
        <v>291</v>
      </c>
      <c r="C35" s="51" t="s">
        <v>292</v>
      </c>
      <c r="D35" s="50" t="s">
        <v>293</v>
      </c>
      <c r="E35" s="52">
        <v>44120.87590277778</v>
      </c>
      <c r="F35" s="50"/>
      <c r="G35" s="50"/>
      <c r="H35" s="50" t="s">
        <v>55</v>
      </c>
      <c r="I35" s="50" t="s">
        <v>56</v>
      </c>
      <c r="J35" s="50" t="s">
        <v>294</v>
      </c>
      <c r="K35" s="50" t="s">
        <v>295</v>
      </c>
      <c r="L35" s="53" t="s">
        <v>296</v>
      </c>
      <c r="M35" s="55" t="s">
        <v>297</v>
      </c>
      <c r="N35" s="50">
        <v>284.0</v>
      </c>
      <c r="O35" s="50">
        <v>442.0</v>
      </c>
      <c r="P35" s="50" t="s">
        <v>298</v>
      </c>
      <c r="Q35" s="56" t="s">
        <v>299</v>
      </c>
      <c r="R35" s="53" t="s">
        <v>61</v>
      </c>
    </row>
    <row r="36">
      <c r="A36" s="54" t="s">
        <v>300</v>
      </c>
      <c r="B36" s="50" t="s">
        <v>301</v>
      </c>
      <c r="C36" s="51" t="s">
        <v>302</v>
      </c>
      <c r="D36" s="50" t="s">
        <v>303</v>
      </c>
      <c r="E36" s="52">
        <v>44120.86818287037</v>
      </c>
      <c r="F36" s="50"/>
      <c r="G36" s="50"/>
      <c r="H36" s="50" t="s">
        <v>55</v>
      </c>
      <c r="I36" s="50" t="s">
        <v>56</v>
      </c>
      <c r="J36" s="50" t="s">
        <v>304</v>
      </c>
      <c r="K36" s="50"/>
      <c r="L36" s="53" t="s">
        <v>85</v>
      </c>
      <c r="M36" s="55" t="s">
        <v>76</v>
      </c>
      <c r="N36" s="50">
        <v>2.0</v>
      </c>
      <c r="O36" s="50">
        <v>36.0</v>
      </c>
      <c r="P36" s="50"/>
      <c r="Q36" s="56" t="s">
        <v>305</v>
      </c>
      <c r="R36" s="53" t="s">
        <v>61</v>
      </c>
    </row>
    <row r="37">
      <c r="A37" s="54" t="s">
        <v>306</v>
      </c>
      <c r="B37" s="50" t="s">
        <v>307</v>
      </c>
      <c r="C37" s="51" t="s">
        <v>308</v>
      </c>
      <c r="D37" s="50" t="s">
        <v>309</v>
      </c>
      <c r="E37" s="52">
        <v>44120.86642361111</v>
      </c>
      <c r="F37" s="50"/>
      <c r="G37" s="50"/>
      <c r="H37" s="50" t="s">
        <v>55</v>
      </c>
      <c r="I37" s="50" t="s">
        <v>56</v>
      </c>
      <c r="J37" s="50" t="s">
        <v>310</v>
      </c>
      <c r="K37" s="50"/>
      <c r="L37" s="53" t="s">
        <v>58</v>
      </c>
      <c r="M37" s="55" t="s">
        <v>311</v>
      </c>
      <c r="N37" s="50">
        <v>126.0</v>
      </c>
      <c r="O37" s="50">
        <v>307.0</v>
      </c>
      <c r="P37" s="50" t="s">
        <v>267</v>
      </c>
      <c r="Q37" s="56" t="s">
        <v>312</v>
      </c>
      <c r="R37" s="53" t="s">
        <v>61</v>
      </c>
    </row>
    <row r="38">
      <c r="A38" s="54" t="s">
        <v>313</v>
      </c>
      <c r="B38" s="50" t="s">
        <v>314</v>
      </c>
      <c r="C38" s="51" t="s">
        <v>315</v>
      </c>
      <c r="D38" s="50" t="s">
        <v>316</v>
      </c>
      <c r="E38" s="52">
        <v>44120.86284722222</v>
      </c>
      <c r="F38" s="50"/>
      <c r="G38" s="50"/>
      <c r="H38" s="50" t="s">
        <v>55</v>
      </c>
      <c r="I38" s="50" t="s">
        <v>56</v>
      </c>
      <c r="J38" s="50" t="s">
        <v>317</v>
      </c>
      <c r="K38" s="50"/>
      <c r="L38" s="53" t="s">
        <v>85</v>
      </c>
      <c r="M38" s="55" t="s">
        <v>318</v>
      </c>
      <c r="N38" s="50">
        <v>886.0</v>
      </c>
      <c r="O38" s="50">
        <v>1824.0</v>
      </c>
      <c r="P38" s="50" t="s">
        <v>319</v>
      </c>
      <c r="Q38" s="56" t="s">
        <v>320</v>
      </c>
      <c r="R38" s="53" t="s">
        <v>61</v>
      </c>
    </row>
    <row r="39">
      <c r="A39" s="54" t="s">
        <v>321</v>
      </c>
      <c r="B39" s="50" t="s">
        <v>322</v>
      </c>
      <c r="C39" s="51" t="s">
        <v>323</v>
      </c>
      <c r="D39" s="50" t="s">
        <v>324</v>
      </c>
      <c r="E39" s="52">
        <v>44120.854374999995</v>
      </c>
      <c r="F39" s="50"/>
      <c r="G39" s="50"/>
      <c r="H39" s="50" t="s">
        <v>55</v>
      </c>
      <c r="I39" s="50" t="s">
        <v>56</v>
      </c>
      <c r="J39" s="50" t="s">
        <v>325</v>
      </c>
      <c r="K39" s="50"/>
      <c r="L39" s="53" t="s">
        <v>296</v>
      </c>
      <c r="M39" s="55" t="s">
        <v>326</v>
      </c>
      <c r="N39" s="50">
        <v>129.0</v>
      </c>
      <c r="O39" s="50">
        <v>176.0</v>
      </c>
      <c r="P39" s="50" t="s">
        <v>327</v>
      </c>
      <c r="Q39" s="56" t="s">
        <v>328</v>
      </c>
      <c r="R39" s="53" t="s">
        <v>61</v>
      </c>
    </row>
    <row r="40">
      <c r="A40" s="54" t="s">
        <v>329</v>
      </c>
      <c r="B40" s="50" t="s">
        <v>330</v>
      </c>
      <c r="C40" s="51" t="s">
        <v>331</v>
      </c>
      <c r="D40" s="50" t="s">
        <v>332</v>
      </c>
      <c r="E40" s="52">
        <v>44120.85047453704</v>
      </c>
      <c r="F40" s="50"/>
      <c r="G40" s="50"/>
      <c r="H40" s="50" t="s">
        <v>55</v>
      </c>
      <c r="I40" s="50" t="s">
        <v>56</v>
      </c>
      <c r="J40" s="50" t="s">
        <v>333</v>
      </c>
      <c r="K40" s="50" t="s">
        <v>93</v>
      </c>
      <c r="L40" s="53" t="s">
        <v>58</v>
      </c>
      <c r="M40" s="55" t="s">
        <v>334</v>
      </c>
      <c r="N40" s="50">
        <v>9.0</v>
      </c>
      <c r="O40" s="50">
        <v>17.0</v>
      </c>
      <c r="P40" s="50"/>
      <c r="Q40" s="56" t="s">
        <v>335</v>
      </c>
      <c r="R40" s="53" t="s">
        <v>336</v>
      </c>
    </row>
    <row r="41">
      <c r="A41" s="54" t="s">
        <v>337</v>
      </c>
      <c r="B41" s="50" t="s">
        <v>284</v>
      </c>
      <c r="C41" s="51" t="s">
        <v>338</v>
      </c>
      <c r="D41" s="50" t="s">
        <v>339</v>
      </c>
      <c r="E41" s="52">
        <v>44120.84947916667</v>
      </c>
      <c r="F41" s="50"/>
      <c r="G41" s="50"/>
      <c r="H41" s="50" t="s">
        <v>55</v>
      </c>
      <c r="I41" s="50" t="s">
        <v>56</v>
      </c>
      <c r="J41" s="50" t="s">
        <v>287</v>
      </c>
      <c r="K41" s="50" t="s">
        <v>93</v>
      </c>
      <c r="L41" s="53" t="s">
        <v>58</v>
      </c>
      <c r="M41" s="55" t="s">
        <v>288</v>
      </c>
      <c r="N41" s="50"/>
      <c r="O41" s="50">
        <v>15.0</v>
      </c>
      <c r="P41" s="50"/>
      <c r="Q41" s="56" t="s">
        <v>340</v>
      </c>
      <c r="R41" s="53" t="s">
        <v>61</v>
      </c>
    </row>
    <row r="42">
      <c r="A42" s="54" t="s">
        <v>341</v>
      </c>
      <c r="B42" s="50" t="s">
        <v>342</v>
      </c>
      <c r="C42" s="51" t="s">
        <v>343</v>
      </c>
      <c r="D42" s="50" t="s">
        <v>344</v>
      </c>
      <c r="E42" s="52">
        <v>44120.8290625</v>
      </c>
      <c r="F42" s="50"/>
      <c r="G42" s="50"/>
      <c r="H42" s="50" t="s">
        <v>55</v>
      </c>
      <c r="I42" s="50" t="s">
        <v>56</v>
      </c>
      <c r="J42" s="50" t="s">
        <v>345</v>
      </c>
      <c r="K42" s="50"/>
      <c r="L42" s="53" t="s">
        <v>85</v>
      </c>
      <c r="M42" s="55" t="s">
        <v>346</v>
      </c>
      <c r="N42" s="50">
        <v>45.0</v>
      </c>
      <c r="O42" s="50">
        <v>799.0</v>
      </c>
      <c r="P42" s="50" t="s">
        <v>347</v>
      </c>
      <c r="Q42" s="56" t="s">
        <v>348</v>
      </c>
      <c r="R42" s="53" t="s">
        <v>61</v>
      </c>
    </row>
    <row r="43">
      <c r="A43" s="54" t="s">
        <v>349</v>
      </c>
      <c r="B43" s="50" t="s">
        <v>350</v>
      </c>
      <c r="C43" s="51" t="s">
        <v>73</v>
      </c>
      <c r="D43" s="50" t="s">
        <v>351</v>
      </c>
      <c r="E43" s="52">
        <v>44120.82888888889</v>
      </c>
      <c r="F43" s="50"/>
      <c r="G43" s="50"/>
      <c r="H43" s="50"/>
      <c r="I43" s="50"/>
      <c r="J43" s="50" t="s">
        <v>352</v>
      </c>
      <c r="K43" s="50"/>
      <c r="L43" s="53" t="s">
        <v>58</v>
      </c>
      <c r="M43" s="55" t="s">
        <v>353</v>
      </c>
      <c r="N43" s="50">
        <v>87.0</v>
      </c>
      <c r="O43" s="50">
        <v>598.0</v>
      </c>
      <c r="P43" s="50" t="s">
        <v>354</v>
      </c>
      <c r="Q43" s="56" t="s">
        <v>355</v>
      </c>
      <c r="R43" s="53" t="s">
        <v>78</v>
      </c>
    </row>
    <row r="44">
      <c r="A44" s="54" t="s">
        <v>356</v>
      </c>
      <c r="B44" s="50" t="s">
        <v>357</v>
      </c>
      <c r="C44" s="51" t="s">
        <v>358</v>
      </c>
      <c r="D44" s="50" t="s">
        <v>359</v>
      </c>
      <c r="E44" s="52">
        <v>44120.820439814815</v>
      </c>
      <c r="F44" s="50"/>
      <c r="G44" s="50"/>
      <c r="H44" s="50" t="s">
        <v>55</v>
      </c>
      <c r="I44" s="50" t="s">
        <v>56</v>
      </c>
      <c r="J44" s="50" t="s">
        <v>360</v>
      </c>
      <c r="K44" s="50"/>
      <c r="L44" s="53" t="s">
        <v>58</v>
      </c>
      <c r="M44" s="55" t="s">
        <v>361</v>
      </c>
      <c r="N44" s="50">
        <v>32.0</v>
      </c>
      <c r="O44" s="50">
        <v>214.0</v>
      </c>
      <c r="P44" s="50" t="s">
        <v>145</v>
      </c>
      <c r="Q44" s="56" t="s">
        <v>362</v>
      </c>
      <c r="R44" s="53" t="s">
        <v>61</v>
      </c>
    </row>
    <row r="45">
      <c r="A45" s="54" t="s">
        <v>363</v>
      </c>
      <c r="B45" s="50" t="s">
        <v>176</v>
      </c>
      <c r="C45" s="51" t="s">
        <v>364</v>
      </c>
      <c r="D45" s="50" t="s">
        <v>365</v>
      </c>
      <c r="E45" s="52">
        <v>44120.81869212963</v>
      </c>
      <c r="F45" s="50"/>
      <c r="G45" s="50"/>
      <c r="H45" s="50" t="s">
        <v>55</v>
      </c>
      <c r="I45" s="50" t="s">
        <v>56</v>
      </c>
      <c r="J45" s="50" t="s">
        <v>179</v>
      </c>
      <c r="K45" s="50"/>
      <c r="L45" s="53" t="s">
        <v>85</v>
      </c>
      <c r="M45" s="55" t="s">
        <v>180</v>
      </c>
      <c r="N45" s="50">
        <v>229.0</v>
      </c>
      <c r="O45" s="50">
        <v>244.0</v>
      </c>
      <c r="P45" s="50" t="s">
        <v>181</v>
      </c>
      <c r="Q45" s="56" t="s">
        <v>366</v>
      </c>
      <c r="R45" s="53" t="s">
        <v>61</v>
      </c>
    </row>
    <row r="46">
      <c r="A46" s="54" t="s">
        <v>367</v>
      </c>
      <c r="B46" s="50" t="s">
        <v>368</v>
      </c>
      <c r="C46" s="51" t="s">
        <v>73</v>
      </c>
      <c r="D46" s="50" t="s">
        <v>369</v>
      </c>
      <c r="E46" s="52">
        <v>44120.81674768518</v>
      </c>
      <c r="F46" s="50"/>
      <c r="G46" s="50"/>
      <c r="H46" s="50"/>
      <c r="I46" s="50"/>
      <c r="J46" s="50" t="s">
        <v>370</v>
      </c>
      <c r="K46" s="50"/>
      <c r="L46" s="53" t="s">
        <v>58</v>
      </c>
      <c r="M46" s="55" t="s">
        <v>371</v>
      </c>
      <c r="N46" s="50">
        <v>14.0</v>
      </c>
      <c r="O46" s="50">
        <v>49.0</v>
      </c>
      <c r="P46" s="50" t="s">
        <v>372</v>
      </c>
      <c r="Q46" s="56" t="s">
        <v>373</v>
      </c>
      <c r="R46" s="53" t="s">
        <v>78</v>
      </c>
    </row>
    <row r="47">
      <c r="A47" s="54" t="s">
        <v>374</v>
      </c>
      <c r="B47" s="50" t="s">
        <v>375</v>
      </c>
      <c r="C47" s="51" t="s">
        <v>376</v>
      </c>
      <c r="D47" s="50" t="s">
        <v>377</v>
      </c>
      <c r="E47" s="52">
        <v>44120.815520833334</v>
      </c>
      <c r="F47" s="50"/>
      <c r="G47" s="50"/>
      <c r="H47" s="50" t="s">
        <v>55</v>
      </c>
      <c r="I47" s="50" t="s">
        <v>56</v>
      </c>
      <c r="J47" s="50" t="s">
        <v>378</v>
      </c>
      <c r="K47" s="50" t="s">
        <v>379</v>
      </c>
      <c r="L47" s="53" t="s">
        <v>58</v>
      </c>
      <c r="M47" s="55" t="s">
        <v>76</v>
      </c>
      <c r="N47" s="50">
        <v>3.0</v>
      </c>
      <c r="O47" s="50">
        <v>5.0</v>
      </c>
      <c r="P47" s="50"/>
      <c r="Q47" s="56" t="s">
        <v>380</v>
      </c>
      <c r="R47" s="53" t="s">
        <v>61</v>
      </c>
    </row>
    <row r="48">
      <c r="A48" s="54" t="s">
        <v>381</v>
      </c>
      <c r="B48" s="50" t="s">
        <v>375</v>
      </c>
      <c r="C48" s="51" t="s">
        <v>382</v>
      </c>
      <c r="D48" s="50" t="s">
        <v>383</v>
      </c>
      <c r="E48" s="52">
        <v>44120.81252314815</v>
      </c>
      <c r="F48" s="50"/>
      <c r="G48" s="50"/>
      <c r="H48" s="50" t="s">
        <v>55</v>
      </c>
      <c r="I48" s="50" t="s">
        <v>56</v>
      </c>
      <c r="J48" s="50" t="s">
        <v>378</v>
      </c>
      <c r="K48" s="50" t="s">
        <v>384</v>
      </c>
      <c r="L48" s="53" t="s">
        <v>58</v>
      </c>
      <c r="M48" s="55" t="s">
        <v>76</v>
      </c>
      <c r="N48" s="50">
        <v>3.0</v>
      </c>
      <c r="O48" s="50">
        <v>5.0</v>
      </c>
      <c r="P48" s="50"/>
      <c r="Q48" s="56" t="s">
        <v>385</v>
      </c>
      <c r="R48" s="53" t="s">
        <v>61</v>
      </c>
    </row>
    <row r="49">
      <c r="A49" s="54" t="s">
        <v>386</v>
      </c>
      <c r="B49" s="50" t="s">
        <v>387</v>
      </c>
      <c r="C49" s="51" t="s">
        <v>73</v>
      </c>
      <c r="D49" s="50" t="s">
        <v>388</v>
      </c>
      <c r="E49" s="52">
        <v>44120.810578703706</v>
      </c>
      <c r="F49" s="50"/>
      <c r="G49" s="50"/>
      <c r="H49" s="50"/>
      <c r="I49" s="50"/>
      <c r="J49" s="50" t="s">
        <v>389</v>
      </c>
      <c r="K49" s="50"/>
      <c r="L49" s="53" t="s">
        <v>85</v>
      </c>
      <c r="M49" s="55" t="s">
        <v>390</v>
      </c>
      <c r="N49" s="50">
        <v>24.0</v>
      </c>
      <c r="O49" s="50">
        <v>111.0</v>
      </c>
      <c r="P49" s="50"/>
      <c r="Q49" s="56" t="s">
        <v>391</v>
      </c>
      <c r="R49" s="53" t="s">
        <v>78</v>
      </c>
    </row>
    <row r="50">
      <c r="A50" s="54" t="s">
        <v>392</v>
      </c>
      <c r="B50" s="50" t="s">
        <v>375</v>
      </c>
      <c r="C50" s="51" t="s">
        <v>393</v>
      </c>
      <c r="D50" s="50" t="s">
        <v>394</v>
      </c>
      <c r="E50" s="52">
        <v>44120.809340277774</v>
      </c>
      <c r="F50" s="50"/>
      <c r="G50" s="50"/>
      <c r="H50" s="50" t="s">
        <v>55</v>
      </c>
      <c r="I50" s="50" t="s">
        <v>56</v>
      </c>
      <c r="J50" s="50" t="s">
        <v>378</v>
      </c>
      <c r="K50" s="50" t="s">
        <v>395</v>
      </c>
      <c r="L50" s="53" t="s">
        <v>58</v>
      </c>
      <c r="M50" s="55" t="s">
        <v>76</v>
      </c>
      <c r="N50" s="50">
        <v>3.0</v>
      </c>
      <c r="O50" s="50">
        <v>5.0</v>
      </c>
      <c r="P50" s="50"/>
      <c r="Q50" s="56" t="s">
        <v>396</v>
      </c>
      <c r="R50" s="53" t="s">
        <v>61</v>
      </c>
    </row>
    <row r="51">
      <c r="A51" s="54" t="s">
        <v>397</v>
      </c>
      <c r="B51" s="50" t="s">
        <v>398</v>
      </c>
      <c r="C51" s="51" t="s">
        <v>73</v>
      </c>
      <c r="D51" s="50" t="s">
        <v>399</v>
      </c>
      <c r="E51" s="52">
        <v>44120.808969907404</v>
      </c>
      <c r="F51" s="50"/>
      <c r="G51" s="50"/>
      <c r="H51" s="50"/>
      <c r="I51" s="50"/>
      <c r="J51" s="50" t="s">
        <v>400</v>
      </c>
      <c r="K51" s="50"/>
      <c r="L51" s="53" t="s">
        <v>58</v>
      </c>
      <c r="M51" s="55" t="s">
        <v>401</v>
      </c>
      <c r="N51" s="50">
        <v>116.0</v>
      </c>
      <c r="O51" s="50">
        <v>365.0</v>
      </c>
      <c r="P51" s="50" t="s">
        <v>402</v>
      </c>
      <c r="Q51" s="56" t="s">
        <v>403</v>
      </c>
      <c r="R51" s="53" t="s">
        <v>78</v>
      </c>
    </row>
    <row r="52">
      <c r="A52" s="54" t="s">
        <v>404</v>
      </c>
      <c r="B52" s="50" t="s">
        <v>405</v>
      </c>
      <c r="C52" s="51" t="s">
        <v>406</v>
      </c>
      <c r="D52" s="50" t="s">
        <v>407</v>
      </c>
      <c r="E52" s="52">
        <v>44120.80878472222</v>
      </c>
      <c r="F52" s="50"/>
      <c r="G52" s="50"/>
      <c r="H52" s="50" t="s">
        <v>55</v>
      </c>
      <c r="I52" s="50" t="s">
        <v>56</v>
      </c>
      <c r="J52" s="50" t="s">
        <v>408</v>
      </c>
      <c r="K52" s="50" t="s">
        <v>84</v>
      </c>
      <c r="L52" s="53" t="s">
        <v>85</v>
      </c>
      <c r="M52" s="55" t="s">
        <v>409</v>
      </c>
      <c r="N52" s="50">
        <v>15.0</v>
      </c>
      <c r="O52" s="50">
        <v>223.0</v>
      </c>
      <c r="P52" s="50"/>
      <c r="Q52" s="56" t="s">
        <v>410</v>
      </c>
      <c r="R52" s="53" t="s">
        <v>61</v>
      </c>
    </row>
    <row r="53">
      <c r="A53" s="54" t="s">
        <v>411</v>
      </c>
      <c r="B53" s="50" t="s">
        <v>405</v>
      </c>
      <c r="C53" s="51" t="s">
        <v>412</v>
      </c>
      <c r="D53" s="50" t="s">
        <v>413</v>
      </c>
      <c r="E53" s="52">
        <v>44120.80605324074</v>
      </c>
      <c r="F53" s="50"/>
      <c r="G53" s="50"/>
      <c r="H53" s="50" t="s">
        <v>55</v>
      </c>
      <c r="I53" s="50" t="s">
        <v>56</v>
      </c>
      <c r="J53" s="50" t="s">
        <v>408</v>
      </c>
      <c r="K53" s="50"/>
      <c r="L53" s="53" t="s">
        <v>85</v>
      </c>
      <c r="M53" s="55" t="s">
        <v>409</v>
      </c>
      <c r="N53" s="50">
        <v>15.0</v>
      </c>
      <c r="O53" s="50">
        <v>223.0</v>
      </c>
      <c r="P53" s="50"/>
      <c r="Q53" s="56" t="s">
        <v>414</v>
      </c>
      <c r="R53" s="53" t="s">
        <v>415</v>
      </c>
    </row>
    <row r="54">
      <c r="A54" s="54" t="s">
        <v>416</v>
      </c>
      <c r="B54" s="50" t="s">
        <v>417</v>
      </c>
      <c r="C54" s="51" t="s">
        <v>73</v>
      </c>
      <c r="D54" s="50" t="s">
        <v>418</v>
      </c>
      <c r="E54" s="52">
        <v>44120.802870370375</v>
      </c>
      <c r="F54" s="50"/>
      <c r="G54" s="50"/>
      <c r="H54" s="50"/>
      <c r="I54" s="50"/>
      <c r="J54" s="50" t="s">
        <v>419</v>
      </c>
      <c r="K54" s="50"/>
      <c r="L54" s="53" t="s">
        <v>58</v>
      </c>
      <c r="M54" s="55" t="s">
        <v>420</v>
      </c>
      <c r="N54" s="50">
        <v>64.0</v>
      </c>
      <c r="O54" s="50">
        <v>308.0</v>
      </c>
      <c r="P54" s="50" t="s">
        <v>421</v>
      </c>
      <c r="Q54" s="56" t="s">
        <v>422</v>
      </c>
      <c r="R54" s="53" t="s">
        <v>78</v>
      </c>
    </row>
    <row r="55">
      <c r="A55" s="54" t="s">
        <v>423</v>
      </c>
      <c r="B55" s="50" t="s">
        <v>424</v>
      </c>
      <c r="C55" s="51" t="s">
        <v>425</v>
      </c>
      <c r="D55" s="50" t="s">
        <v>426</v>
      </c>
      <c r="E55" s="52">
        <v>44120.800405092596</v>
      </c>
      <c r="F55" s="50"/>
      <c r="G55" s="50"/>
      <c r="H55" s="50" t="s">
        <v>55</v>
      </c>
      <c r="I55" s="50" t="s">
        <v>56</v>
      </c>
      <c r="J55" s="50" t="s">
        <v>427</v>
      </c>
      <c r="K55" s="50" t="s">
        <v>428</v>
      </c>
      <c r="L55" s="53" t="s">
        <v>58</v>
      </c>
      <c r="M55" s="55" t="s">
        <v>429</v>
      </c>
      <c r="N55" s="50">
        <v>171.0</v>
      </c>
      <c r="O55" s="50">
        <v>123.0</v>
      </c>
      <c r="P55" s="50"/>
      <c r="Q55" s="56" t="s">
        <v>430</v>
      </c>
      <c r="R55" s="53" t="s">
        <v>61</v>
      </c>
    </row>
    <row r="56">
      <c r="A56" s="54" t="s">
        <v>431</v>
      </c>
      <c r="B56" s="50" t="s">
        <v>405</v>
      </c>
      <c r="C56" s="51" t="s">
        <v>412</v>
      </c>
      <c r="D56" s="50" t="s">
        <v>432</v>
      </c>
      <c r="E56" s="52">
        <v>44120.79856481482</v>
      </c>
      <c r="F56" s="50"/>
      <c r="G56" s="50"/>
      <c r="H56" s="50" t="s">
        <v>55</v>
      </c>
      <c r="I56" s="50" t="s">
        <v>56</v>
      </c>
      <c r="J56" s="50" t="s">
        <v>408</v>
      </c>
      <c r="K56" s="50" t="s">
        <v>93</v>
      </c>
      <c r="L56" s="53" t="s">
        <v>85</v>
      </c>
      <c r="M56" s="55" t="s">
        <v>409</v>
      </c>
      <c r="N56" s="50">
        <v>15.0</v>
      </c>
      <c r="O56" s="50">
        <v>223.0</v>
      </c>
      <c r="P56" s="50"/>
      <c r="Q56" s="56" t="s">
        <v>433</v>
      </c>
      <c r="R56" s="53" t="s">
        <v>415</v>
      </c>
    </row>
    <row r="57">
      <c r="A57" s="54" t="s">
        <v>434</v>
      </c>
      <c r="B57" s="50" t="s">
        <v>405</v>
      </c>
      <c r="C57" s="51" t="s">
        <v>412</v>
      </c>
      <c r="D57" s="50" t="s">
        <v>435</v>
      </c>
      <c r="E57" s="52">
        <v>44120.798425925925</v>
      </c>
      <c r="F57" s="50"/>
      <c r="G57" s="50"/>
      <c r="H57" s="50" t="s">
        <v>55</v>
      </c>
      <c r="I57" s="50" t="s">
        <v>56</v>
      </c>
      <c r="J57" s="50" t="s">
        <v>408</v>
      </c>
      <c r="K57" s="50" t="s">
        <v>84</v>
      </c>
      <c r="L57" s="53" t="s">
        <v>85</v>
      </c>
      <c r="M57" s="55" t="s">
        <v>409</v>
      </c>
      <c r="N57" s="50">
        <v>15.0</v>
      </c>
      <c r="O57" s="50">
        <v>223.0</v>
      </c>
      <c r="P57" s="50"/>
      <c r="Q57" s="56" t="s">
        <v>436</v>
      </c>
      <c r="R57" s="53" t="s">
        <v>415</v>
      </c>
    </row>
    <row r="58">
      <c r="A58" s="54" t="s">
        <v>437</v>
      </c>
      <c r="B58" s="50" t="s">
        <v>405</v>
      </c>
      <c r="C58" s="51" t="s">
        <v>438</v>
      </c>
      <c r="D58" s="50" t="s">
        <v>439</v>
      </c>
      <c r="E58" s="52">
        <v>44120.797789351855</v>
      </c>
      <c r="F58" s="50"/>
      <c r="G58" s="50"/>
      <c r="H58" s="50" t="s">
        <v>55</v>
      </c>
      <c r="I58" s="50" t="s">
        <v>56</v>
      </c>
      <c r="J58" s="50" t="s">
        <v>408</v>
      </c>
      <c r="K58" s="50"/>
      <c r="L58" s="53" t="s">
        <v>85</v>
      </c>
      <c r="M58" s="55" t="s">
        <v>409</v>
      </c>
      <c r="N58" s="50">
        <v>15.0</v>
      </c>
      <c r="O58" s="50">
        <v>223.0</v>
      </c>
      <c r="P58" s="50"/>
      <c r="Q58" s="56" t="s">
        <v>440</v>
      </c>
      <c r="R58" s="53" t="s">
        <v>441</v>
      </c>
    </row>
    <row r="59">
      <c r="A59" s="54" t="s">
        <v>442</v>
      </c>
      <c r="B59" s="50" t="s">
        <v>405</v>
      </c>
      <c r="C59" s="51" t="s">
        <v>443</v>
      </c>
      <c r="D59" s="50" t="s">
        <v>444</v>
      </c>
      <c r="E59" s="52">
        <v>44120.79736111111</v>
      </c>
      <c r="F59" s="50"/>
      <c r="G59" s="50"/>
      <c r="H59" s="50" t="s">
        <v>55</v>
      </c>
      <c r="I59" s="50" t="s">
        <v>56</v>
      </c>
      <c r="J59" s="50" t="s">
        <v>408</v>
      </c>
      <c r="K59" s="50"/>
      <c r="L59" s="53" t="s">
        <v>85</v>
      </c>
      <c r="M59" s="55" t="s">
        <v>409</v>
      </c>
      <c r="N59" s="50">
        <v>15.0</v>
      </c>
      <c r="O59" s="50">
        <v>223.0</v>
      </c>
      <c r="P59" s="50"/>
      <c r="Q59" s="56" t="s">
        <v>445</v>
      </c>
      <c r="R59" s="53" t="s">
        <v>61</v>
      </c>
    </row>
    <row r="60">
      <c r="A60" s="54" t="s">
        <v>446</v>
      </c>
      <c r="B60" s="50" t="s">
        <v>447</v>
      </c>
      <c r="C60" s="51" t="s">
        <v>448</v>
      </c>
      <c r="D60" s="50" t="s">
        <v>449</v>
      </c>
      <c r="E60" s="52">
        <v>44120.794594907406</v>
      </c>
      <c r="F60" s="50"/>
      <c r="G60" s="50"/>
      <c r="H60" s="50" t="s">
        <v>55</v>
      </c>
      <c r="I60" s="50" t="s">
        <v>56</v>
      </c>
      <c r="J60" s="50" t="s">
        <v>450</v>
      </c>
      <c r="K60" s="50" t="s">
        <v>451</v>
      </c>
      <c r="L60" s="53" t="s">
        <v>58</v>
      </c>
      <c r="M60" s="55" t="s">
        <v>452</v>
      </c>
      <c r="N60" s="50">
        <v>269.0</v>
      </c>
      <c r="O60" s="50">
        <v>491.0</v>
      </c>
      <c r="P60" s="50"/>
      <c r="Q60" s="56" t="s">
        <v>453</v>
      </c>
      <c r="R60" s="53" t="s">
        <v>454</v>
      </c>
    </row>
    <row r="61">
      <c r="A61" s="54" t="s">
        <v>455</v>
      </c>
      <c r="B61" s="50" t="s">
        <v>447</v>
      </c>
      <c r="C61" s="51" t="s">
        <v>456</v>
      </c>
      <c r="D61" s="50" t="s">
        <v>457</v>
      </c>
      <c r="E61" s="52">
        <v>44120.79402777778</v>
      </c>
      <c r="F61" s="50"/>
      <c r="G61" s="50"/>
      <c r="H61" s="50" t="s">
        <v>55</v>
      </c>
      <c r="I61" s="50" t="s">
        <v>56</v>
      </c>
      <c r="J61" s="50" t="s">
        <v>450</v>
      </c>
      <c r="K61" s="50"/>
      <c r="L61" s="53" t="s">
        <v>58</v>
      </c>
      <c r="M61" s="55" t="s">
        <v>452</v>
      </c>
      <c r="N61" s="50">
        <v>269.0</v>
      </c>
      <c r="O61" s="50">
        <v>491.0</v>
      </c>
      <c r="P61" s="50"/>
      <c r="Q61" s="56" t="s">
        <v>458</v>
      </c>
      <c r="R61" s="53" t="s">
        <v>61</v>
      </c>
    </row>
    <row r="62">
      <c r="A62" s="54" t="s">
        <v>459</v>
      </c>
      <c r="B62" s="50" t="s">
        <v>460</v>
      </c>
      <c r="C62" s="51" t="s">
        <v>461</v>
      </c>
      <c r="D62" s="50" t="s">
        <v>462</v>
      </c>
      <c r="E62" s="52">
        <v>44120.79303240741</v>
      </c>
      <c r="F62" s="50"/>
      <c r="G62" s="50"/>
      <c r="H62" s="50" t="s">
        <v>55</v>
      </c>
      <c r="I62" s="50" t="s">
        <v>56</v>
      </c>
      <c r="J62" s="50" t="s">
        <v>463</v>
      </c>
      <c r="K62" s="50"/>
      <c r="L62" s="53" t="s">
        <v>85</v>
      </c>
      <c r="M62" s="55" t="s">
        <v>464</v>
      </c>
      <c r="N62" s="50">
        <v>152.0</v>
      </c>
      <c r="O62" s="50">
        <v>698.0</v>
      </c>
      <c r="P62" s="50"/>
      <c r="Q62" s="56" t="s">
        <v>465</v>
      </c>
      <c r="R62" s="53" t="s">
        <v>61</v>
      </c>
    </row>
    <row r="63">
      <c r="A63" s="54" t="s">
        <v>466</v>
      </c>
      <c r="B63" s="50" t="s">
        <v>467</v>
      </c>
      <c r="C63" s="51" t="s">
        <v>468</v>
      </c>
      <c r="D63" s="50" t="s">
        <v>469</v>
      </c>
      <c r="E63" s="52">
        <v>44120.78936342592</v>
      </c>
      <c r="F63" s="50"/>
      <c r="G63" s="50"/>
      <c r="H63" s="50" t="s">
        <v>55</v>
      </c>
      <c r="I63" s="50" t="s">
        <v>56</v>
      </c>
      <c r="J63" s="50" t="s">
        <v>470</v>
      </c>
      <c r="K63" s="50"/>
      <c r="L63" s="53" t="s">
        <v>296</v>
      </c>
      <c r="M63" s="55" t="s">
        <v>471</v>
      </c>
      <c r="N63" s="50">
        <v>23.0</v>
      </c>
      <c r="O63" s="50">
        <v>120.0</v>
      </c>
      <c r="P63" s="50" t="s">
        <v>472</v>
      </c>
      <c r="Q63" s="56" t="s">
        <v>473</v>
      </c>
      <c r="R63" s="53" t="s">
        <v>474</v>
      </c>
    </row>
    <row r="64">
      <c r="A64" s="54" t="s">
        <v>475</v>
      </c>
      <c r="B64" s="50" t="s">
        <v>476</v>
      </c>
      <c r="C64" s="51" t="s">
        <v>477</v>
      </c>
      <c r="D64" s="50" t="s">
        <v>478</v>
      </c>
      <c r="E64" s="52">
        <v>44120.78508101852</v>
      </c>
      <c r="F64" s="50"/>
      <c r="G64" s="50"/>
      <c r="H64" s="50" t="s">
        <v>55</v>
      </c>
      <c r="I64" s="50" t="s">
        <v>56</v>
      </c>
      <c r="J64" s="50" t="s">
        <v>479</v>
      </c>
      <c r="K64" s="50"/>
      <c r="L64" s="53" t="s">
        <v>58</v>
      </c>
      <c r="M64" s="55" t="s">
        <v>480</v>
      </c>
      <c r="N64" s="50">
        <v>226.0</v>
      </c>
      <c r="O64" s="50">
        <v>463.0</v>
      </c>
      <c r="P64" s="50" t="s">
        <v>481</v>
      </c>
      <c r="Q64" s="56" t="s">
        <v>482</v>
      </c>
      <c r="R64" s="53" t="s">
        <v>61</v>
      </c>
    </row>
    <row r="65">
      <c r="A65" s="54" t="s">
        <v>483</v>
      </c>
      <c r="B65" s="50" t="s">
        <v>484</v>
      </c>
      <c r="C65" s="51" t="s">
        <v>485</v>
      </c>
      <c r="D65" s="50" t="s">
        <v>486</v>
      </c>
      <c r="E65" s="52">
        <v>44120.783541666664</v>
      </c>
      <c r="F65" s="50"/>
      <c r="G65" s="50"/>
      <c r="H65" s="50" t="s">
        <v>55</v>
      </c>
      <c r="I65" s="50" t="s">
        <v>56</v>
      </c>
      <c r="J65" s="50" t="s">
        <v>487</v>
      </c>
      <c r="K65" s="50" t="s">
        <v>488</v>
      </c>
      <c r="L65" s="53" t="s">
        <v>85</v>
      </c>
      <c r="M65" s="55" t="s">
        <v>489</v>
      </c>
      <c r="N65" s="50">
        <v>16.0</v>
      </c>
      <c r="O65" s="50">
        <v>103.0</v>
      </c>
      <c r="P65" s="50"/>
      <c r="Q65" s="56" t="s">
        <v>490</v>
      </c>
      <c r="R65" s="53" t="s">
        <v>491</v>
      </c>
    </row>
    <row r="66">
      <c r="A66" s="54" t="s">
        <v>492</v>
      </c>
      <c r="B66" s="50" t="s">
        <v>484</v>
      </c>
      <c r="C66" s="51" t="s">
        <v>493</v>
      </c>
      <c r="D66" s="50" t="s">
        <v>494</v>
      </c>
      <c r="E66" s="52">
        <v>44120.7828587963</v>
      </c>
      <c r="F66" s="50"/>
      <c r="G66" s="50"/>
      <c r="H66" s="50" t="s">
        <v>55</v>
      </c>
      <c r="I66" s="50" t="s">
        <v>56</v>
      </c>
      <c r="J66" s="50" t="s">
        <v>487</v>
      </c>
      <c r="K66" s="50"/>
      <c r="L66" s="53" t="s">
        <v>85</v>
      </c>
      <c r="M66" s="55" t="s">
        <v>489</v>
      </c>
      <c r="N66" s="50">
        <v>16.0</v>
      </c>
      <c r="O66" s="50">
        <v>103.0</v>
      </c>
      <c r="P66" s="50"/>
      <c r="Q66" s="56" t="s">
        <v>495</v>
      </c>
      <c r="R66" s="53" t="s">
        <v>496</v>
      </c>
    </row>
    <row r="67">
      <c r="A67" s="54" t="s">
        <v>497</v>
      </c>
      <c r="B67" s="50" t="s">
        <v>498</v>
      </c>
      <c r="C67" s="51" t="s">
        <v>499</v>
      </c>
      <c r="D67" s="50" t="s">
        <v>500</v>
      </c>
      <c r="E67" s="52">
        <v>44120.75832175926</v>
      </c>
      <c r="F67" s="50"/>
      <c r="G67" s="50"/>
      <c r="H67" s="50" t="s">
        <v>55</v>
      </c>
      <c r="I67" s="50" t="s">
        <v>56</v>
      </c>
      <c r="J67" s="50" t="s">
        <v>501</v>
      </c>
      <c r="K67" s="50"/>
      <c r="L67" s="53" t="s">
        <v>85</v>
      </c>
      <c r="M67" s="55" t="s">
        <v>502</v>
      </c>
      <c r="N67" s="50">
        <v>546.0</v>
      </c>
      <c r="O67" s="50">
        <v>743.0</v>
      </c>
      <c r="P67" s="50" t="s">
        <v>503</v>
      </c>
      <c r="Q67" s="56" t="s">
        <v>504</v>
      </c>
      <c r="R67" s="53" t="s">
        <v>61</v>
      </c>
    </row>
    <row r="68">
      <c r="A68" s="54" t="s">
        <v>505</v>
      </c>
      <c r="B68" s="50" t="s">
        <v>424</v>
      </c>
      <c r="C68" s="51" t="s">
        <v>506</v>
      </c>
      <c r="D68" s="50" t="s">
        <v>507</v>
      </c>
      <c r="E68" s="52">
        <v>44120.75383101852</v>
      </c>
      <c r="F68" s="50"/>
      <c r="G68" s="50"/>
      <c r="H68" s="50" t="s">
        <v>55</v>
      </c>
      <c r="I68" s="50" t="s">
        <v>56</v>
      </c>
      <c r="J68" s="50" t="s">
        <v>427</v>
      </c>
      <c r="K68" s="50"/>
      <c r="L68" s="53" t="s">
        <v>58</v>
      </c>
      <c r="M68" s="55" t="s">
        <v>429</v>
      </c>
      <c r="N68" s="50">
        <v>171.0</v>
      </c>
      <c r="O68" s="50">
        <v>123.0</v>
      </c>
      <c r="P68" s="50"/>
      <c r="Q68" s="56" t="s">
        <v>508</v>
      </c>
      <c r="R68" s="53" t="s">
        <v>61</v>
      </c>
    </row>
    <row r="69">
      <c r="A69" s="54" t="s">
        <v>509</v>
      </c>
      <c r="B69" s="50" t="s">
        <v>510</v>
      </c>
      <c r="C69" s="51" t="s">
        <v>511</v>
      </c>
      <c r="D69" s="50" t="s">
        <v>512</v>
      </c>
      <c r="E69" s="52">
        <v>44120.74324074074</v>
      </c>
      <c r="F69" s="50"/>
      <c r="G69" s="50"/>
      <c r="H69" s="50" t="s">
        <v>55</v>
      </c>
      <c r="I69" s="50" t="s">
        <v>56</v>
      </c>
      <c r="J69" s="50" t="s">
        <v>513</v>
      </c>
      <c r="K69" s="50"/>
      <c r="L69" s="53" t="s">
        <v>85</v>
      </c>
      <c r="M69" s="55" t="s">
        <v>514</v>
      </c>
      <c r="N69" s="50">
        <v>136.0</v>
      </c>
      <c r="O69" s="50">
        <v>698.0</v>
      </c>
      <c r="P69" s="50" t="s">
        <v>515</v>
      </c>
      <c r="Q69" s="56" t="s">
        <v>516</v>
      </c>
      <c r="R69" s="53" t="s">
        <v>517</v>
      </c>
    </row>
    <row r="70">
      <c r="A70" s="54" t="s">
        <v>518</v>
      </c>
      <c r="B70" s="50" t="s">
        <v>519</v>
      </c>
      <c r="C70" s="51" t="s">
        <v>520</v>
      </c>
      <c r="D70" s="50" t="s">
        <v>521</v>
      </c>
      <c r="E70" s="52">
        <v>44120.74030092593</v>
      </c>
      <c r="F70" s="50"/>
      <c r="G70" s="50"/>
      <c r="H70" s="50" t="s">
        <v>55</v>
      </c>
      <c r="I70" s="50" t="s">
        <v>56</v>
      </c>
      <c r="J70" s="50" t="s">
        <v>522</v>
      </c>
      <c r="K70" s="50"/>
      <c r="L70" s="53" t="s">
        <v>85</v>
      </c>
      <c r="M70" s="55" t="s">
        <v>523</v>
      </c>
      <c r="N70" s="50">
        <v>10.0</v>
      </c>
      <c r="O70" s="50">
        <v>139.0</v>
      </c>
      <c r="P70" s="50"/>
      <c r="Q70" s="56" t="s">
        <v>524</v>
      </c>
      <c r="R70" s="53" t="s">
        <v>525</v>
      </c>
    </row>
    <row r="71">
      <c r="A71" s="54" t="s">
        <v>526</v>
      </c>
      <c r="B71" s="50" t="s">
        <v>527</v>
      </c>
      <c r="C71" s="51" t="s">
        <v>528</v>
      </c>
      <c r="D71" s="50" t="s">
        <v>529</v>
      </c>
      <c r="E71" s="52">
        <v>44120.73239583333</v>
      </c>
      <c r="F71" s="50"/>
      <c r="G71" s="50"/>
      <c r="H71" s="50" t="s">
        <v>55</v>
      </c>
      <c r="I71" s="50" t="s">
        <v>56</v>
      </c>
      <c r="J71" s="50" t="s">
        <v>530</v>
      </c>
      <c r="K71" s="50"/>
      <c r="L71" s="53" t="s">
        <v>296</v>
      </c>
      <c r="M71" s="55" t="s">
        <v>531</v>
      </c>
      <c r="N71" s="50">
        <v>40.0</v>
      </c>
      <c r="O71" s="50">
        <v>86.0</v>
      </c>
      <c r="P71" s="50"/>
      <c r="Q71" s="56" t="s">
        <v>532</v>
      </c>
      <c r="R71" s="53" t="s">
        <v>61</v>
      </c>
    </row>
    <row r="72">
      <c r="A72" s="54" t="s">
        <v>533</v>
      </c>
      <c r="B72" s="50" t="s">
        <v>534</v>
      </c>
      <c r="C72" s="51" t="s">
        <v>535</v>
      </c>
      <c r="D72" s="50" t="s">
        <v>536</v>
      </c>
      <c r="E72" s="52">
        <v>44120.73171296297</v>
      </c>
      <c r="F72" s="50"/>
      <c r="G72" s="50"/>
      <c r="H72" s="50" t="s">
        <v>55</v>
      </c>
      <c r="I72" s="50" t="s">
        <v>56</v>
      </c>
      <c r="J72" s="50" t="s">
        <v>537</v>
      </c>
      <c r="K72" s="50" t="s">
        <v>93</v>
      </c>
      <c r="L72" s="53" t="s">
        <v>85</v>
      </c>
      <c r="M72" s="55" t="s">
        <v>538</v>
      </c>
      <c r="N72" s="50">
        <v>204.0</v>
      </c>
      <c r="O72" s="50">
        <v>264.0</v>
      </c>
      <c r="P72" s="50" t="s">
        <v>539</v>
      </c>
      <c r="Q72" s="56" t="s">
        <v>540</v>
      </c>
      <c r="R72" s="53" t="s">
        <v>61</v>
      </c>
    </row>
    <row r="73">
      <c r="A73" s="54" t="s">
        <v>541</v>
      </c>
      <c r="B73" s="50" t="s">
        <v>542</v>
      </c>
      <c r="C73" s="51" t="s">
        <v>543</v>
      </c>
      <c r="D73" s="50" t="s">
        <v>544</v>
      </c>
      <c r="E73" s="52">
        <v>44120.72704861111</v>
      </c>
      <c r="F73" s="50"/>
      <c r="G73" s="50"/>
      <c r="H73" s="50" t="s">
        <v>55</v>
      </c>
      <c r="I73" s="50" t="s">
        <v>56</v>
      </c>
      <c r="J73" s="50" t="s">
        <v>545</v>
      </c>
      <c r="K73" s="50" t="s">
        <v>546</v>
      </c>
      <c r="L73" s="53" t="s">
        <v>58</v>
      </c>
      <c r="M73" s="55" t="s">
        <v>547</v>
      </c>
      <c r="N73" s="50">
        <v>7365.0</v>
      </c>
      <c r="O73" s="50">
        <v>7916.0</v>
      </c>
      <c r="P73" s="50" t="s">
        <v>548</v>
      </c>
      <c r="Q73" s="56" t="s">
        <v>549</v>
      </c>
      <c r="R73" s="53" t="s">
        <v>61</v>
      </c>
    </row>
    <row r="74">
      <c r="A74" s="54" t="s">
        <v>550</v>
      </c>
      <c r="B74" s="50" t="s">
        <v>551</v>
      </c>
      <c r="C74" s="51" t="s">
        <v>552</v>
      </c>
      <c r="D74" s="50" t="s">
        <v>553</v>
      </c>
      <c r="E74" s="52">
        <v>44120.71233796296</v>
      </c>
      <c r="F74" s="50"/>
      <c r="G74" s="50"/>
      <c r="H74" s="50" t="s">
        <v>55</v>
      </c>
      <c r="I74" s="50" t="s">
        <v>56</v>
      </c>
      <c r="J74" s="50" t="s">
        <v>554</v>
      </c>
      <c r="K74" s="50"/>
      <c r="L74" s="53" t="s">
        <v>296</v>
      </c>
      <c r="M74" s="55" t="s">
        <v>555</v>
      </c>
      <c r="N74" s="50">
        <v>1633.0</v>
      </c>
      <c r="O74" s="50">
        <v>3129.0</v>
      </c>
      <c r="P74" s="50" t="s">
        <v>145</v>
      </c>
      <c r="Q74" s="56" t="s">
        <v>556</v>
      </c>
      <c r="R74" s="53" t="s">
        <v>557</v>
      </c>
    </row>
    <row r="75">
      <c r="A75" s="54" t="s">
        <v>558</v>
      </c>
      <c r="B75" s="50" t="s">
        <v>559</v>
      </c>
      <c r="C75" s="51" t="s">
        <v>560</v>
      </c>
      <c r="D75" s="50" t="s">
        <v>561</v>
      </c>
      <c r="E75" s="52">
        <v>44120.695231481484</v>
      </c>
      <c r="F75" s="50"/>
      <c r="G75" s="50"/>
      <c r="H75" s="50" t="s">
        <v>55</v>
      </c>
      <c r="I75" s="50" t="s">
        <v>56</v>
      </c>
      <c r="J75" s="50" t="s">
        <v>562</v>
      </c>
      <c r="K75" s="50"/>
      <c r="L75" s="53" t="s">
        <v>58</v>
      </c>
      <c r="M75" s="55" t="s">
        <v>563</v>
      </c>
      <c r="N75" s="50">
        <v>205.0</v>
      </c>
      <c r="O75" s="50">
        <v>809.0</v>
      </c>
      <c r="P75" s="50" t="s">
        <v>564</v>
      </c>
      <c r="Q75" s="56" t="s">
        <v>565</v>
      </c>
      <c r="R75" s="53" t="s">
        <v>566</v>
      </c>
    </row>
    <row r="76">
      <c r="A76" s="54" t="s">
        <v>567</v>
      </c>
      <c r="B76" s="50" t="s">
        <v>568</v>
      </c>
      <c r="C76" s="51" t="s">
        <v>569</v>
      </c>
      <c r="D76" s="50" t="s">
        <v>570</v>
      </c>
      <c r="E76" s="52">
        <v>44120.693506944444</v>
      </c>
      <c r="F76" s="50"/>
      <c r="G76" s="50"/>
      <c r="H76" s="50" t="s">
        <v>55</v>
      </c>
      <c r="I76" s="50" t="s">
        <v>56</v>
      </c>
      <c r="J76" s="50" t="s">
        <v>571</v>
      </c>
      <c r="K76" s="50" t="s">
        <v>572</v>
      </c>
      <c r="L76" s="53" t="s">
        <v>85</v>
      </c>
      <c r="M76" s="55" t="s">
        <v>573</v>
      </c>
      <c r="N76" s="50">
        <v>1889.0</v>
      </c>
      <c r="O76" s="50">
        <v>294.0</v>
      </c>
      <c r="P76" s="50" t="s">
        <v>574</v>
      </c>
      <c r="Q76" s="56" t="s">
        <v>575</v>
      </c>
      <c r="R76" s="53" t="s">
        <v>61</v>
      </c>
    </row>
    <row r="77">
      <c r="A77" s="54" t="s">
        <v>576</v>
      </c>
      <c r="B77" s="50" t="s">
        <v>577</v>
      </c>
      <c r="C77" s="51" t="s">
        <v>578</v>
      </c>
      <c r="D77" s="50" t="s">
        <v>579</v>
      </c>
      <c r="E77" s="52">
        <v>44120.69263888889</v>
      </c>
      <c r="F77" s="50"/>
      <c r="G77" s="50"/>
      <c r="H77" s="50" t="s">
        <v>55</v>
      </c>
      <c r="I77" s="50" t="s">
        <v>56</v>
      </c>
      <c r="J77" s="50" t="s">
        <v>580</v>
      </c>
      <c r="K77" s="50" t="s">
        <v>581</v>
      </c>
      <c r="L77" s="53" t="s">
        <v>58</v>
      </c>
      <c r="M77" s="55" t="s">
        <v>582</v>
      </c>
      <c r="N77" s="50">
        <v>2523.0</v>
      </c>
      <c r="O77" s="50">
        <v>1631.0</v>
      </c>
      <c r="P77" s="50" t="s">
        <v>583</v>
      </c>
      <c r="Q77" s="56" t="s">
        <v>584</v>
      </c>
      <c r="R77" s="53" t="s">
        <v>585</v>
      </c>
    </row>
    <row r="78">
      <c r="A78" s="54" t="s">
        <v>586</v>
      </c>
      <c r="B78" s="50" t="s">
        <v>587</v>
      </c>
      <c r="C78" s="51" t="s">
        <v>588</v>
      </c>
      <c r="D78" s="50" t="s">
        <v>589</v>
      </c>
      <c r="E78" s="52">
        <v>44120.692129629635</v>
      </c>
      <c r="F78" s="50"/>
      <c r="G78" s="50"/>
      <c r="H78" s="50" t="s">
        <v>55</v>
      </c>
      <c r="I78" s="50" t="s">
        <v>56</v>
      </c>
      <c r="J78" s="50" t="s">
        <v>590</v>
      </c>
      <c r="K78" s="50"/>
      <c r="L78" s="53" t="s">
        <v>58</v>
      </c>
      <c r="M78" s="55" t="s">
        <v>591</v>
      </c>
      <c r="N78" s="50">
        <v>11456.0</v>
      </c>
      <c r="O78" s="50">
        <v>10945.0</v>
      </c>
      <c r="P78" s="50" t="s">
        <v>592</v>
      </c>
      <c r="Q78" s="56" t="s">
        <v>593</v>
      </c>
      <c r="R78" s="53" t="s">
        <v>594</v>
      </c>
    </row>
    <row r="79">
      <c r="A79" s="54" t="s">
        <v>595</v>
      </c>
      <c r="B79" s="50" t="s">
        <v>596</v>
      </c>
      <c r="C79" s="51" t="s">
        <v>597</v>
      </c>
      <c r="D79" s="50" t="s">
        <v>598</v>
      </c>
      <c r="E79" s="52">
        <v>44120.690416666665</v>
      </c>
      <c r="F79" s="50"/>
      <c r="G79" s="50"/>
      <c r="H79" s="50" t="s">
        <v>55</v>
      </c>
      <c r="I79" s="50" t="s">
        <v>56</v>
      </c>
      <c r="J79" s="50" t="s">
        <v>599</v>
      </c>
      <c r="K79" s="50"/>
      <c r="L79" s="53" t="s">
        <v>85</v>
      </c>
      <c r="M79" s="55" t="s">
        <v>600</v>
      </c>
      <c r="N79" s="50"/>
      <c r="O79" s="50">
        <v>16.0</v>
      </c>
      <c r="P79" s="50"/>
      <c r="Q79" s="56" t="s">
        <v>601</v>
      </c>
      <c r="R79" s="53" t="s">
        <v>61</v>
      </c>
    </row>
    <row r="80">
      <c r="A80" s="54" t="s">
        <v>602</v>
      </c>
      <c r="B80" s="50" t="s">
        <v>603</v>
      </c>
      <c r="C80" s="51" t="s">
        <v>604</v>
      </c>
      <c r="D80" s="50" t="s">
        <v>605</v>
      </c>
      <c r="E80" s="52">
        <v>44120.6649537037</v>
      </c>
      <c r="F80" s="50"/>
      <c r="G80" s="50"/>
      <c r="H80" s="50" t="s">
        <v>55</v>
      </c>
      <c r="I80" s="50" t="s">
        <v>56</v>
      </c>
      <c r="J80" s="50" t="s">
        <v>606</v>
      </c>
      <c r="K80" s="50"/>
      <c r="L80" s="53" t="s">
        <v>58</v>
      </c>
      <c r="M80" s="55" t="s">
        <v>607</v>
      </c>
      <c r="N80" s="50">
        <v>7.0</v>
      </c>
      <c r="O80" s="50">
        <v>211.0</v>
      </c>
      <c r="P80" s="50"/>
      <c r="Q80" s="56" t="s">
        <v>608</v>
      </c>
      <c r="R80" s="53" t="s">
        <v>61</v>
      </c>
    </row>
    <row r="81">
      <c r="A81" s="54" t="s">
        <v>609</v>
      </c>
      <c r="B81" s="50" t="s">
        <v>610</v>
      </c>
      <c r="C81" s="51" t="s">
        <v>611</v>
      </c>
      <c r="D81" s="50" t="s">
        <v>612</v>
      </c>
      <c r="E81" s="52">
        <v>44120.66009259259</v>
      </c>
      <c r="F81" s="50"/>
      <c r="G81" s="50"/>
      <c r="H81" s="50" t="s">
        <v>55</v>
      </c>
      <c r="I81" s="50" t="s">
        <v>56</v>
      </c>
      <c r="J81" s="50" t="s">
        <v>613</v>
      </c>
      <c r="K81" s="50"/>
      <c r="L81" s="53" t="s">
        <v>58</v>
      </c>
      <c r="M81" s="55" t="s">
        <v>614</v>
      </c>
      <c r="N81" s="50">
        <v>41.0</v>
      </c>
      <c r="O81" s="50">
        <v>96.0</v>
      </c>
      <c r="P81" s="50"/>
      <c r="Q81" s="56" t="s">
        <v>615</v>
      </c>
      <c r="R81" s="53" t="s">
        <v>616</v>
      </c>
    </row>
    <row r="82">
      <c r="A82" s="54" t="s">
        <v>617</v>
      </c>
      <c r="B82" s="50" t="s">
        <v>610</v>
      </c>
      <c r="C82" s="51" t="s">
        <v>618</v>
      </c>
      <c r="D82" s="50" t="s">
        <v>619</v>
      </c>
      <c r="E82" s="52">
        <v>44120.65971064815</v>
      </c>
      <c r="F82" s="50"/>
      <c r="G82" s="50"/>
      <c r="H82" s="50" t="s">
        <v>55</v>
      </c>
      <c r="I82" s="50" t="s">
        <v>56</v>
      </c>
      <c r="J82" s="50" t="s">
        <v>613</v>
      </c>
      <c r="K82" s="50"/>
      <c r="L82" s="53" t="s">
        <v>58</v>
      </c>
      <c r="M82" s="55" t="s">
        <v>614</v>
      </c>
      <c r="N82" s="50">
        <v>41.0</v>
      </c>
      <c r="O82" s="50">
        <v>96.0</v>
      </c>
      <c r="P82" s="50"/>
      <c r="Q82" s="56" t="s">
        <v>620</v>
      </c>
      <c r="R82" s="53" t="s">
        <v>61</v>
      </c>
    </row>
    <row r="83">
      <c r="A83" s="54" t="s">
        <v>621</v>
      </c>
      <c r="B83" s="50" t="s">
        <v>622</v>
      </c>
      <c r="C83" s="51" t="s">
        <v>623</v>
      </c>
      <c r="D83" s="50" t="s">
        <v>624</v>
      </c>
      <c r="E83" s="52">
        <v>44120.65314814815</v>
      </c>
      <c r="F83" s="50"/>
      <c r="G83" s="50"/>
      <c r="H83" s="50" t="s">
        <v>55</v>
      </c>
      <c r="I83" s="50" t="s">
        <v>56</v>
      </c>
      <c r="J83" s="50" t="s">
        <v>625</v>
      </c>
      <c r="K83" s="50"/>
      <c r="L83" s="53" t="s">
        <v>58</v>
      </c>
      <c r="M83" s="55" t="s">
        <v>626</v>
      </c>
      <c r="N83" s="50">
        <v>300.0</v>
      </c>
      <c r="O83" s="50">
        <v>663.0</v>
      </c>
      <c r="P83" s="50" t="s">
        <v>627</v>
      </c>
      <c r="Q83" s="56" t="s">
        <v>628</v>
      </c>
      <c r="R83" s="53" t="s">
        <v>629</v>
      </c>
    </row>
    <row r="84">
      <c r="A84" s="54" t="s">
        <v>630</v>
      </c>
      <c r="B84" s="50" t="s">
        <v>631</v>
      </c>
      <c r="C84" s="51" t="s">
        <v>632</v>
      </c>
      <c r="D84" s="50" t="s">
        <v>633</v>
      </c>
      <c r="E84" s="52">
        <v>44120.65114583333</v>
      </c>
      <c r="F84" s="50"/>
      <c r="G84" s="50"/>
      <c r="H84" s="50" t="s">
        <v>55</v>
      </c>
      <c r="I84" s="50" t="s">
        <v>56</v>
      </c>
      <c r="J84" s="50" t="s">
        <v>634</v>
      </c>
      <c r="K84" s="50"/>
      <c r="L84" s="53" t="s">
        <v>85</v>
      </c>
      <c r="M84" s="55" t="s">
        <v>635</v>
      </c>
      <c r="N84" s="50">
        <v>6.0</v>
      </c>
      <c r="O84" s="50">
        <v>185.0</v>
      </c>
      <c r="P84" s="50"/>
      <c r="Q84" s="56" t="s">
        <v>636</v>
      </c>
      <c r="R84" s="53" t="s">
        <v>61</v>
      </c>
    </row>
    <row r="85">
      <c r="A85" s="54" t="s">
        <v>637</v>
      </c>
      <c r="B85" s="50" t="s">
        <v>375</v>
      </c>
      <c r="C85" s="51" t="s">
        <v>638</v>
      </c>
      <c r="D85" s="50" t="s">
        <v>639</v>
      </c>
      <c r="E85" s="52">
        <v>44120.64670138889</v>
      </c>
      <c r="F85" s="50"/>
      <c r="G85" s="50"/>
      <c r="H85" s="50" t="s">
        <v>55</v>
      </c>
      <c r="I85" s="50" t="s">
        <v>56</v>
      </c>
      <c r="J85" s="50" t="s">
        <v>378</v>
      </c>
      <c r="K85" s="50"/>
      <c r="L85" s="53" t="s">
        <v>58</v>
      </c>
      <c r="M85" s="55" t="s">
        <v>76</v>
      </c>
      <c r="N85" s="50">
        <v>3.0</v>
      </c>
      <c r="O85" s="50">
        <v>5.0</v>
      </c>
      <c r="P85" s="50"/>
      <c r="Q85" s="56" t="s">
        <v>640</v>
      </c>
      <c r="R85" s="53" t="s">
        <v>641</v>
      </c>
    </row>
    <row r="86">
      <c r="A86" s="54" t="s">
        <v>642</v>
      </c>
      <c r="B86" s="50" t="s">
        <v>643</v>
      </c>
      <c r="C86" s="51" t="s">
        <v>644</v>
      </c>
      <c r="D86" s="50" t="s">
        <v>645</v>
      </c>
      <c r="E86" s="52">
        <v>44120.64399305556</v>
      </c>
      <c r="F86" s="50"/>
      <c r="G86" s="50"/>
      <c r="H86" s="50" t="s">
        <v>55</v>
      </c>
      <c r="I86" s="50" t="s">
        <v>56</v>
      </c>
      <c r="J86" s="50" t="s">
        <v>646</v>
      </c>
      <c r="K86" s="50"/>
      <c r="L86" s="53" t="s">
        <v>58</v>
      </c>
      <c r="M86" s="55" t="s">
        <v>647</v>
      </c>
      <c r="N86" s="50">
        <v>71.0</v>
      </c>
      <c r="O86" s="50">
        <v>145.0</v>
      </c>
      <c r="P86" s="50" t="s">
        <v>648</v>
      </c>
      <c r="Q86" s="56" t="s">
        <v>649</v>
      </c>
      <c r="R86" s="53" t="s">
        <v>61</v>
      </c>
    </row>
    <row r="87">
      <c r="A87" s="54" t="s">
        <v>650</v>
      </c>
      <c r="B87" s="50" t="s">
        <v>651</v>
      </c>
      <c r="C87" s="51" t="s">
        <v>652</v>
      </c>
      <c r="D87" s="50" t="s">
        <v>653</v>
      </c>
      <c r="E87" s="52">
        <v>44120.64188657407</v>
      </c>
      <c r="F87" s="50"/>
      <c r="G87" s="50"/>
      <c r="H87" s="50" t="s">
        <v>55</v>
      </c>
      <c r="I87" s="50" t="s">
        <v>56</v>
      </c>
      <c r="J87" s="50" t="s">
        <v>654</v>
      </c>
      <c r="K87" s="50"/>
      <c r="L87" s="53" t="s">
        <v>58</v>
      </c>
      <c r="M87" s="55" t="s">
        <v>655</v>
      </c>
      <c r="N87" s="50">
        <v>125.0</v>
      </c>
      <c r="O87" s="50">
        <v>248.0</v>
      </c>
      <c r="P87" s="50"/>
      <c r="Q87" s="56" t="s">
        <v>656</v>
      </c>
      <c r="R87" s="53" t="s">
        <v>61</v>
      </c>
    </row>
    <row r="88">
      <c r="A88" s="54" t="s">
        <v>657</v>
      </c>
      <c r="B88" s="50" t="s">
        <v>658</v>
      </c>
      <c r="C88" s="51" t="s">
        <v>659</v>
      </c>
      <c r="D88" s="50" t="s">
        <v>660</v>
      </c>
      <c r="E88" s="52">
        <v>44120.615370370375</v>
      </c>
      <c r="F88" s="50"/>
      <c r="G88" s="50"/>
      <c r="H88" s="50" t="s">
        <v>55</v>
      </c>
      <c r="I88" s="50" t="s">
        <v>56</v>
      </c>
      <c r="J88" s="50" t="s">
        <v>661</v>
      </c>
      <c r="K88" s="50"/>
      <c r="L88" s="53" t="s">
        <v>85</v>
      </c>
      <c r="M88" s="55" t="s">
        <v>662</v>
      </c>
      <c r="N88" s="50">
        <v>3.0</v>
      </c>
      <c r="O88" s="50">
        <v>69.0</v>
      </c>
      <c r="P88" s="50"/>
      <c r="Q88" s="56" t="s">
        <v>663</v>
      </c>
      <c r="R88" s="53" t="s">
        <v>61</v>
      </c>
    </row>
    <row r="89">
      <c r="A89" s="54" t="s">
        <v>664</v>
      </c>
      <c r="B89" s="50" t="s">
        <v>665</v>
      </c>
      <c r="C89" s="51" t="s">
        <v>666</v>
      </c>
      <c r="D89" s="50" t="s">
        <v>667</v>
      </c>
      <c r="E89" s="52">
        <v>44120.60543981481</v>
      </c>
      <c r="F89" s="50"/>
      <c r="G89" s="50"/>
      <c r="H89" s="50"/>
      <c r="I89" s="50"/>
      <c r="J89" s="50" t="s">
        <v>668</v>
      </c>
      <c r="K89" s="50"/>
      <c r="L89" s="53" t="s">
        <v>58</v>
      </c>
      <c r="M89" s="55" t="s">
        <v>76</v>
      </c>
      <c r="N89" s="50">
        <v>42.0</v>
      </c>
      <c r="O89" s="50">
        <v>137.0</v>
      </c>
      <c r="P89" s="50"/>
      <c r="Q89" s="56" t="s">
        <v>669</v>
      </c>
      <c r="R89" s="53" t="s">
        <v>670</v>
      </c>
    </row>
    <row r="90">
      <c r="A90" s="54" t="s">
        <v>671</v>
      </c>
      <c r="B90" s="50" t="s">
        <v>672</v>
      </c>
      <c r="C90" s="51" t="s">
        <v>673</v>
      </c>
      <c r="D90" s="50" t="s">
        <v>674</v>
      </c>
      <c r="E90" s="52">
        <v>44120.57216435185</v>
      </c>
      <c r="F90" s="50"/>
      <c r="G90" s="50"/>
      <c r="H90" s="50" t="s">
        <v>55</v>
      </c>
      <c r="I90" s="50" t="s">
        <v>56</v>
      </c>
      <c r="J90" s="50" t="s">
        <v>675</v>
      </c>
      <c r="K90" s="50"/>
      <c r="L90" s="53" t="s">
        <v>85</v>
      </c>
      <c r="M90" s="55" t="s">
        <v>676</v>
      </c>
      <c r="N90" s="50">
        <v>318.0</v>
      </c>
      <c r="O90" s="50">
        <v>305.0</v>
      </c>
      <c r="P90" s="50" t="s">
        <v>677</v>
      </c>
      <c r="Q90" s="56" t="s">
        <v>678</v>
      </c>
      <c r="R90" s="53" t="s">
        <v>61</v>
      </c>
    </row>
    <row r="91">
      <c r="A91" s="54" t="s">
        <v>679</v>
      </c>
      <c r="B91" s="50" t="s">
        <v>680</v>
      </c>
      <c r="C91" s="51" t="s">
        <v>681</v>
      </c>
      <c r="D91" s="50" t="s">
        <v>682</v>
      </c>
      <c r="E91" s="52">
        <v>44120.5562037037</v>
      </c>
      <c r="F91" s="50"/>
      <c r="G91" s="50"/>
      <c r="H91" s="50" t="s">
        <v>55</v>
      </c>
      <c r="I91" s="50" t="s">
        <v>56</v>
      </c>
      <c r="J91" s="50" t="s">
        <v>683</v>
      </c>
      <c r="K91" s="50"/>
      <c r="L91" s="53" t="s">
        <v>58</v>
      </c>
      <c r="M91" s="55" t="s">
        <v>684</v>
      </c>
      <c r="N91" s="50">
        <v>223.0</v>
      </c>
      <c r="O91" s="50">
        <v>449.0</v>
      </c>
      <c r="P91" s="50" t="s">
        <v>685</v>
      </c>
      <c r="Q91" s="56" t="s">
        <v>686</v>
      </c>
      <c r="R91" s="53" t="s">
        <v>61</v>
      </c>
    </row>
    <row r="92">
      <c r="A92" s="54" t="s">
        <v>687</v>
      </c>
      <c r="B92" s="50" t="s">
        <v>688</v>
      </c>
      <c r="C92" s="51" t="s">
        <v>689</v>
      </c>
      <c r="D92" s="50" t="s">
        <v>690</v>
      </c>
      <c r="E92" s="52">
        <v>44120.40274305556</v>
      </c>
      <c r="F92" s="50"/>
      <c r="G92" s="50"/>
      <c r="H92" s="50" t="s">
        <v>55</v>
      </c>
      <c r="I92" s="50" t="s">
        <v>56</v>
      </c>
      <c r="J92" s="50" t="s">
        <v>691</v>
      </c>
      <c r="K92" s="50"/>
      <c r="L92" s="53" t="s">
        <v>296</v>
      </c>
      <c r="M92" s="55" t="s">
        <v>692</v>
      </c>
      <c r="N92" s="50">
        <v>102.0</v>
      </c>
      <c r="O92" s="50">
        <v>44.0</v>
      </c>
      <c r="P92" s="50"/>
      <c r="Q92" s="56" t="s">
        <v>693</v>
      </c>
      <c r="R92" s="53" t="s">
        <v>694</v>
      </c>
    </row>
    <row r="93">
      <c r="A93" s="54" t="s">
        <v>695</v>
      </c>
      <c r="B93" s="50" t="s">
        <v>696</v>
      </c>
      <c r="C93" s="51" t="s">
        <v>697</v>
      </c>
      <c r="D93" s="50" t="s">
        <v>698</v>
      </c>
      <c r="E93" s="52">
        <v>44120.32916666666</v>
      </c>
      <c r="F93" s="50"/>
      <c r="G93" s="50"/>
      <c r="H93" s="50" t="s">
        <v>55</v>
      </c>
      <c r="I93" s="50" t="s">
        <v>56</v>
      </c>
      <c r="J93" s="50" t="s">
        <v>699</v>
      </c>
      <c r="K93" s="50" t="s">
        <v>700</v>
      </c>
      <c r="L93" s="53" t="s">
        <v>296</v>
      </c>
      <c r="M93" s="55" t="s">
        <v>701</v>
      </c>
      <c r="N93" s="50">
        <v>382.0</v>
      </c>
      <c r="O93" s="50">
        <v>154.0</v>
      </c>
      <c r="P93" s="50"/>
      <c r="Q93" s="56" t="s">
        <v>702</v>
      </c>
      <c r="R93" s="53" t="s">
        <v>703</v>
      </c>
    </row>
    <row r="94">
      <c r="A94" s="54" t="s">
        <v>704</v>
      </c>
      <c r="B94" s="50" t="s">
        <v>705</v>
      </c>
      <c r="C94" s="51" t="s">
        <v>706</v>
      </c>
      <c r="D94" s="50" t="s">
        <v>707</v>
      </c>
      <c r="E94" s="52">
        <v>44120.25814814815</v>
      </c>
      <c r="F94" s="50"/>
      <c r="G94" s="50"/>
      <c r="H94" s="50" t="s">
        <v>55</v>
      </c>
      <c r="I94" s="50" t="s">
        <v>56</v>
      </c>
      <c r="J94" s="50" t="s">
        <v>708</v>
      </c>
      <c r="K94" s="50"/>
      <c r="L94" s="53" t="s">
        <v>58</v>
      </c>
      <c r="M94" s="55" t="s">
        <v>709</v>
      </c>
      <c r="N94" s="50">
        <v>1830.0</v>
      </c>
      <c r="O94" s="50">
        <v>160.0</v>
      </c>
      <c r="P94" s="50" t="s">
        <v>710</v>
      </c>
      <c r="Q94" s="56" t="s">
        <v>711</v>
      </c>
      <c r="R94" s="53" t="s">
        <v>712</v>
      </c>
    </row>
    <row r="95">
      <c r="A95" s="54" t="s">
        <v>713</v>
      </c>
      <c r="B95" s="50" t="s">
        <v>714</v>
      </c>
      <c r="C95" s="51" t="s">
        <v>715</v>
      </c>
      <c r="D95" s="50" t="s">
        <v>716</v>
      </c>
      <c r="E95" s="52">
        <v>44120.22888888889</v>
      </c>
      <c r="F95" s="50"/>
      <c r="G95" s="50"/>
      <c r="H95" s="50" t="s">
        <v>55</v>
      </c>
      <c r="I95" s="50" t="s">
        <v>56</v>
      </c>
      <c r="J95" s="50" t="s">
        <v>717</v>
      </c>
      <c r="K95" s="50"/>
      <c r="L95" s="53" t="s">
        <v>296</v>
      </c>
      <c r="M95" s="55" t="s">
        <v>718</v>
      </c>
      <c r="N95" s="50">
        <v>99.0</v>
      </c>
      <c r="O95" s="50">
        <v>12.0</v>
      </c>
      <c r="P95" s="50" t="s">
        <v>719</v>
      </c>
      <c r="Q95" s="56" t="s">
        <v>720</v>
      </c>
      <c r="R95" s="53" t="s">
        <v>721</v>
      </c>
    </row>
    <row r="96">
      <c r="A96" s="54" t="s">
        <v>722</v>
      </c>
      <c r="B96" s="50" t="s">
        <v>723</v>
      </c>
      <c r="C96" s="51" t="s">
        <v>724</v>
      </c>
      <c r="D96" s="50" t="s">
        <v>725</v>
      </c>
      <c r="E96" s="52">
        <v>44120.22556712963</v>
      </c>
      <c r="F96" s="50"/>
      <c r="G96" s="50"/>
      <c r="H96" s="50"/>
      <c r="I96" s="50"/>
      <c r="J96" s="50" t="s">
        <v>726</v>
      </c>
      <c r="K96" s="50"/>
      <c r="L96" s="53" t="s">
        <v>58</v>
      </c>
      <c r="M96" s="55" t="s">
        <v>76</v>
      </c>
      <c r="N96" s="50">
        <v>2.0</v>
      </c>
      <c r="O96" s="50">
        <v>26.0</v>
      </c>
      <c r="P96" s="50"/>
      <c r="Q96" s="56" t="s">
        <v>727</v>
      </c>
      <c r="R96" s="53" t="s">
        <v>728</v>
      </c>
    </row>
    <row r="97">
      <c r="A97" s="54" t="s">
        <v>729</v>
      </c>
      <c r="B97" s="50" t="s">
        <v>730</v>
      </c>
      <c r="C97" s="51" t="s">
        <v>731</v>
      </c>
      <c r="D97" s="50" t="s">
        <v>732</v>
      </c>
      <c r="E97" s="52">
        <v>44120.21798611111</v>
      </c>
      <c r="F97" s="50"/>
      <c r="G97" s="50"/>
      <c r="H97" s="50" t="s">
        <v>55</v>
      </c>
      <c r="I97" s="50" t="s">
        <v>56</v>
      </c>
      <c r="J97" s="50" t="s">
        <v>733</v>
      </c>
      <c r="K97" s="50" t="s">
        <v>93</v>
      </c>
      <c r="L97" s="53" t="s">
        <v>58</v>
      </c>
      <c r="M97" s="55" t="s">
        <v>734</v>
      </c>
      <c r="N97" s="50">
        <v>3.0</v>
      </c>
      <c r="O97" s="50">
        <v>12.0</v>
      </c>
      <c r="P97" s="50"/>
      <c r="Q97" s="56" t="s">
        <v>735</v>
      </c>
      <c r="R97" s="53" t="s">
        <v>61</v>
      </c>
    </row>
    <row r="98">
      <c r="A98" s="54" t="s">
        <v>736</v>
      </c>
      <c r="B98" s="50" t="s">
        <v>737</v>
      </c>
      <c r="C98" s="51" t="s">
        <v>738</v>
      </c>
      <c r="D98" s="50" t="s">
        <v>739</v>
      </c>
      <c r="E98" s="52">
        <v>44120.216574074075</v>
      </c>
      <c r="F98" s="50"/>
      <c r="G98" s="50"/>
      <c r="H98" s="50"/>
      <c r="I98" s="50"/>
      <c r="J98" s="50" t="s">
        <v>740</v>
      </c>
      <c r="K98" s="50"/>
      <c r="L98" s="53" t="s">
        <v>58</v>
      </c>
      <c r="M98" s="55" t="s">
        <v>741</v>
      </c>
      <c r="N98" s="50">
        <v>33.0</v>
      </c>
      <c r="O98" s="50">
        <v>201.0</v>
      </c>
      <c r="P98" s="50"/>
      <c r="Q98" s="56" t="s">
        <v>742</v>
      </c>
      <c r="R98" s="53" t="s">
        <v>743</v>
      </c>
    </row>
    <row r="99">
      <c r="A99" s="54" t="s">
        <v>744</v>
      </c>
      <c r="B99" s="50" t="s">
        <v>745</v>
      </c>
      <c r="C99" s="51" t="s">
        <v>738</v>
      </c>
      <c r="D99" s="50" t="s">
        <v>746</v>
      </c>
      <c r="E99" s="52">
        <v>44120.214791666665</v>
      </c>
      <c r="F99" s="50"/>
      <c r="G99" s="50"/>
      <c r="H99" s="50"/>
      <c r="I99" s="50"/>
      <c r="J99" s="50" t="s">
        <v>747</v>
      </c>
      <c r="K99" s="50"/>
      <c r="L99" s="53" t="s">
        <v>296</v>
      </c>
      <c r="M99" s="55" t="s">
        <v>748</v>
      </c>
      <c r="N99" s="50">
        <v>277.0</v>
      </c>
      <c r="O99" s="50">
        <v>930.0</v>
      </c>
      <c r="P99" s="50" t="s">
        <v>145</v>
      </c>
      <c r="Q99" s="56" t="s">
        <v>749</v>
      </c>
      <c r="R99" s="53" t="s">
        <v>750</v>
      </c>
    </row>
    <row r="100">
      <c r="A100" s="54" t="s">
        <v>751</v>
      </c>
      <c r="B100" s="50" t="s">
        <v>745</v>
      </c>
      <c r="C100" s="51" t="s">
        <v>752</v>
      </c>
      <c r="D100" s="50" t="s">
        <v>753</v>
      </c>
      <c r="E100" s="52">
        <v>44120.21335648149</v>
      </c>
      <c r="F100" s="50"/>
      <c r="G100" s="50"/>
      <c r="H100" s="50" t="s">
        <v>55</v>
      </c>
      <c r="I100" s="50" t="s">
        <v>56</v>
      </c>
      <c r="J100" s="50" t="s">
        <v>747</v>
      </c>
      <c r="K100" s="50"/>
      <c r="L100" s="53" t="s">
        <v>296</v>
      </c>
      <c r="M100" s="55" t="s">
        <v>748</v>
      </c>
      <c r="N100" s="50">
        <v>277.0</v>
      </c>
      <c r="O100" s="50">
        <v>930.0</v>
      </c>
      <c r="P100" s="50" t="s">
        <v>145</v>
      </c>
      <c r="Q100" s="56" t="s">
        <v>754</v>
      </c>
      <c r="R100" s="53" t="s">
        <v>755</v>
      </c>
    </row>
    <row r="101">
      <c r="A101" s="54" t="s">
        <v>756</v>
      </c>
      <c r="B101" s="50" t="s">
        <v>757</v>
      </c>
      <c r="C101" s="51" t="s">
        <v>758</v>
      </c>
      <c r="D101" s="50" t="s">
        <v>759</v>
      </c>
      <c r="E101" s="52">
        <v>44120.21319444444</v>
      </c>
      <c r="F101" s="50"/>
      <c r="G101" s="50"/>
      <c r="H101" s="50" t="s">
        <v>55</v>
      </c>
      <c r="I101" s="50" t="s">
        <v>56</v>
      </c>
      <c r="J101" s="50" t="s">
        <v>760</v>
      </c>
      <c r="K101" s="50" t="s">
        <v>761</v>
      </c>
      <c r="L101" s="53" t="s">
        <v>85</v>
      </c>
      <c r="M101" s="55" t="s">
        <v>762</v>
      </c>
      <c r="N101" s="50">
        <v>173.0</v>
      </c>
      <c r="O101" s="50">
        <v>274.0</v>
      </c>
      <c r="P101" s="50"/>
      <c r="Q101" s="56" t="s">
        <v>763</v>
      </c>
      <c r="R101" s="53" t="s">
        <v>61</v>
      </c>
    </row>
    <row r="102">
      <c r="A102" s="54" t="s">
        <v>764</v>
      </c>
      <c r="B102" s="50" t="s">
        <v>765</v>
      </c>
      <c r="C102" s="51" t="s">
        <v>766</v>
      </c>
      <c r="D102" s="50" t="s">
        <v>767</v>
      </c>
      <c r="E102" s="52">
        <v>44120.20634259259</v>
      </c>
      <c r="F102" s="50"/>
      <c r="G102" s="50"/>
      <c r="H102" s="50" t="s">
        <v>55</v>
      </c>
      <c r="I102" s="50" t="s">
        <v>56</v>
      </c>
      <c r="J102" s="50" t="s">
        <v>768</v>
      </c>
      <c r="K102" s="50" t="s">
        <v>84</v>
      </c>
      <c r="L102" s="53" t="s">
        <v>58</v>
      </c>
      <c r="M102" s="55" t="s">
        <v>769</v>
      </c>
      <c r="N102" s="50">
        <v>117.0</v>
      </c>
      <c r="O102" s="50">
        <v>1012.0</v>
      </c>
      <c r="P102" s="50"/>
      <c r="Q102" s="56" t="s">
        <v>770</v>
      </c>
      <c r="R102" s="53" t="s">
        <v>61</v>
      </c>
    </row>
    <row r="103">
      <c r="A103" s="54" t="s">
        <v>771</v>
      </c>
      <c r="B103" s="50" t="s">
        <v>772</v>
      </c>
      <c r="C103" s="51" t="s">
        <v>773</v>
      </c>
      <c r="D103" s="50" t="s">
        <v>774</v>
      </c>
      <c r="E103" s="52">
        <v>44120.14740740741</v>
      </c>
      <c r="F103" s="50"/>
      <c r="G103" s="50"/>
      <c r="H103" s="50" t="s">
        <v>55</v>
      </c>
      <c r="I103" s="50" t="s">
        <v>56</v>
      </c>
      <c r="J103" s="50" t="s">
        <v>775</v>
      </c>
      <c r="K103" s="50" t="s">
        <v>93</v>
      </c>
      <c r="L103" s="53" t="s">
        <v>85</v>
      </c>
      <c r="M103" s="55" t="s">
        <v>776</v>
      </c>
      <c r="N103" s="50">
        <v>1.0</v>
      </c>
      <c r="O103" s="50">
        <v>74.0</v>
      </c>
      <c r="P103" s="50"/>
      <c r="Q103" s="56" t="s">
        <v>777</v>
      </c>
      <c r="R103" s="53" t="s">
        <v>61</v>
      </c>
    </row>
    <row r="104">
      <c r="A104" s="54" t="s">
        <v>778</v>
      </c>
      <c r="B104" s="50" t="s">
        <v>779</v>
      </c>
      <c r="C104" s="51" t="s">
        <v>780</v>
      </c>
      <c r="D104" s="50" t="s">
        <v>781</v>
      </c>
      <c r="E104" s="52">
        <v>44120.1396412037</v>
      </c>
      <c r="F104" s="50"/>
      <c r="G104" s="50"/>
      <c r="H104" s="50" t="s">
        <v>55</v>
      </c>
      <c r="I104" s="50" t="s">
        <v>56</v>
      </c>
      <c r="J104" s="50" t="s">
        <v>782</v>
      </c>
      <c r="K104" s="50"/>
      <c r="L104" s="53" t="s">
        <v>58</v>
      </c>
      <c r="M104" s="55" t="s">
        <v>783</v>
      </c>
      <c r="N104" s="50">
        <v>126.0</v>
      </c>
      <c r="O104" s="50">
        <v>607.0</v>
      </c>
      <c r="P104" s="50"/>
      <c r="Q104" s="56" t="s">
        <v>784</v>
      </c>
      <c r="R104" s="53" t="s">
        <v>785</v>
      </c>
    </row>
    <row r="105">
      <c r="A105" s="54" t="s">
        <v>786</v>
      </c>
      <c r="B105" s="50" t="s">
        <v>787</v>
      </c>
      <c r="C105" s="51" t="s">
        <v>788</v>
      </c>
      <c r="D105" s="50" t="s">
        <v>789</v>
      </c>
      <c r="E105" s="52">
        <v>44120.13575231482</v>
      </c>
      <c r="F105" s="50"/>
      <c r="G105" s="50"/>
      <c r="H105" s="50" t="s">
        <v>55</v>
      </c>
      <c r="I105" s="50" t="s">
        <v>56</v>
      </c>
      <c r="J105" s="50" t="s">
        <v>790</v>
      </c>
      <c r="K105" s="50"/>
      <c r="L105" s="53" t="s">
        <v>58</v>
      </c>
      <c r="M105" s="55" t="s">
        <v>791</v>
      </c>
      <c r="N105" s="50">
        <v>4.0</v>
      </c>
      <c r="O105" s="50">
        <v>66.0</v>
      </c>
      <c r="P105" s="50"/>
      <c r="Q105" s="56" t="s">
        <v>792</v>
      </c>
      <c r="R105" s="53" t="s">
        <v>61</v>
      </c>
    </row>
    <row r="106">
      <c r="A106" s="54" t="s">
        <v>793</v>
      </c>
      <c r="B106" s="50" t="s">
        <v>375</v>
      </c>
      <c r="C106" s="51" t="s">
        <v>794</v>
      </c>
      <c r="D106" s="50" t="s">
        <v>795</v>
      </c>
      <c r="E106" s="52">
        <v>44120.11666666667</v>
      </c>
      <c r="F106" s="50"/>
      <c r="G106" s="50"/>
      <c r="H106" s="50" t="s">
        <v>55</v>
      </c>
      <c r="I106" s="50" t="s">
        <v>56</v>
      </c>
      <c r="J106" s="50" t="s">
        <v>378</v>
      </c>
      <c r="K106" s="50"/>
      <c r="L106" s="53" t="s">
        <v>58</v>
      </c>
      <c r="M106" s="55" t="s">
        <v>76</v>
      </c>
      <c r="N106" s="50">
        <v>3.0</v>
      </c>
      <c r="O106" s="50">
        <v>5.0</v>
      </c>
      <c r="P106" s="50"/>
      <c r="Q106" s="56" t="s">
        <v>796</v>
      </c>
      <c r="R106" s="53" t="s">
        <v>61</v>
      </c>
    </row>
    <row r="107">
      <c r="A107" s="54" t="s">
        <v>797</v>
      </c>
      <c r="B107" s="50" t="s">
        <v>798</v>
      </c>
      <c r="C107" s="51" t="s">
        <v>799</v>
      </c>
      <c r="D107" s="50" t="s">
        <v>800</v>
      </c>
      <c r="E107" s="52">
        <v>44120.11641203704</v>
      </c>
      <c r="F107" s="50"/>
      <c r="G107" s="50"/>
      <c r="H107" s="50" t="s">
        <v>55</v>
      </c>
      <c r="I107" s="50" t="s">
        <v>56</v>
      </c>
      <c r="J107" s="50" t="s">
        <v>801</v>
      </c>
      <c r="K107" s="50"/>
      <c r="L107" s="53" t="s">
        <v>296</v>
      </c>
      <c r="M107" s="55" t="s">
        <v>802</v>
      </c>
      <c r="N107" s="50">
        <v>9.0</v>
      </c>
      <c r="O107" s="50">
        <v>118.0</v>
      </c>
      <c r="P107" s="50" t="s">
        <v>803</v>
      </c>
      <c r="Q107" s="56" t="s">
        <v>804</v>
      </c>
      <c r="R107" s="53" t="s">
        <v>61</v>
      </c>
    </row>
    <row r="108">
      <c r="A108" s="54" t="s">
        <v>805</v>
      </c>
      <c r="B108" s="50" t="s">
        <v>806</v>
      </c>
      <c r="C108" s="51" t="s">
        <v>807</v>
      </c>
      <c r="D108" s="50" t="s">
        <v>808</v>
      </c>
      <c r="E108" s="52">
        <v>44120.11625</v>
      </c>
      <c r="F108" s="50"/>
      <c r="G108" s="50"/>
      <c r="H108" s="50" t="s">
        <v>55</v>
      </c>
      <c r="I108" s="50" t="s">
        <v>56</v>
      </c>
      <c r="J108" s="50" t="s">
        <v>809</v>
      </c>
      <c r="K108" s="50"/>
      <c r="L108" s="53" t="s">
        <v>58</v>
      </c>
      <c r="M108" s="55" t="s">
        <v>76</v>
      </c>
      <c r="N108" s="50">
        <v>2.0</v>
      </c>
      <c r="O108" s="50">
        <v>11.0</v>
      </c>
      <c r="P108" s="50"/>
      <c r="Q108" s="56" t="s">
        <v>810</v>
      </c>
      <c r="R108" s="53" t="s">
        <v>61</v>
      </c>
    </row>
    <row r="109">
      <c r="A109" s="54" t="s">
        <v>811</v>
      </c>
      <c r="B109" s="50" t="s">
        <v>812</v>
      </c>
      <c r="C109" s="51" t="s">
        <v>813</v>
      </c>
      <c r="D109" s="50" t="s">
        <v>814</v>
      </c>
      <c r="E109" s="52">
        <v>44120.10644675926</v>
      </c>
      <c r="F109" s="50"/>
      <c r="G109" s="50"/>
      <c r="H109" s="50" t="s">
        <v>55</v>
      </c>
      <c r="I109" s="50" t="s">
        <v>56</v>
      </c>
      <c r="J109" s="50" t="s">
        <v>815</v>
      </c>
      <c r="K109" s="50"/>
      <c r="L109" s="53" t="s">
        <v>85</v>
      </c>
      <c r="M109" s="55" t="s">
        <v>816</v>
      </c>
      <c r="N109" s="50">
        <v>49.0</v>
      </c>
      <c r="O109" s="50">
        <v>118.0</v>
      </c>
      <c r="P109" s="50"/>
      <c r="Q109" s="56" t="s">
        <v>817</v>
      </c>
      <c r="R109" s="53" t="s">
        <v>818</v>
      </c>
    </row>
    <row r="110">
      <c r="A110" s="54" t="s">
        <v>819</v>
      </c>
      <c r="B110" s="50" t="s">
        <v>820</v>
      </c>
      <c r="C110" s="51" t="s">
        <v>821</v>
      </c>
      <c r="D110" s="50" t="s">
        <v>822</v>
      </c>
      <c r="E110" s="52">
        <v>44120.10221064815</v>
      </c>
      <c r="F110" s="50"/>
      <c r="G110" s="50"/>
      <c r="H110" s="50" t="s">
        <v>55</v>
      </c>
      <c r="I110" s="50" t="s">
        <v>56</v>
      </c>
      <c r="J110" s="50" t="s">
        <v>823</v>
      </c>
      <c r="K110" s="50" t="s">
        <v>84</v>
      </c>
      <c r="L110" s="53" t="s">
        <v>58</v>
      </c>
      <c r="M110" s="55" t="s">
        <v>824</v>
      </c>
      <c r="N110" s="50">
        <v>5168.0</v>
      </c>
      <c r="O110" s="50">
        <v>123.0</v>
      </c>
      <c r="P110" s="50" t="s">
        <v>825</v>
      </c>
      <c r="Q110" s="56" t="s">
        <v>826</v>
      </c>
      <c r="R110" s="53" t="s">
        <v>61</v>
      </c>
    </row>
    <row r="111">
      <c r="A111" s="54" t="s">
        <v>827</v>
      </c>
      <c r="B111" s="50" t="s">
        <v>828</v>
      </c>
      <c r="C111" s="51" t="s">
        <v>829</v>
      </c>
      <c r="D111" s="50" t="s">
        <v>830</v>
      </c>
      <c r="E111" s="52">
        <v>44120.09216435185</v>
      </c>
      <c r="F111" s="50"/>
      <c r="G111" s="50"/>
      <c r="H111" s="50" t="s">
        <v>55</v>
      </c>
      <c r="I111" s="50" t="s">
        <v>56</v>
      </c>
      <c r="J111" s="50" t="s">
        <v>831</v>
      </c>
      <c r="K111" s="50"/>
      <c r="L111" s="53" t="s">
        <v>85</v>
      </c>
      <c r="M111" s="55" t="s">
        <v>832</v>
      </c>
      <c r="N111" s="50">
        <v>542.0</v>
      </c>
      <c r="O111" s="50">
        <v>839.0</v>
      </c>
      <c r="P111" s="50" t="s">
        <v>145</v>
      </c>
      <c r="Q111" s="56" t="s">
        <v>833</v>
      </c>
      <c r="R111" s="53" t="s">
        <v>834</v>
      </c>
    </row>
    <row r="112">
      <c r="A112" s="54" t="s">
        <v>835</v>
      </c>
      <c r="B112" s="50" t="s">
        <v>836</v>
      </c>
      <c r="C112" s="51" t="s">
        <v>837</v>
      </c>
      <c r="D112" s="50" t="s">
        <v>838</v>
      </c>
      <c r="E112" s="52">
        <v>44120.087488425925</v>
      </c>
      <c r="F112" s="50"/>
      <c r="G112" s="50"/>
      <c r="H112" s="50" t="s">
        <v>55</v>
      </c>
      <c r="I112" s="50" t="s">
        <v>56</v>
      </c>
      <c r="J112" s="50" t="s">
        <v>839</v>
      </c>
      <c r="K112" s="50"/>
      <c r="L112" s="53" t="s">
        <v>58</v>
      </c>
      <c r="M112" s="55" t="s">
        <v>840</v>
      </c>
      <c r="N112" s="50">
        <v>405.0</v>
      </c>
      <c r="O112" s="50">
        <v>145.0</v>
      </c>
      <c r="P112" s="50" t="s">
        <v>841</v>
      </c>
      <c r="Q112" s="56" t="s">
        <v>842</v>
      </c>
      <c r="R112" s="53" t="s">
        <v>61</v>
      </c>
    </row>
    <row r="113">
      <c r="A113" s="54" t="s">
        <v>843</v>
      </c>
      <c r="B113" s="50" t="s">
        <v>844</v>
      </c>
      <c r="C113" s="51" t="s">
        <v>845</v>
      </c>
      <c r="D113" s="50" t="s">
        <v>846</v>
      </c>
      <c r="E113" s="52">
        <v>44120.08159722222</v>
      </c>
      <c r="F113" s="50"/>
      <c r="G113" s="50"/>
      <c r="H113" s="50" t="s">
        <v>55</v>
      </c>
      <c r="I113" s="50" t="s">
        <v>56</v>
      </c>
      <c r="J113" s="50" t="s">
        <v>847</v>
      </c>
      <c r="K113" s="50"/>
      <c r="L113" s="53" t="s">
        <v>296</v>
      </c>
      <c r="M113" s="55" t="s">
        <v>848</v>
      </c>
      <c r="N113" s="50">
        <v>1.0</v>
      </c>
      <c r="O113" s="50">
        <v>5.0</v>
      </c>
      <c r="P113" s="50" t="s">
        <v>849</v>
      </c>
      <c r="Q113" s="56" t="s">
        <v>850</v>
      </c>
      <c r="R113" s="53" t="s">
        <v>61</v>
      </c>
    </row>
    <row r="114">
      <c r="A114" s="54" t="s">
        <v>851</v>
      </c>
      <c r="B114" s="50" t="s">
        <v>852</v>
      </c>
      <c r="C114" s="51" t="s">
        <v>853</v>
      </c>
      <c r="D114" s="50" t="s">
        <v>854</v>
      </c>
      <c r="E114" s="52">
        <v>44120.08012731481</v>
      </c>
      <c r="F114" s="50"/>
      <c r="G114" s="50"/>
      <c r="H114" s="50" t="s">
        <v>55</v>
      </c>
      <c r="I114" s="50" t="s">
        <v>56</v>
      </c>
      <c r="J114" s="50" t="s">
        <v>855</v>
      </c>
      <c r="K114" s="50"/>
      <c r="L114" s="53" t="s">
        <v>58</v>
      </c>
      <c r="M114" s="55" t="s">
        <v>856</v>
      </c>
      <c r="N114" s="50">
        <v>518.0</v>
      </c>
      <c r="O114" s="50">
        <v>516.0</v>
      </c>
      <c r="P114" s="50" t="s">
        <v>857</v>
      </c>
      <c r="Q114" s="56" t="s">
        <v>858</v>
      </c>
      <c r="R114" s="53" t="s">
        <v>61</v>
      </c>
    </row>
    <row r="115">
      <c r="A115" s="54" t="s">
        <v>859</v>
      </c>
      <c r="B115" s="50" t="s">
        <v>860</v>
      </c>
      <c r="C115" s="51" t="s">
        <v>861</v>
      </c>
      <c r="D115" s="50" t="s">
        <v>862</v>
      </c>
      <c r="E115" s="52">
        <v>44120.07234953703</v>
      </c>
      <c r="F115" s="50"/>
      <c r="G115" s="50"/>
      <c r="H115" s="50" t="s">
        <v>55</v>
      </c>
      <c r="I115" s="50" t="s">
        <v>56</v>
      </c>
      <c r="J115" s="50" t="s">
        <v>863</v>
      </c>
      <c r="K115" s="50" t="s">
        <v>93</v>
      </c>
      <c r="L115" s="53" t="s">
        <v>58</v>
      </c>
      <c r="M115" s="55" t="s">
        <v>864</v>
      </c>
      <c r="N115" s="50">
        <v>2849.0</v>
      </c>
      <c r="O115" s="50">
        <v>598.0</v>
      </c>
      <c r="P115" s="50" t="s">
        <v>865</v>
      </c>
      <c r="Q115" s="56" t="s">
        <v>866</v>
      </c>
      <c r="R115" s="53" t="s">
        <v>61</v>
      </c>
    </row>
    <row r="116">
      <c r="A116" s="54" t="s">
        <v>867</v>
      </c>
      <c r="B116" s="50" t="s">
        <v>868</v>
      </c>
      <c r="C116" s="51" t="s">
        <v>869</v>
      </c>
      <c r="D116" s="50" t="s">
        <v>870</v>
      </c>
      <c r="E116" s="52">
        <v>44120.04450231481</v>
      </c>
      <c r="F116" s="50"/>
      <c r="G116" s="50"/>
      <c r="H116" s="50" t="s">
        <v>55</v>
      </c>
      <c r="I116" s="50" t="s">
        <v>56</v>
      </c>
      <c r="J116" s="50" t="s">
        <v>871</v>
      </c>
      <c r="K116" s="50"/>
      <c r="L116" s="53" t="s">
        <v>85</v>
      </c>
      <c r="M116" s="55" t="s">
        <v>872</v>
      </c>
      <c r="N116" s="50">
        <v>485.0</v>
      </c>
      <c r="O116" s="50">
        <v>1552.0</v>
      </c>
      <c r="P116" s="50" t="s">
        <v>873</v>
      </c>
      <c r="Q116" s="56" t="s">
        <v>874</v>
      </c>
      <c r="R116" s="53" t="s">
        <v>875</v>
      </c>
    </row>
    <row r="117">
      <c r="A117" s="54" t="s">
        <v>876</v>
      </c>
      <c r="B117" s="50" t="s">
        <v>877</v>
      </c>
      <c r="C117" s="51" t="s">
        <v>878</v>
      </c>
      <c r="D117" s="50" t="s">
        <v>879</v>
      </c>
      <c r="E117" s="52">
        <v>44119.92978009259</v>
      </c>
      <c r="F117" s="50"/>
      <c r="G117" s="50"/>
      <c r="H117" s="50" t="s">
        <v>55</v>
      </c>
      <c r="I117" s="50" t="s">
        <v>56</v>
      </c>
      <c r="J117" s="50" t="s">
        <v>880</v>
      </c>
      <c r="K117" s="50"/>
      <c r="L117" s="53" t="s">
        <v>58</v>
      </c>
      <c r="M117" s="55" t="s">
        <v>881</v>
      </c>
      <c r="N117" s="50">
        <v>74.0</v>
      </c>
      <c r="O117" s="50">
        <v>205.0</v>
      </c>
      <c r="P117" s="50" t="s">
        <v>882</v>
      </c>
      <c r="Q117" s="56" t="s">
        <v>883</v>
      </c>
      <c r="R117" s="53" t="s">
        <v>61</v>
      </c>
    </row>
    <row r="118">
      <c r="A118" s="54" t="s">
        <v>884</v>
      </c>
      <c r="B118" s="50" t="s">
        <v>885</v>
      </c>
      <c r="C118" s="51" t="s">
        <v>886</v>
      </c>
      <c r="D118" s="50" t="s">
        <v>887</v>
      </c>
      <c r="E118" s="52">
        <v>44119.92385416667</v>
      </c>
      <c r="F118" s="50"/>
      <c r="G118" s="50"/>
      <c r="H118" s="50" t="s">
        <v>55</v>
      </c>
      <c r="I118" s="50" t="s">
        <v>56</v>
      </c>
      <c r="J118" s="50" t="s">
        <v>888</v>
      </c>
      <c r="K118" s="50"/>
      <c r="L118" s="53" t="s">
        <v>58</v>
      </c>
      <c r="M118" s="55" t="s">
        <v>889</v>
      </c>
      <c r="N118" s="50">
        <v>335.0</v>
      </c>
      <c r="O118" s="50">
        <v>675.0</v>
      </c>
      <c r="P118" s="50" t="s">
        <v>145</v>
      </c>
      <c r="Q118" s="56" t="s">
        <v>890</v>
      </c>
      <c r="R118" s="53" t="s">
        <v>891</v>
      </c>
    </row>
    <row r="119">
      <c r="A119" s="54" t="s">
        <v>892</v>
      </c>
      <c r="B119" s="50" t="s">
        <v>893</v>
      </c>
      <c r="C119" s="51" t="s">
        <v>894</v>
      </c>
      <c r="D119" s="50" t="s">
        <v>895</v>
      </c>
      <c r="E119" s="52">
        <v>44119.92193287037</v>
      </c>
      <c r="F119" s="50"/>
      <c r="G119" s="50"/>
      <c r="H119" s="50" t="s">
        <v>55</v>
      </c>
      <c r="I119" s="50" t="s">
        <v>56</v>
      </c>
      <c r="J119" s="50" t="s">
        <v>896</v>
      </c>
      <c r="K119" s="50"/>
      <c r="L119" s="53" t="s">
        <v>58</v>
      </c>
      <c r="M119" s="55" t="s">
        <v>897</v>
      </c>
      <c r="N119" s="50">
        <v>11.0</v>
      </c>
      <c r="O119" s="50">
        <v>107.0</v>
      </c>
      <c r="P119" s="50"/>
      <c r="Q119" s="56" t="s">
        <v>898</v>
      </c>
      <c r="R119" s="53" t="s">
        <v>899</v>
      </c>
    </row>
    <row r="120">
      <c r="A120" s="54" t="s">
        <v>900</v>
      </c>
      <c r="B120" s="50" t="s">
        <v>901</v>
      </c>
      <c r="C120" s="51" t="s">
        <v>902</v>
      </c>
      <c r="D120" s="50" t="s">
        <v>903</v>
      </c>
      <c r="E120" s="52">
        <v>44119.92074074074</v>
      </c>
      <c r="F120" s="50"/>
      <c r="G120" s="50"/>
      <c r="H120" s="50" t="s">
        <v>55</v>
      </c>
      <c r="I120" s="50" t="s">
        <v>56</v>
      </c>
      <c r="J120" s="50" t="s">
        <v>904</v>
      </c>
      <c r="K120" s="50" t="s">
        <v>93</v>
      </c>
      <c r="L120" s="53" t="s">
        <v>296</v>
      </c>
      <c r="M120" s="55" t="s">
        <v>905</v>
      </c>
      <c r="N120" s="50">
        <v>231.0</v>
      </c>
      <c r="O120" s="50">
        <v>371.0</v>
      </c>
      <c r="P120" s="50" t="s">
        <v>145</v>
      </c>
      <c r="Q120" s="56" t="s">
        <v>906</v>
      </c>
      <c r="R120" s="53" t="s">
        <v>61</v>
      </c>
    </row>
    <row r="121">
      <c r="A121" s="54" t="s">
        <v>907</v>
      </c>
      <c r="B121" s="50" t="s">
        <v>908</v>
      </c>
      <c r="C121" s="51" t="s">
        <v>909</v>
      </c>
      <c r="D121" s="50" t="s">
        <v>910</v>
      </c>
      <c r="E121" s="52">
        <v>44119.90800925926</v>
      </c>
      <c r="F121" s="50"/>
      <c r="G121" s="50"/>
      <c r="H121" s="50" t="s">
        <v>55</v>
      </c>
      <c r="I121" s="50" t="s">
        <v>56</v>
      </c>
      <c r="J121" s="50" t="s">
        <v>911</v>
      </c>
      <c r="K121" s="50" t="s">
        <v>912</v>
      </c>
      <c r="L121" s="53" t="s">
        <v>58</v>
      </c>
      <c r="M121" s="55" t="s">
        <v>913</v>
      </c>
      <c r="N121" s="50">
        <v>409.0</v>
      </c>
      <c r="O121" s="50">
        <v>426.0</v>
      </c>
      <c r="P121" s="50" t="s">
        <v>914</v>
      </c>
      <c r="Q121" s="56" t="s">
        <v>915</v>
      </c>
      <c r="R121" s="53" t="s">
        <v>61</v>
      </c>
    </row>
    <row r="122">
      <c r="A122" s="54" t="s">
        <v>916</v>
      </c>
      <c r="B122" s="50" t="s">
        <v>917</v>
      </c>
      <c r="C122" s="51" t="s">
        <v>918</v>
      </c>
      <c r="D122" s="50" t="s">
        <v>919</v>
      </c>
      <c r="E122" s="52">
        <v>44119.90525462963</v>
      </c>
      <c r="F122" s="50"/>
      <c r="G122" s="50"/>
      <c r="H122" s="50" t="s">
        <v>55</v>
      </c>
      <c r="I122" s="50" t="s">
        <v>56</v>
      </c>
      <c r="J122" s="50" t="s">
        <v>920</v>
      </c>
      <c r="K122" s="50"/>
      <c r="L122" s="53" t="s">
        <v>85</v>
      </c>
      <c r="M122" s="55" t="s">
        <v>921</v>
      </c>
      <c r="N122" s="50">
        <v>85.0</v>
      </c>
      <c r="O122" s="50">
        <v>317.0</v>
      </c>
      <c r="P122" s="50" t="s">
        <v>319</v>
      </c>
      <c r="Q122" s="56" t="s">
        <v>922</v>
      </c>
      <c r="R122" s="53" t="s">
        <v>61</v>
      </c>
    </row>
    <row r="123">
      <c r="A123" s="54" t="s">
        <v>923</v>
      </c>
      <c r="B123" s="50" t="s">
        <v>924</v>
      </c>
      <c r="C123" s="51" t="s">
        <v>925</v>
      </c>
      <c r="D123" s="50" t="s">
        <v>926</v>
      </c>
      <c r="E123" s="52">
        <v>44119.90107638889</v>
      </c>
      <c r="F123" s="50"/>
      <c r="G123" s="50"/>
      <c r="H123" s="50" t="s">
        <v>55</v>
      </c>
      <c r="I123" s="50" t="s">
        <v>56</v>
      </c>
      <c r="J123" s="50" t="s">
        <v>927</v>
      </c>
      <c r="K123" s="50"/>
      <c r="L123" s="53" t="s">
        <v>58</v>
      </c>
      <c r="M123" s="55" t="s">
        <v>928</v>
      </c>
      <c r="N123" s="50">
        <v>74.0</v>
      </c>
      <c r="O123" s="50">
        <v>642.0</v>
      </c>
      <c r="P123" s="50" t="s">
        <v>929</v>
      </c>
      <c r="Q123" s="56" t="s">
        <v>930</v>
      </c>
      <c r="R123" s="53" t="s">
        <v>61</v>
      </c>
    </row>
    <row r="124">
      <c r="A124" s="54" t="s">
        <v>931</v>
      </c>
      <c r="B124" s="50" t="s">
        <v>932</v>
      </c>
      <c r="C124" s="51" t="s">
        <v>933</v>
      </c>
      <c r="D124" s="50" t="s">
        <v>934</v>
      </c>
      <c r="E124" s="52">
        <v>44119.89927083333</v>
      </c>
      <c r="F124" s="50"/>
      <c r="G124" s="50"/>
      <c r="H124" s="50"/>
      <c r="I124" s="50"/>
      <c r="J124" s="50" t="s">
        <v>935</v>
      </c>
      <c r="K124" s="50"/>
      <c r="L124" s="53" t="s">
        <v>85</v>
      </c>
      <c r="M124" s="55" t="s">
        <v>936</v>
      </c>
      <c r="N124" s="50">
        <v>124.0</v>
      </c>
      <c r="O124" s="50">
        <v>265.0</v>
      </c>
      <c r="P124" s="50" t="s">
        <v>145</v>
      </c>
      <c r="Q124" s="56" t="s">
        <v>937</v>
      </c>
      <c r="R124" s="53" t="s">
        <v>938</v>
      </c>
    </row>
    <row r="125">
      <c r="A125" s="54" t="s">
        <v>939</v>
      </c>
      <c r="B125" s="50" t="s">
        <v>932</v>
      </c>
      <c r="C125" s="51" t="s">
        <v>940</v>
      </c>
      <c r="D125" s="50" t="s">
        <v>941</v>
      </c>
      <c r="E125" s="52">
        <v>44119.899236111116</v>
      </c>
      <c r="F125" s="50"/>
      <c r="G125" s="50"/>
      <c r="H125" s="50"/>
      <c r="I125" s="50"/>
      <c r="J125" s="50" t="s">
        <v>935</v>
      </c>
      <c r="K125" s="50"/>
      <c r="L125" s="53" t="s">
        <v>85</v>
      </c>
      <c r="M125" s="55" t="s">
        <v>936</v>
      </c>
      <c r="N125" s="50">
        <v>124.0</v>
      </c>
      <c r="O125" s="50">
        <v>265.0</v>
      </c>
      <c r="P125" s="50" t="s">
        <v>145</v>
      </c>
      <c r="Q125" s="56" t="s">
        <v>942</v>
      </c>
      <c r="R125" s="53" t="s">
        <v>938</v>
      </c>
    </row>
    <row r="126">
      <c r="A126" s="54" t="s">
        <v>943</v>
      </c>
      <c r="B126" s="50" t="s">
        <v>932</v>
      </c>
      <c r="C126" s="51" t="s">
        <v>944</v>
      </c>
      <c r="D126" s="50" t="s">
        <v>945</v>
      </c>
      <c r="E126" s="52">
        <v>44119.89917824074</v>
      </c>
      <c r="F126" s="50"/>
      <c r="G126" s="50"/>
      <c r="H126" s="50"/>
      <c r="I126" s="50"/>
      <c r="J126" s="50" t="s">
        <v>935</v>
      </c>
      <c r="K126" s="50"/>
      <c r="L126" s="53" t="s">
        <v>85</v>
      </c>
      <c r="M126" s="55" t="s">
        <v>936</v>
      </c>
      <c r="N126" s="50">
        <v>124.0</v>
      </c>
      <c r="O126" s="50">
        <v>265.0</v>
      </c>
      <c r="P126" s="50" t="s">
        <v>145</v>
      </c>
      <c r="Q126" s="56" t="s">
        <v>946</v>
      </c>
      <c r="R126" s="53" t="s">
        <v>938</v>
      </c>
    </row>
    <row r="127">
      <c r="A127" s="54" t="s">
        <v>947</v>
      </c>
      <c r="B127" s="50" t="s">
        <v>932</v>
      </c>
      <c r="C127" s="51" t="s">
        <v>948</v>
      </c>
      <c r="D127" s="50" t="s">
        <v>949</v>
      </c>
      <c r="E127" s="52">
        <v>44119.89915509259</v>
      </c>
      <c r="F127" s="50"/>
      <c r="G127" s="50"/>
      <c r="H127" s="50"/>
      <c r="I127" s="50"/>
      <c r="J127" s="50" t="s">
        <v>935</v>
      </c>
      <c r="K127" s="50"/>
      <c r="L127" s="53" t="s">
        <v>85</v>
      </c>
      <c r="M127" s="55" t="s">
        <v>936</v>
      </c>
      <c r="N127" s="50">
        <v>124.0</v>
      </c>
      <c r="O127" s="50">
        <v>265.0</v>
      </c>
      <c r="P127" s="50" t="s">
        <v>145</v>
      </c>
      <c r="Q127" s="56" t="s">
        <v>950</v>
      </c>
      <c r="R127" s="53" t="s">
        <v>938</v>
      </c>
    </row>
    <row r="128">
      <c r="A128" s="54" t="s">
        <v>951</v>
      </c>
      <c r="B128" s="50" t="s">
        <v>932</v>
      </c>
      <c r="C128" s="51" t="s">
        <v>952</v>
      </c>
      <c r="D128" s="50" t="s">
        <v>953</v>
      </c>
      <c r="E128" s="52">
        <v>44119.89913194445</v>
      </c>
      <c r="F128" s="50"/>
      <c r="G128" s="50"/>
      <c r="H128" s="50"/>
      <c r="I128" s="50"/>
      <c r="J128" s="50" t="s">
        <v>935</v>
      </c>
      <c r="K128" s="50"/>
      <c r="L128" s="53" t="s">
        <v>85</v>
      </c>
      <c r="M128" s="55" t="s">
        <v>936</v>
      </c>
      <c r="N128" s="50">
        <v>124.0</v>
      </c>
      <c r="O128" s="50">
        <v>265.0</v>
      </c>
      <c r="P128" s="50" t="s">
        <v>145</v>
      </c>
      <c r="Q128" s="56" t="s">
        <v>954</v>
      </c>
      <c r="R128" s="53" t="s">
        <v>938</v>
      </c>
    </row>
    <row r="129">
      <c r="A129" s="54" t="s">
        <v>955</v>
      </c>
      <c r="B129" s="50" t="s">
        <v>932</v>
      </c>
      <c r="C129" s="51" t="s">
        <v>956</v>
      </c>
      <c r="D129" s="50" t="s">
        <v>957</v>
      </c>
      <c r="E129" s="52">
        <v>44119.899097222224</v>
      </c>
      <c r="F129" s="50"/>
      <c r="G129" s="50"/>
      <c r="H129" s="50"/>
      <c r="I129" s="50"/>
      <c r="J129" s="50" t="s">
        <v>935</v>
      </c>
      <c r="K129" s="50"/>
      <c r="L129" s="53" t="s">
        <v>85</v>
      </c>
      <c r="M129" s="55" t="s">
        <v>936</v>
      </c>
      <c r="N129" s="50">
        <v>124.0</v>
      </c>
      <c r="O129" s="50">
        <v>265.0</v>
      </c>
      <c r="P129" s="50" t="s">
        <v>145</v>
      </c>
      <c r="Q129" s="56" t="s">
        <v>958</v>
      </c>
      <c r="R129" s="53" t="s">
        <v>938</v>
      </c>
    </row>
    <row r="130">
      <c r="A130" s="54" t="s">
        <v>959</v>
      </c>
      <c r="B130" s="50" t="s">
        <v>932</v>
      </c>
      <c r="C130" s="51" t="s">
        <v>960</v>
      </c>
      <c r="D130" s="50" t="s">
        <v>961</v>
      </c>
      <c r="E130" s="52">
        <v>44119.89907407407</v>
      </c>
      <c r="F130" s="50"/>
      <c r="G130" s="50"/>
      <c r="H130" s="50"/>
      <c r="I130" s="50"/>
      <c r="J130" s="50" t="s">
        <v>935</v>
      </c>
      <c r="K130" s="50"/>
      <c r="L130" s="53" t="s">
        <v>85</v>
      </c>
      <c r="M130" s="55" t="s">
        <v>936</v>
      </c>
      <c r="N130" s="50">
        <v>124.0</v>
      </c>
      <c r="O130" s="50">
        <v>265.0</v>
      </c>
      <c r="P130" s="50" t="s">
        <v>145</v>
      </c>
      <c r="Q130" s="56" t="s">
        <v>962</v>
      </c>
      <c r="R130" s="53" t="s">
        <v>938</v>
      </c>
    </row>
    <row r="131">
      <c r="A131" s="54" t="s">
        <v>963</v>
      </c>
      <c r="B131" s="50" t="s">
        <v>932</v>
      </c>
      <c r="C131" s="51" t="s">
        <v>964</v>
      </c>
      <c r="D131" s="50" t="s">
        <v>965</v>
      </c>
      <c r="E131" s="52">
        <v>44119.89905092593</v>
      </c>
      <c r="F131" s="50"/>
      <c r="G131" s="50"/>
      <c r="H131" s="50"/>
      <c r="I131" s="50"/>
      <c r="J131" s="50" t="s">
        <v>935</v>
      </c>
      <c r="K131" s="50"/>
      <c r="L131" s="53" t="s">
        <v>85</v>
      </c>
      <c r="M131" s="55" t="s">
        <v>936</v>
      </c>
      <c r="N131" s="50">
        <v>124.0</v>
      </c>
      <c r="O131" s="50">
        <v>265.0</v>
      </c>
      <c r="P131" s="50" t="s">
        <v>145</v>
      </c>
      <c r="Q131" s="56" t="s">
        <v>966</v>
      </c>
      <c r="R131" s="53" t="s">
        <v>938</v>
      </c>
    </row>
    <row r="132">
      <c r="A132" s="54" t="s">
        <v>967</v>
      </c>
      <c r="B132" s="50" t="s">
        <v>968</v>
      </c>
      <c r="C132" s="51" t="s">
        <v>969</v>
      </c>
      <c r="D132" s="50" t="s">
        <v>970</v>
      </c>
      <c r="E132" s="52">
        <v>44119.88706018518</v>
      </c>
      <c r="F132" s="50"/>
      <c r="G132" s="50"/>
      <c r="H132" s="50" t="s">
        <v>55</v>
      </c>
      <c r="I132" s="50" t="s">
        <v>56</v>
      </c>
      <c r="J132" s="50" t="s">
        <v>971</v>
      </c>
      <c r="K132" s="50"/>
      <c r="L132" s="53" t="s">
        <v>85</v>
      </c>
      <c r="M132" s="55" t="s">
        <v>972</v>
      </c>
      <c r="N132" s="50">
        <v>357.0</v>
      </c>
      <c r="O132" s="50">
        <v>767.0</v>
      </c>
      <c r="P132" s="50"/>
      <c r="Q132" s="56" t="s">
        <v>973</v>
      </c>
      <c r="R132" s="53" t="s">
        <v>61</v>
      </c>
    </row>
    <row r="133">
      <c r="A133" s="54" t="s">
        <v>974</v>
      </c>
      <c r="B133" s="50" t="s">
        <v>975</v>
      </c>
      <c r="C133" s="51" t="s">
        <v>976</v>
      </c>
      <c r="D133" s="50" t="s">
        <v>977</v>
      </c>
      <c r="E133" s="52">
        <v>44119.879282407404</v>
      </c>
      <c r="F133" s="50"/>
      <c r="G133" s="50"/>
      <c r="H133" s="50" t="s">
        <v>55</v>
      </c>
      <c r="I133" s="50" t="s">
        <v>56</v>
      </c>
      <c r="J133" s="50" t="s">
        <v>978</v>
      </c>
      <c r="K133" s="50" t="s">
        <v>979</v>
      </c>
      <c r="L133" s="53" t="s">
        <v>58</v>
      </c>
      <c r="M133" s="55" t="s">
        <v>980</v>
      </c>
      <c r="N133" s="50">
        <v>26.0</v>
      </c>
      <c r="O133" s="50">
        <v>41.0</v>
      </c>
      <c r="P133" s="50"/>
      <c r="Q133" s="56" t="s">
        <v>981</v>
      </c>
      <c r="R133" s="53" t="s">
        <v>61</v>
      </c>
    </row>
    <row r="134">
      <c r="A134" s="54" t="s">
        <v>982</v>
      </c>
      <c r="B134" s="50" t="s">
        <v>983</v>
      </c>
      <c r="C134" s="51" t="s">
        <v>984</v>
      </c>
      <c r="D134" s="50" t="s">
        <v>985</v>
      </c>
      <c r="E134" s="52">
        <v>44119.875081018516</v>
      </c>
      <c r="F134" s="50"/>
      <c r="G134" s="50"/>
      <c r="H134" s="50" t="s">
        <v>55</v>
      </c>
      <c r="I134" s="50" t="s">
        <v>56</v>
      </c>
      <c r="J134" s="50" t="s">
        <v>986</v>
      </c>
      <c r="K134" s="50"/>
      <c r="L134" s="53" t="s">
        <v>85</v>
      </c>
      <c r="M134" s="55" t="s">
        <v>987</v>
      </c>
      <c r="N134" s="50">
        <v>187.0</v>
      </c>
      <c r="O134" s="50">
        <v>181.0</v>
      </c>
      <c r="P134" s="50" t="s">
        <v>988</v>
      </c>
      <c r="Q134" s="56" t="s">
        <v>989</v>
      </c>
      <c r="R134" s="53" t="s">
        <v>61</v>
      </c>
    </row>
    <row r="135">
      <c r="A135" s="54" t="s">
        <v>990</v>
      </c>
      <c r="B135" s="50" t="s">
        <v>991</v>
      </c>
      <c r="C135" s="51" t="s">
        <v>992</v>
      </c>
      <c r="D135" s="50" t="s">
        <v>993</v>
      </c>
      <c r="E135" s="52">
        <v>44119.870208333334</v>
      </c>
      <c r="F135" s="50"/>
      <c r="G135" s="50"/>
      <c r="H135" s="50" t="s">
        <v>55</v>
      </c>
      <c r="I135" s="50" t="s">
        <v>56</v>
      </c>
      <c r="J135" s="50" t="s">
        <v>994</v>
      </c>
      <c r="K135" s="50"/>
      <c r="L135" s="53" t="s">
        <v>58</v>
      </c>
      <c r="M135" s="55" t="s">
        <v>995</v>
      </c>
      <c r="N135" s="50">
        <v>54.0</v>
      </c>
      <c r="O135" s="50">
        <v>273.0</v>
      </c>
      <c r="P135" s="50" t="s">
        <v>996</v>
      </c>
      <c r="Q135" s="56" t="s">
        <v>997</v>
      </c>
      <c r="R135" s="53" t="s">
        <v>61</v>
      </c>
    </row>
    <row r="136">
      <c r="A136" s="54" t="s">
        <v>998</v>
      </c>
      <c r="B136" s="50" t="s">
        <v>999</v>
      </c>
      <c r="C136" s="51" t="s">
        <v>1000</v>
      </c>
      <c r="D136" s="50" t="s">
        <v>1001</v>
      </c>
      <c r="E136" s="52">
        <v>44119.841782407406</v>
      </c>
      <c r="F136" s="50"/>
      <c r="G136" s="50"/>
      <c r="H136" s="50" t="s">
        <v>55</v>
      </c>
      <c r="I136" s="50" t="s">
        <v>56</v>
      </c>
      <c r="J136" s="50" t="s">
        <v>1002</v>
      </c>
      <c r="K136" s="50"/>
      <c r="L136" s="53" t="s">
        <v>58</v>
      </c>
      <c r="M136" s="55" t="s">
        <v>76</v>
      </c>
      <c r="N136" s="50">
        <v>3.0</v>
      </c>
      <c r="O136" s="50">
        <v>42.0</v>
      </c>
      <c r="P136" s="50"/>
      <c r="Q136" s="56" t="s">
        <v>1003</v>
      </c>
      <c r="R136" s="53" t="s">
        <v>1004</v>
      </c>
    </row>
    <row r="137">
      <c r="A137" s="54" t="s">
        <v>1005</v>
      </c>
      <c r="B137" s="50" t="s">
        <v>999</v>
      </c>
      <c r="C137" s="51" t="s">
        <v>1006</v>
      </c>
      <c r="D137" s="50" t="s">
        <v>1007</v>
      </c>
      <c r="E137" s="52">
        <v>44119.84039351852</v>
      </c>
      <c r="F137" s="50"/>
      <c r="G137" s="50"/>
      <c r="H137" s="50" t="s">
        <v>55</v>
      </c>
      <c r="I137" s="50" t="s">
        <v>56</v>
      </c>
      <c r="J137" s="50" t="s">
        <v>1002</v>
      </c>
      <c r="K137" s="50"/>
      <c r="L137" s="53" t="s">
        <v>58</v>
      </c>
      <c r="M137" s="55" t="s">
        <v>76</v>
      </c>
      <c r="N137" s="50">
        <v>3.0</v>
      </c>
      <c r="O137" s="50">
        <v>42.0</v>
      </c>
      <c r="P137" s="50"/>
      <c r="Q137" s="56" t="s">
        <v>1008</v>
      </c>
      <c r="R137" s="53" t="s">
        <v>1009</v>
      </c>
    </row>
    <row r="138">
      <c r="A138" s="54" t="s">
        <v>1010</v>
      </c>
      <c r="B138" s="50" t="s">
        <v>1011</v>
      </c>
      <c r="C138" s="51" t="s">
        <v>1012</v>
      </c>
      <c r="D138" s="50" t="s">
        <v>1013</v>
      </c>
      <c r="E138" s="52">
        <v>44119.837002314816</v>
      </c>
      <c r="F138" s="50"/>
      <c r="G138" s="50"/>
      <c r="H138" s="50" t="s">
        <v>55</v>
      </c>
      <c r="I138" s="50" t="s">
        <v>56</v>
      </c>
      <c r="J138" s="50" t="s">
        <v>1014</v>
      </c>
      <c r="K138" s="50"/>
      <c r="L138" s="53" t="s">
        <v>58</v>
      </c>
      <c r="M138" s="55" t="s">
        <v>1015</v>
      </c>
      <c r="N138" s="50">
        <v>2012.0</v>
      </c>
      <c r="O138" s="50">
        <v>2007.0</v>
      </c>
      <c r="P138" s="50" t="s">
        <v>1016</v>
      </c>
      <c r="Q138" s="56" t="s">
        <v>1017</v>
      </c>
      <c r="R138" s="53" t="s">
        <v>61</v>
      </c>
    </row>
    <row r="139">
      <c r="A139" s="54" t="s">
        <v>1018</v>
      </c>
      <c r="B139" s="50" t="s">
        <v>1019</v>
      </c>
      <c r="C139" s="51" t="s">
        <v>1020</v>
      </c>
      <c r="D139" s="50" t="s">
        <v>1021</v>
      </c>
      <c r="E139" s="52">
        <v>44119.83636574074</v>
      </c>
      <c r="F139" s="50"/>
      <c r="G139" s="50"/>
      <c r="H139" s="50" t="s">
        <v>55</v>
      </c>
      <c r="I139" s="50" t="s">
        <v>56</v>
      </c>
      <c r="J139" s="50" t="s">
        <v>1022</v>
      </c>
      <c r="K139" s="50"/>
      <c r="L139" s="53" t="s">
        <v>58</v>
      </c>
      <c r="M139" s="55" t="s">
        <v>1023</v>
      </c>
      <c r="N139" s="50">
        <v>253.0</v>
      </c>
      <c r="O139" s="50">
        <v>366.0</v>
      </c>
      <c r="P139" s="50" t="s">
        <v>1024</v>
      </c>
      <c r="Q139" s="56" t="s">
        <v>1025</v>
      </c>
      <c r="R139" s="53" t="s">
        <v>61</v>
      </c>
    </row>
    <row r="140">
      <c r="A140" s="54" t="s">
        <v>1026</v>
      </c>
      <c r="B140" s="50" t="s">
        <v>1027</v>
      </c>
      <c r="C140" s="51" t="s">
        <v>1028</v>
      </c>
      <c r="D140" s="50" t="s">
        <v>1029</v>
      </c>
      <c r="E140" s="52">
        <v>44119.83440972222</v>
      </c>
      <c r="F140" s="50"/>
      <c r="G140" s="50"/>
      <c r="H140" s="50" t="s">
        <v>55</v>
      </c>
      <c r="I140" s="50" t="s">
        <v>56</v>
      </c>
      <c r="J140" s="50" t="s">
        <v>1030</v>
      </c>
      <c r="K140" s="50"/>
      <c r="L140" s="53" t="s">
        <v>58</v>
      </c>
      <c r="M140" s="55" t="s">
        <v>1031</v>
      </c>
      <c r="N140" s="50">
        <v>26.0</v>
      </c>
      <c r="O140" s="50">
        <v>1078.0</v>
      </c>
      <c r="P140" s="50" t="s">
        <v>1032</v>
      </c>
      <c r="Q140" s="56" t="s">
        <v>1033</v>
      </c>
      <c r="R140" s="53" t="s">
        <v>61</v>
      </c>
    </row>
    <row r="141">
      <c r="A141" s="54" t="s">
        <v>1034</v>
      </c>
      <c r="B141" s="50" t="s">
        <v>1035</v>
      </c>
      <c r="C141" s="51" t="s">
        <v>1036</v>
      </c>
      <c r="D141" s="50" t="s">
        <v>1037</v>
      </c>
      <c r="E141" s="52">
        <v>44119.830983796295</v>
      </c>
      <c r="F141" s="50"/>
      <c r="G141" s="50"/>
      <c r="H141" s="50" t="s">
        <v>55</v>
      </c>
      <c r="I141" s="50" t="s">
        <v>56</v>
      </c>
      <c r="J141" s="50" t="s">
        <v>1038</v>
      </c>
      <c r="K141" s="50"/>
      <c r="L141" s="53" t="s">
        <v>58</v>
      </c>
      <c r="M141" s="55" t="s">
        <v>1039</v>
      </c>
      <c r="N141" s="50">
        <v>253.0</v>
      </c>
      <c r="O141" s="50">
        <v>2475.0</v>
      </c>
      <c r="P141" s="50"/>
      <c r="Q141" s="56" t="s">
        <v>1040</v>
      </c>
      <c r="R141" s="53" t="s">
        <v>1041</v>
      </c>
    </row>
    <row r="142">
      <c r="A142" s="54" t="s">
        <v>1042</v>
      </c>
      <c r="B142" s="50" t="s">
        <v>1043</v>
      </c>
      <c r="C142" s="51" t="s">
        <v>1044</v>
      </c>
      <c r="D142" s="50" t="s">
        <v>1045</v>
      </c>
      <c r="E142" s="52">
        <v>44119.82800925926</v>
      </c>
      <c r="F142" s="50"/>
      <c r="G142" s="50"/>
      <c r="H142" s="50" t="s">
        <v>55</v>
      </c>
      <c r="I142" s="50" t="s">
        <v>56</v>
      </c>
      <c r="J142" s="50" t="s">
        <v>1046</v>
      </c>
      <c r="K142" s="50"/>
      <c r="L142" s="53" t="s">
        <v>58</v>
      </c>
      <c r="M142" s="55" t="s">
        <v>1047</v>
      </c>
      <c r="N142" s="50">
        <v>18.0</v>
      </c>
      <c r="O142" s="50">
        <v>167.0</v>
      </c>
      <c r="P142" s="50"/>
      <c r="Q142" s="56" t="s">
        <v>1048</v>
      </c>
      <c r="R142" s="53" t="s">
        <v>61</v>
      </c>
    </row>
    <row r="143">
      <c r="A143" s="54" t="s">
        <v>1049</v>
      </c>
      <c r="B143" s="50" t="s">
        <v>1050</v>
      </c>
      <c r="C143" s="51" t="s">
        <v>1051</v>
      </c>
      <c r="D143" s="50" t="s">
        <v>1052</v>
      </c>
      <c r="E143" s="52">
        <v>44119.826331018514</v>
      </c>
      <c r="F143" s="50"/>
      <c r="G143" s="50"/>
      <c r="H143" s="50" t="s">
        <v>55</v>
      </c>
      <c r="I143" s="50" t="s">
        <v>56</v>
      </c>
      <c r="J143" s="50" t="s">
        <v>1053</v>
      </c>
      <c r="K143" s="50"/>
      <c r="L143" s="53" t="s">
        <v>58</v>
      </c>
      <c r="M143" s="55" t="s">
        <v>1054</v>
      </c>
      <c r="N143" s="50">
        <v>27.0</v>
      </c>
      <c r="O143" s="50">
        <v>234.0</v>
      </c>
      <c r="P143" s="50"/>
      <c r="Q143" s="56" t="s">
        <v>1055</v>
      </c>
      <c r="R143" s="53" t="s">
        <v>61</v>
      </c>
    </row>
    <row r="144">
      <c r="A144" s="54" t="s">
        <v>1056</v>
      </c>
      <c r="B144" s="50" t="s">
        <v>975</v>
      </c>
      <c r="C144" s="51" t="s">
        <v>1057</v>
      </c>
      <c r="D144" s="50" t="s">
        <v>1052</v>
      </c>
      <c r="E144" s="52">
        <v>44119.826331018514</v>
      </c>
      <c r="F144" s="50"/>
      <c r="G144" s="50"/>
      <c r="H144" s="50" t="s">
        <v>55</v>
      </c>
      <c r="I144" s="50" t="s">
        <v>56</v>
      </c>
      <c r="J144" s="50" t="s">
        <v>978</v>
      </c>
      <c r="K144" s="50" t="s">
        <v>84</v>
      </c>
      <c r="L144" s="53" t="s">
        <v>58</v>
      </c>
      <c r="M144" s="55" t="s">
        <v>980</v>
      </c>
      <c r="N144" s="50">
        <v>26.0</v>
      </c>
      <c r="O144" s="50">
        <v>41.0</v>
      </c>
      <c r="P144" s="50"/>
      <c r="Q144" s="56" t="s">
        <v>1058</v>
      </c>
      <c r="R144" s="53" t="s">
        <v>61</v>
      </c>
    </row>
    <row r="145">
      <c r="A145" s="54" t="s">
        <v>1059</v>
      </c>
      <c r="B145" s="50" t="s">
        <v>1060</v>
      </c>
      <c r="C145" s="51" t="s">
        <v>1061</v>
      </c>
      <c r="D145" s="50" t="s">
        <v>1062</v>
      </c>
      <c r="E145" s="52">
        <v>44119.81795138889</v>
      </c>
      <c r="F145" s="50"/>
      <c r="G145" s="50"/>
      <c r="H145" s="50" t="s">
        <v>55</v>
      </c>
      <c r="I145" s="50" t="s">
        <v>56</v>
      </c>
      <c r="J145" s="50" t="s">
        <v>1063</v>
      </c>
      <c r="K145" s="50"/>
      <c r="L145" s="53" t="s">
        <v>58</v>
      </c>
      <c r="M145" s="55" t="s">
        <v>1064</v>
      </c>
      <c r="N145" s="50">
        <v>29.0</v>
      </c>
      <c r="O145" s="50">
        <v>175.0</v>
      </c>
      <c r="P145" s="50" t="s">
        <v>1065</v>
      </c>
      <c r="Q145" s="56" t="s">
        <v>1066</v>
      </c>
      <c r="R145" s="53" t="s">
        <v>61</v>
      </c>
    </row>
    <row r="146">
      <c r="A146" s="54" t="s">
        <v>1067</v>
      </c>
      <c r="B146" s="50" t="s">
        <v>1068</v>
      </c>
      <c r="C146" s="51" t="s">
        <v>1069</v>
      </c>
      <c r="D146" s="50" t="s">
        <v>1070</v>
      </c>
      <c r="E146" s="52">
        <v>44119.81497685185</v>
      </c>
      <c r="F146" s="50"/>
      <c r="G146" s="50"/>
      <c r="H146" s="50" t="s">
        <v>55</v>
      </c>
      <c r="I146" s="50" t="s">
        <v>56</v>
      </c>
      <c r="J146" s="50" t="s">
        <v>1071</v>
      </c>
      <c r="K146" s="50" t="s">
        <v>124</v>
      </c>
      <c r="L146" s="53" t="s">
        <v>58</v>
      </c>
      <c r="M146" s="55" t="s">
        <v>1072</v>
      </c>
      <c r="N146" s="50">
        <v>67.0</v>
      </c>
      <c r="O146" s="50">
        <v>196.0</v>
      </c>
      <c r="P146" s="50" t="s">
        <v>1073</v>
      </c>
      <c r="Q146" s="56" t="s">
        <v>1074</v>
      </c>
      <c r="R146" s="53" t="s">
        <v>61</v>
      </c>
    </row>
    <row r="147">
      <c r="A147" s="54" t="s">
        <v>1075</v>
      </c>
      <c r="B147" s="50" t="s">
        <v>1076</v>
      </c>
      <c r="C147" s="51" t="s">
        <v>1077</v>
      </c>
      <c r="D147" s="50" t="s">
        <v>1078</v>
      </c>
      <c r="E147" s="52">
        <v>44119.81047453704</v>
      </c>
      <c r="F147" s="50"/>
      <c r="G147" s="50"/>
      <c r="H147" s="50" t="s">
        <v>55</v>
      </c>
      <c r="I147" s="50" t="s">
        <v>56</v>
      </c>
      <c r="J147" s="50" t="s">
        <v>1079</v>
      </c>
      <c r="K147" s="50" t="s">
        <v>1080</v>
      </c>
      <c r="L147" s="53" t="s">
        <v>58</v>
      </c>
      <c r="M147" s="55" t="s">
        <v>1081</v>
      </c>
      <c r="N147" s="50">
        <v>601.0</v>
      </c>
      <c r="O147" s="50">
        <v>1147.0</v>
      </c>
      <c r="P147" s="50" t="s">
        <v>1082</v>
      </c>
      <c r="Q147" s="56" t="s">
        <v>1083</v>
      </c>
      <c r="R147" s="53" t="s">
        <v>61</v>
      </c>
    </row>
    <row r="148">
      <c r="A148" s="54" t="s">
        <v>1084</v>
      </c>
      <c r="B148" s="50" t="s">
        <v>1085</v>
      </c>
      <c r="C148" s="51" t="s">
        <v>1086</v>
      </c>
      <c r="D148" s="50" t="s">
        <v>1087</v>
      </c>
      <c r="E148" s="52">
        <v>44119.805</v>
      </c>
      <c r="F148" s="50"/>
      <c r="G148" s="50"/>
      <c r="H148" s="50" t="s">
        <v>55</v>
      </c>
      <c r="I148" s="50" t="s">
        <v>56</v>
      </c>
      <c r="J148" s="50" t="s">
        <v>1088</v>
      </c>
      <c r="K148" s="50"/>
      <c r="L148" s="53" t="s">
        <v>1089</v>
      </c>
      <c r="M148" s="55" t="s">
        <v>1090</v>
      </c>
      <c r="N148" s="50">
        <v>18.0</v>
      </c>
      <c r="O148" s="50">
        <v>597.0</v>
      </c>
      <c r="P148" s="50"/>
      <c r="Q148" s="56" t="s">
        <v>1091</v>
      </c>
      <c r="R148" s="53" t="s">
        <v>1092</v>
      </c>
    </row>
    <row r="149">
      <c r="A149" s="54" t="s">
        <v>1093</v>
      </c>
      <c r="B149" s="50" t="s">
        <v>1094</v>
      </c>
      <c r="C149" s="51" t="s">
        <v>1095</v>
      </c>
      <c r="D149" s="50" t="s">
        <v>1096</v>
      </c>
      <c r="E149" s="52">
        <v>44119.799166666664</v>
      </c>
      <c r="F149" s="50"/>
      <c r="G149" s="50"/>
      <c r="H149" s="50" t="s">
        <v>55</v>
      </c>
      <c r="I149" s="50" t="s">
        <v>56</v>
      </c>
      <c r="J149" s="50" t="s">
        <v>1097</v>
      </c>
      <c r="K149" s="50"/>
      <c r="L149" s="53" t="s">
        <v>58</v>
      </c>
      <c r="M149" s="55" t="s">
        <v>1098</v>
      </c>
      <c r="N149" s="50">
        <v>139.0</v>
      </c>
      <c r="O149" s="50">
        <v>170.0</v>
      </c>
      <c r="P149" s="50" t="s">
        <v>1099</v>
      </c>
      <c r="Q149" s="56" t="s">
        <v>1100</v>
      </c>
      <c r="R149" s="53" t="s">
        <v>61</v>
      </c>
    </row>
    <row r="150">
      <c r="A150" s="54" t="s">
        <v>1101</v>
      </c>
      <c r="B150" s="50" t="s">
        <v>1102</v>
      </c>
      <c r="C150" s="51" t="s">
        <v>1103</v>
      </c>
      <c r="D150" s="50" t="s">
        <v>1104</v>
      </c>
      <c r="E150" s="52">
        <v>44119.78780092593</v>
      </c>
      <c r="F150" s="50"/>
      <c r="G150" s="50"/>
      <c r="H150" s="50" t="s">
        <v>55</v>
      </c>
      <c r="I150" s="50" t="s">
        <v>56</v>
      </c>
      <c r="J150" s="50" t="s">
        <v>1105</v>
      </c>
      <c r="K150" s="50"/>
      <c r="L150" s="53" t="s">
        <v>85</v>
      </c>
      <c r="M150" s="55" t="s">
        <v>1106</v>
      </c>
      <c r="N150" s="50">
        <v>15.0</v>
      </c>
      <c r="O150" s="50">
        <v>134.0</v>
      </c>
      <c r="P150" s="50"/>
      <c r="Q150" s="56" t="s">
        <v>1107</v>
      </c>
      <c r="R150" s="53" t="s">
        <v>61</v>
      </c>
    </row>
    <row r="151">
      <c r="A151" s="54" t="s">
        <v>1108</v>
      </c>
      <c r="B151" s="50" t="s">
        <v>1109</v>
      </c>
      <c r="C151" s="51" t="s">
        <v>1110</v>
      </c>
      <c r="D151" s="50" t="s">
        <v>1111</v>
      </c>
      <c r="E151" s="52">
        <v>44119.7875</v>
      </c>
      <c r="F151" s="50"/>
      <c r="G151" s="50"/>
      <c r="H151" s="50" t="s">
        <v>55</v>
      </c>
      <c r="I151" s="50" t="s">
        <v>56</v>
      </c>
      <c r="J151" s="50" t="s">
        <v>1112</v>
      </c>
      <c r="K151" s="50"/>
      <c r="L151" s="53" t="s">
        <v>85</v>
      </c>
      <c r="M151" s="55" t="s">
        <v>1113</v>
      </c>
      <c r="N151" s="50">
        <v>101.0</v>
      </c>
      <c r="O151" s="50">
        <v>473.0</v>
      </c>
      <c r="P151" s="50" t="s">
        <v>1114</v>
      </c>
      <c r="Q151" s="56" t="s">
        <v>1115</v>
      </c>
      <c r="R151" s="53" t="s">
        <v>61</v>
      </c>
    </row>
    <row r="152">
      <c r="A152" s="54" t="s">
        <v>1116</v>
      </c>
      <c r="B152" s="50" t="s">
        <v>1117</v>
      </c>
      <c r="C152" s="51" t="s">
        <v>1118</v>
      </c>
      <c r="D152" s="50" t="s">
        <v>1119</v>
      </c>
      <c r="E152" s="52">
        <v>44119.77756944444</v>
      </c>
      <c r="F152" s="50"/>
      <c r="G152" s="50"/>
      <c r="H152" s="50" t="s">
        <v>55</v>
      </c>
      <c r="I152" s="50" t="s">
        <v>56</v>
      </c>
      <c r="J152" s="50" t="s">
        <v>1120</v>
      </c>
      <c r="K152" s="50"/>
      <c r="L152" s="53" t="s">
        <v>85</v>
      </c>
      <c r="M152" s="55" t="s">
        <v>1121</v>
      </c>
      <c r="N152" s="50">
        <v>3064.0</v>
      </c>
      <c r="O152" s="50">
        <v>164.0</v>
      </c>
      <c r="P152" s="50" t="s">
        <v>1122</v>
      </c>
      <c r="Q152" s="56" t="s">
        <v>1123</v>
      </c>
      <c r="R152" s="53" t="s">
        <v>61</v>
      </c>
    </row>
    <row r="153">
      <c r="A153" s="54" t="s">
        <v>1124</v>
      </c>
      <c r="B153" s="50" t="s">
        <v>1125</v>
      </c>
      <c r="C153" s="51" t="s">
        <v>1126</v>
      </c>
      <c r="D153" s="50" t="s">
        <v>1127</v>
      </c>
      <c r="E153" s="52">
        <v>44119.77458333333</v>
      </c>
      <c r="F153" s="50"/>
      <c r="G153" s="50"/>
      <c r="H153" s="50" t="s">
        <v>55</v>
      </c>
      <c r="I153" s="50" t="s">
        <v>56</v>
      </c>
      <c r="J153" s="50" t="s">
        <v>1128</v>
      </c>
      <c r="K153" s="50"/>
      <c r="L153" s="53" t="s">
        <v>58</v>
      </c>
      <c r="M153" s="55" t="s">
        <v>1129</v>
      </c>
      <c r="N153" s="50">
        <v>86.0</v>
      </c>
      <c r="O153" s="50">
        <v>312.0</v>
      </c>
      <c r="P153" s="50" t="s">
        <v>1130</v>
      </c>
      <c r="Q153" s="56" t="s">
        <v>1131</v>
      </c>
      <c r="R153" s="53" t="s">
        <v>61</v>
      </c>
    </row>
    <row r="154">
      <c r="A154" s="54" t="s">
        <v>1132</v>
      </c>
      <c r="B154" s="50" t="s">
        <v>1133</v>
      </c>
      <c r="C154" s="51" t="s">
        <v>1134</v>
      </c>
      <c r="D154" s="50" t="s">
        <v>1135</v>
      </c>
      <c r="E154" s="52">
        <v>44119.77454861111</v>
      </c>
      <c r="F154" s="50"/>
      <c r="G154" s="50"/>
      <c r="H154" s="50" t="s">
        <v>55</v>
      </c>
      <c r="I154" s="50" t="s">
        <v>56</v>
      </c>
      <c r="J154" s="50" t="s">
        <v>1136</v>
      </c>
      <c r="K154" s="50"/>
      <c r="L154" s="53" t="s">
        <v>58</v>
      </c>
      <c r="M154" s="55" t="s">
        <v>1137</v>
      </c>
      <c r="N154" s="50">
        <v>97.0</v>
      </c>
      <c r="O154" s="50">
        <v>167.0</v>
      </c>
      <c r="P154" s="50"/>
      <c r="Q154" s="56" t="s">
        <v>1138</v>
      </c>
      <c r="R154" s="53" t="s">
        <v>61</v>
      </c>
    </row>
    <row r="155">
      <c r="A155" s="54" t="s">
        <v>1139</v>
      </c>
      <c r="B155" s="50" t="s">
        <v>1140</v>
      </c>
      <c r="C155" s="51" t="s">
        <v>1141</v>
      </c>
      <c r="D155" s="50" t="s">
        <v>1142</v>
      </c>
      <c r="E155" s="52">
        <v>44119.771990740745</v>
      </c>
      <c r="F155" s="50"/>
      <c r="G155" s="50"/>
      <c r="H155" s="50" t="s">
        <v>55</v>
      </c>
      <c r="I155" s="50" t="s">
        <v>56</v>
      </c>
      <c r="J155" s="50" t="s">
        <v>1143</v>
      </c>
      <c r="K155" s="50"/>
      <c r="L155" s="53" t="s">
        <v>58</v>
      </c>
      <c r="M155" s="55" t="s">
        <v>1144</v>
      </c>
      <c r="N155" s="50">
        <v>514.0</v>
      </c>
      <c r="O155" s="50">
        <v>209.0</v>
      </c>
      <c r="P155" s="50"/>
      <c r="Q155" s="56" t="s">
        <v>1145</v>
      </c>
      <c r="R155" s="53" t="s">
        <v>61</v>
      </c>
    </row>
    <row r="156">
      <c r="A156" s="54" t="s">
        <v>1146</v>
      </c>
      <c r="B156" s="50" t="s">
        <v>1147</v>
      </c>
      <c r="C156" s="51" t="s">
        <v>1148</v>
      </c>
      <c r="D156" s="50" t="s">
        <v>1149</v>
      </c>
      <c r="E156" s="52">
        <v>44119.767430555556</v>
      </c>
      <c r="F156" s="50"/>
      <c r="G156" s="50"/>
      <c r="H156" s="50" t="s">
        <v>55</v>
      </c>
      <c r="I156" s="50" t="s">
        <v>56</v>
      </c>
      <c r="J156" s="50" t="s">
        <v>1150</v>
      </c>
      <c r="K156" s="50"/>
      <c r="L156" s="53" t="s">
        <v>85</v>
      </c>
      <c r="M156" s="55" t="s">
        <v>1151</v>
      </c>
      <c r="N156" s="50">
        <v>563.0</v>
      </c>
      <c r="O156" s="50">
        <v>1223.0</v>
      </c>
      <c r="P156" s="50" t="s">
        <v>267</v>
      </c>
      <c r="Q156" s="56" t="s">
        <v>1152</v>
      </c>
      <c r="R156" s="53" t="s">
        <v>61</v>
      </c>
    </row>
    <row r="157">
      <c r="A157" s="54" t="s">
        <v>1153</v>
      </c>
      <c r="B157" s="50" t="s">
        <v>1154</v>
      </c>
      <c r="C157" s="51" t="s">
        <v>1155</v>
      </c>
      <c r="D157" s="50" t="s">
        <v>1156</v>
      </c>
      <c r="E157" s="52">
        <v>44119.75833333333</v>
      </c>
      <c r="F157" s="50"/>
      <c r="G157" s="50"/>
      <c r="H157" s="50" t="s">
        <v>55</v>
      </c>
      <c r="I157" s="50" t="s">
        <v>56</v>
      </c>
      <c r="J157" s="50" t="s">
        <v>1157</v>
      </c>
      <c r="K157" s="50"/>
      <c r="L157" s="53" t="s">
        <v>58</v>
      </c>
      <c r="M157" s="55" t="s">
        <v>1158</v>
      </c>
      <c r="N157" s="50">
        <v>242.0</v>
      </c>
      <c r="O157" s="50">
        <v>656.0</v>
      </c>
      <c r="P157" s="50" t="s">
        <v>1159</v>
      </c>
      <c r="Q157" s="56" t="s">
        <v>1160</v>
      </c>
      <c r="R157" s="53" t="s">
        <v>61</v>
      </c>
    </row>
    <row r="158">
      <c r="A158" s="54" t="s">
        <v>1161</v>
      </c>
      <c r="B158" s="50" t="s">
        <v>1162</v>
      </c>
      <c r="C158" s="51" t="s">
        <v>1163</v>
      </c>
      <c r="D158" s="50" t="s">
        <v>1164</v>
      </c>
      <c r="E158" s="52">
        <v>44119.74701388889</v>
      </c>
      <c r="F158" s="50"/>
      <c r="G158" s="50"/>
      <c r="H158" s="50" t="s">
        <v>55</v>
      </c>
      <c r="I158" s="50" t="s">
        <v>56</v>
      </c>
      <c r="J158" s="50" t="s">
        <v>1165</v>
      </c>
      <c r="K158" s="50"/>
      <c r="L158" s="53" t="s">
        <v>58</v>
      </c>
      <c r="M158" s="55" t="s">
        <v>1166</v>
      </c>
      <c r="N158" s="50">
        <v>57.0</v>
      </c>
      <c r="O158" s="50">
        <v>261.0</v>
      </c>
      <c r="P158" s="50" t="s">
        <v>145</v>
      </c>
      <c r="Q158" s="56" t="s">
        <v>1167</v>
      </c>
      <c r="R158" s="53" t="s">
        <v>1168</v>
      </c>
    </row>
    <row r="159">
      <c r="A159" s="54" t="s">
        <v>1169</v>
      </c>
      <c r="B159" s="50" t="s">
        <v>1170</v>
      </c>
      <c r="C159" s="51" t="s">
        <v>1171</v>
      </c>
      <c r="D159" s="50" t="s">
        <v>1172</v>
      </c>
      <c r="E159" s="52">
        <v>44119.74197916666</v>
      </c>
      <c r="F159" s="50"/>
      <c r="G159" s="50"/>
      <c r="H159" s="50" t="s">
        <v>55</v>
      </c>
      <c r="I159" s="50" t="s">
        <v>56</v>
      </c>
      <c r="J159" s="50" t="s">
        <v>1173</v>
      </c>
      <c r="K159" s="50"/>
      <c r="L159" s="53" t="s">
        <v>296</v>
      </c>
      <c r="M159" s="55" t="s">
        <v>1174</v>
      </c>
      <c r="N159" s="50">
        <v>633.0</v>
      </c>
      <c r="O159" s="50">
        <v>157.0</v>
      </c>
      <c r="P159" s="50" t="s">
        <v>1175</v>
      </c>
      <c r="Q159" s="56" t="s">
        <v>1176</v>
      </c>
      <c r="R159" s="53" t="s">
        <v>61</v>
      </c>
    </row>
    <row r="160">
      <c r="A160" s="54" t="s">
        <v>1177</v>
      </c>
      <c r="B160" s="50" t="s">
        <v>375</v>
      </c>
      <c r="C160" s="51" t="s">
        <v>1178</v>
      </c>
      <c r="D160" s="50" t="s">
        <v>1179</v>
      </c>
      <c r="E160" s="52">
        <v>44119.739270833335</v>
      </c>
      <c r="F160" s="50"/>
      <c r="G160" s="50"/>
      <c r="H160" s="50" t="s">
        <v>55</v>
      </c>
      <c r="I160" s="50" t="s">
        <v>56</v>
      </c>
      <c r="J160" s="50" t="s">
        <v>378</v>
      </c>
      <c r="K160" s="50"/>
      <c r="L160" s="53" t="s">
        <v>58</v>
      </c>
      <c r="M160" s="55" t="s">
        <v>76</v>
      </c>
      <c r="N160" s="50">
        <v>3.0</v>
      </c>
      <c r="O160" s="50">
        <v>5.0</v>
      </c>
      <c r="P160" s="50"/>
      <c r="Q160" s="56" t="s">
        <v>1180</v>
      </c>
      <c r="R160" s="53" t="s">
        <v>61</v>
      </c>
    </row>
    <row r="161">
      <c r="A161" s="54" t="s">
        <v>1181</v>
      </c>
      <c r="B161" s="50" t="s">
        <v>672</v>
      </c>
      <c r="C161" s="51" t="s">
        <v>1182</v>
      </c>
      <c r="D161" s="50" t="s">
        <v>1183</v>
      </c>
      <c r="E161" s="52">
        <v>44119.731192129635</v>
      </c>
      <c r="F161" s="50"/>
      <c r="G161" s="50"/>
      <c r="H161" s="50" t="s">
        <v>55</v>
      </c>
      <c r="I161" s="50" t="s">
        <v>56</v>
      </c>
      <c r="J161" s="50" t="s">
        <v>675</v>
      </c>
      <c r="K161" s="50"/>
      <c r="L161" s="53" t="s">
        <v>85</v>
      </c>
      <c r="M161" s="55" t="s">
        <v>676</v>
      </c>
      <c r="N161" s="50">
        <v>318.0</v>
      </c>
      <c r="O161" s="50">
        <v>305.0</v>
      </c>
      <c r="P161" s="50" t="s">
        <v>677</v>
      </c>
      <c r="Q161" s="56" t="s">
        <v>1184</v>
      </c>
      <c r="R161" s="53" t="s">
        <v>1185</v>
      </c>
    </row>
    <row r="162">
      <c r="A162" s="54" t="s">
        <v>1186</v>
      </c>
      <c r="B162" s="50" t="s">
        <v>1187</v>
      </c>
      <c r="C162" s="51" t="s">
        <v>1188</v>
      </c>
      <c r="D162" s="50" t="s">
        <v>1189</v>
      </c>
      <c r="E162" s="52">
        <v>44119.72760416666</v>
      </c>
      <c r="F162" s="50"/>
      <c r="G162" s="50"/>
      <c r="H162" s="50" t="s">
        <v>55</v>
      </c>
      <c r="I162" s="50" t="s">
        <v>56</v>
      </c>
      <c r="J162" s="50" t="s">
        <v>1190</v>
      </c>
      <c r="K162" s="50"/>
      <c r="L162" s="53" t="s">
        <v>85</v>
      </c>
      <c r="M162" s="55" t="s">
        <v>1191</v>
      </c>
      <c r="N162" s="50">
        <v>434.0</v>
      </c>
      <c r="O162" s="50">
        <v>401.0</v>
      </c>
      <c r="P162" s="50" t="s">
        <v>1192</v>
      </c>
      <c r="Q162" s="56" t="s">
        <v>1193</v>
      </c>
      <c r="R162" s="53" t="s">
        <v>61</v>
      </c>
    </row>
    <row r="163">
      <c r="A163" s="54" t="s">
        <v>1194</v>
      </c>
      <c r="B163" s="50" t="s">
        <v>375</v>
      </c>
      <c r="C163" s="51" t="s">
        <v>1195</v>
      </c>
      <c r="D163" s="50" t="s">
        <v>1196</v>
      </c>
      <c r="E163" s="52">
        <v>44119.7274537037</v>
      </c>
      <c r="F163" s="50"/>
      <c r="G163" s="50"/>
      <c r="H163" s="50" t="s">
        <v>55</v>
      </c>
      <c r="I163" s="50" t="s">
        <v>56</v>
      </c>
      <c r="J163" s="50" t="s">
        <v>378</v>
      </c>
      <c r="K163" s="50"/>
      <c r="L163" s="53" t="s">
        <v>58</v>
      </c>
      <c r="M163" s="55" t="s">
        <v>76</v>
      </c>
      <c r="N163" s="50">
        <v>3.0</v>
      </c>
      <c r="O163" s="50">
        <v>5.0</v>
      </c>
      <c r="P163" s="50"/>
      <c r="Q163" s="56" t="s">
        <v>1197</v>
      </c>
      <c r="R163" s="53" t="s">
        <v>61</v>
      </c>
    </row>
    <row r="164">
      <c r="A164" s="54" t="s">
        <v>1198</v>
      </c>
      <c r="B164" s="50" t="s">
        <v>1199</v>
      </c>
      <c r="C164" s="51" t="s">
        <v>1200</v>
      </c>
      <c r="D164" s="50" t="s">
        <v>1201</v>
      </c>
      <c r="E164" s="52">
        <v>44119.72494212963</v>
      </c>
      <c r="F164" s="50"/>
      <c r="G164" s="50"/>
      <c r="H164" s="50" t="s">
        <v>55</v>
      </c>
      <c r="I164" s="50" t="s">
        <v>56</v>
      </c>
      <c r="J164" s="50" t="s">
        <v>1202</v>
      </c>
      <c r="K164" s="50"/>
      <c r="L164" s="53" t="s">
        <v>58</v>
      </c>
      <c r="M164" s="55" t="s">
        <v>1203</v>
      </c>
      <c r="N164" s="50">
        <v>385.0</v>
      </c>
      <c r="O164" s="50">
        <v>1774.0</v>
      </c>
      <c r="P164" s="50" t="s">
        <v>1204</v>
      </c>
      <c r="Q164" s="56" t="s">
        <v>1205</v>
      </c>
      <c r="R164" s="53" t="s">
        <v>61</v>
      </c>
    </row>
    <row r="165">
      <c r="A165" s="54" t="s">
        <v>1206</v>
      </c>
      <c r="B165" s="50" t="s">
        <v>1207</v>
      </c>
      <c r="C165" s="51" t="s">
        <v>1208</v>
      </c>
      <c r="D165" s="50" t="s">
        <v>1209</v>
      </c>
      <c r="E165" s="52">
        <v>44119.72268518519</v>
      </c>
      <c r="F165" s="50"/>
      <c r="G165" s="50"/>
      <c r="H165" s="50" t="s">
        <v>55</v>
      </c>
      <c r="I165" s="50" t="s">
        <v>56</v>
      </c>
      <c r="J165" s="50" t="s">
        <v>1210</v>
      </c>
      <c r="K165" s="50" t="s">
        <v>1211</v>
      </c>
      <c r="L165" s="53" t="s">
        <v>58</v>
      </c>
      <c r="M165" s="55" t="s">
        <v>1212</v>
      </c>
      <c r="N165" s="50">
        <v>113.0</v>
      </c>
      <c r="O165" s="50">
        <v>279.0</v>
      </c>
      <c r="P165" s="50"/>
      <c r="Q165" s="56" t="s">
        <v>1213</v>
      </c>
      <c r="R165" s="53" t="s">
        <v>61</v>
      </c>
    </row>
    <row r="166">
      <c r="A166" s="54" t="s">
        <v>1214</v>
      </c>
      <c r="B166" s="50" t="s">
        <v>1215</v>
      </c>
      <c r="C166" s="51" t="s">
        <v>1216</v>
      </c>
      <c r="D166" s="50" t="s">
        <v>1217</v>
      </c>
      <c r="E166" s="52">
        <v>44119.718194444446</v>
      </c>
      <c r="F166" s="50"/>
      <c r="G166" s="50"/>
      <c r="H166" s="50" t="s">
        <v>55</v>
      </c>
      <c r="I166" s="50" t="s">
        <v>56</v>
      </c>
      <c r="J166" s="50" t="s">
        <v>1218</v>
      </c>
      <c r="K166" s="50"/>
      <c r="L166" s="53" t="s">
        <v>58</v>
      </c>
      <c r="M166" s="55" t="s">
        <v>1219</v>
      </c>
      <c r="N166" s="50">
        <v>104.0</v>
      </c>
      <c r="O166" s="50">
        <v>303.0</v>
      </c>
      <c r="P166" s="50" t="s">
        <v>1220</v>
      </c>
      <c r="Q166" s="56" t="s">
        <v>1221</v>
      </c>
      <c r="R166" s="53" t="s">
        <v>1222</v>
      </c>
    </row>
    <row r="167">
      <c r="A167" s="54" t="s">
        <v>1223</v>
      </c>
      <c r="B167" s="50" t="s">
        <v>1224</v>
      </c>
      <c r="C167" s="51" t="s">
        <v>1225</v>
      </c>
      <c r="D167" s="50" t="s">
        <v>1226</v>
      </c>
      <c r="E167" s="52">
        <v>44119.71770833334</v>
      </c>
      <c r="F167" s="50"/>
      <c r="G167" s="50"/>
      <c r="H167" s="50" t="s">
        <v>55</v>
      </c>
      <c r="I167" s="50" t="s">
        <v>56</v>
      </c>
      <c r="J167" s="50" t="s">
        <v>1227</v>
      </c>
      <c r="K167" s="50" t="s">
        <v>1228</v>
      </c>
      <c r="L167" s="53" t="s">
        <v>85</v>
      </c>
      <c r="M167" s="55" t="s">
        <v>1229</v>
      </c>
      <c r="N167" s="50">
        <v>58.0</v>
      </c>
      <c r="O167" s="50">
        <v>135.0</v>
      </c>
      <c r="P167" s="50" t="s">
        <v>1230</v>
      </c>
      <c r="Q167" s="56" t="s">
        <v>1231</v>
      </c>
      <c r="R167" s="53" t="s">
        <v>61</v>
      </c>
    </row>
    <row r="168">
      <c r="A168" s="54" t="s">
        <v>1232</v>
      </c>
      <c r="B168" s="50" t="s">
        <v>1233</v>
      </c>
      <c r="C168" s="51" t="s">
        <v>1234</v>
      </c>
      <c r="D168" s="50" t="s">
        <v>1235</v>
      </c>
      <c r="E168" s="52">
        <v>44119.715960648144</v>
      </c>
      <c r="F168" s="50"/>
      <c r="G168" s="50"/>
      <c r="H168" s="50" t="s">
        <v>55</v>
      </c>
      <c r="I168" s="50" t="s">
        <v>56</v>
      </c>
      <c r="J168" s="50" t="s">
        <v>1236</v>
      </c>
      <c r="K168" s="50" t="s">
        <v>1237</v>
      </c>
      <c r="L168" s="53" t="s">
        <v>296</v>
      </c>
      <c r="M168" s="55" t="s">
        <v>1238</v>
      </c>
      <c r="N168" s="50">
        <v>1262.0</v>
      </c>
      <c r="O168" s="50">
        <v>2381.0</v>
      </c>
      <c r="P168" s="50" t="s">
        <v>1239</v>
      </c>
      <c r="Q168" s="56" t="s">
        <v>1240</v>
      </c>
      <c r="R168" s="53" t="s">
        <v>61</v>
      </c>
    </row>
    <row r="169">
      <c r="A169" s="54" t="s">
        <v>1241</v>
      </c>
      <c r="B169" s="50" t="s">
        <v>1242</v>
      </c>
      <c r="C169" s="51" t="s">
        <v>1243</v>
      </c>
      <c r="D169" s="50" t="s">
        <v>1244</v>
      </c>
      <c r="E169" s="52">
        <v>44119.7153587963</v>
      </c>
      <c r="F169" s="50"/>
      <c r="G169" s="50"/>
      <c r="H169" s="50" t="s">
        <v>55</v>
      </c>
      <c r="I169" s="50" t="s">
        <v>56</v>
      </c>
      <c r="J169" s="50" t="s">
        <v>1245</v>
      </c>
      <c r="K169" s="50" t="s">
        <v>120</v>
      </c>
      <c r="L169" s="53" t="s">
        <v>58</v>
      </c>
      <c r="M169" s="55" t="s">
        <v>1246</v>
      </c>
      <c r="N169" s="50">
        <v>2.0</v>
      </c>
      <c r="O169" s="50">
        <v>33.0</v>
      </c>
      <c r="P169" s="50" t="s">
        <v>1247</v>
      </c>
      <c r="Q169" s="56" t="s">
        <v>1248</v>
      </c>
      <c r="R169" s="53" t="s">
        <v>61</v>
      </c>
    </row>
    <row r="170">
      <c r="A170" s="54" t="s">
        <v>1249</v>
      </c>
      <c r="B170" s="50" t="s">
        <v>1250</v>
      </c>
      <c r="C170" s="51" t="s">
        <v>1251</v>
      </c>
      <c r="D170" s="50" t="s">
        <v>1252</v>
      </c>
      <c r="E170" s="52">
        <v>44119.711064814815</v>
      </c>
      <c r="F170" s="50"/>
      <c r="G170" s="50"/>
      <c r="H170" s="50" t="s">
        <v>55</v>
      </c>
      <c r="I170" s="50" t="s">
        <v>56</v>
      </c>
      <c r="J170" s="50" t="s">
        <v>1253</v>
      </c>
      <c r="K170" s="50" t="s">
        <v>1254</v>
      </c>
      <c r="L170" s="53" t="s">
        <v>58</v>
      </c>
      <c r="M170" s="55" t="s">
        <v>1255</v>
      </c>
      <c r="N170" s="50">
        <v>95.0</v>
      </c>
      <c r="O170" s="50">
        <v>274.0</v>
      </c>
      <c r="P170" s="50" t="s">
        <v>1256</v>
      </c>
      <c r="Q170" s="56" t="s">
        <v>1257</v>
      </c>
      <c r="R170" s="53" t="s">
        <v>61</v>
      </c>
    </row>
    <row r="171">
      <c r="A171" s="54" t="s">
        <v>1258</v>
      </c>
      <c r="B171" s="50" t="s">
        <v>1224</v>
      </c>
      <c r="C171" s="51" t="s">
        <v>1259</v>
      </c>
      <c r="D171" s="50" t="s">
        <v>1260</v>
      </c>
      <c r="E171" s="52">
        <v>44119.70998842592</v>
      </c>
      <c r="F171" s="50"/>
      <c r="G171" s="50"/>
      <c r="H171" s="50" t="s">
        <v>55</v>
      </c>
      <c r="I171" s="50" t="s">
        <v>56</v>
      </c>
      <c r="J171" s="50" t="s">
        <v>1227</v>
      </c>
      <c r="K171" s="50"/>
      <c r="L171" s="53" t="s">
        <v>85</v>
      </c>
      <c r="M171" s="55" t="s">
        <v>1229</v>
      </c>
      <c r="N171" s="50">
        <v>58.0</v>
      </c>
      <c r="O171" s="50">
        <v>135.0</v>
      </c>
      <c r="P171" s="50" t="s">
        <v>1230</v>
      </c>
      <c r="Q171" s="56" t="s">
        <v>1261</v>
      </c>
      <c r="R171" s="53" t="s">
        <v>61</v>
      </c>
    </row>
    <row r="172">
      <c r="A172" s="54" t="s">
        <v>1262</v>
      </c>
      <c r="B172" s="50" t="s">
        <v>1263</v>
      </c>
      <c r="C172" s="51" t="s">
        <v>1264</v>
      </c>
      <c r="D172" s="50" t="s">
        <v>1265</v>
      </c>
      <c r="E172" s="52">
        <v>44119.70925925926</v>
      </c>
      <c r="F172" s="50"/>
      <c r="G172" s="50"/>
      <c r="H172" s="50" t="s">
        <v>55</v>
      </c>
      <c r="I172" s="50" t="s">
        <v>56</v>
      </c>
      <c r="J172" s="50" t="s">
        <v>1266</v>
      </c>
      <c r="K172" s="50" t="s">
        <v>1267</v>
      </c>
      <c r="L172" s="53" t="s">
        <v>296</v>
      </c>
      <c r="M172" s="55" t="s">
        <v>1268</v>
      </c>
      <c r="N172" s="50">
        <v>78.0</v>
      </c>
      <c r="O172" s="50">
        <v>79.0</v>
      </c>
      <c r="P172" s="50"/>
      <c r="Q172" s="56" t="s">
        <v>1269</v>
      </c>
      <c r="R172" s="53" t="s">
        <v>1270</v>
      </c>
    </row>
    <row r="173">
      <c r="A173" s="54" t="s">
        <v>1271</v>
      </c>
      <c r="B173" s="50" t="s">
        <v>1263</v>
      </c>
      <c r="C173" s="51" t="s">
        <v>1272</v>
      </c>
      <c r="D173" s="50" t="s">
        <v>1273</v>
      </c>
      <c r="E173" s="52">
        <v>44119.70743055556</v>
      </c>
      <c r="F173" s="50"/>
      <c r="G173" s="50"/>
      <c r="H173" s="50" t="s">
        <v>55</v>
      </c>
      <c r="I173" s="50" t="s">
        <v>56</v>
      </c>
      <c r="J173" s="50" t="s">
        <v>1266</v>
      </c>
      <c r="K173" s="50" t="s">
        <v>84</v>
      </c>
      <c r="L173" s="53" t="s">
        <v>296</v>
      </c>
      <c r="M173" s="55" t="s">
        <v>1268</v>
      </c>
      <c r="N173" s="50">
        <v>78.0</v>
      </c>
      <c r="O173" s="50">
        <v>79.0</v>
      </c>
      <c r="P173" s="50"/>
      <c r="Q173" s="56" t="s">
        <v>1274</v>
      </c>
      <c r="R173" s="53" t="s">
        <v>1275</v>
      </c>
    </row>
    <row r="174">
      <c r="A174" s="54" t="s">
        <v>1276</v>
      </c>
      <c r="B174" s="50" t="s">
        <v>1263</v>
      </c>
      <c r="C174" s="51" t="s">
        <v>1277</v>
      </c>
      <c r="D174" s="50" t="s">
        <v>1278</v>
      </c>
      <c r="E174" s="52">
        <v>44119.70649305556</v>
      </c>
      <c r="F174" s="50"/>
      <c r="G174" s="50"/>
      <c r="H174" s="50" t="s">
        <v>55</v>
      </c>
      <c r="I174" s="50" t="s">
        <v>56</v>
      </c>
      <c r="J174" s="50" t="s">
        <v>1266</v>
      </c>
      <c r="K174" s="50"/>
      <c r="L174" s="53" t="s">
        <v>296</v>
      </c>
      <c r="M174" s="55" t="s">
        <v>1268</v>
      </c>
      <c r="N174" s="50">
        <v>78.0</v>
      </c>
      <c r="O174" s="50">
        <v>79.0</v>
      </c>
      <c r="P174" s="50"/>
      <c r="Q174" s="56" t="s">
        <v>1279</v>
      </c>
      <c r="R174" s="53" t="s">
        <v>1280</v>
      </c>
    </row>
    <row r="175">
      <c r="A175" s="54" t="s">
        <v>1281</v>
      </c>
      <c r="B175" s="50" t="s">
        <v>1282</v>
      </c>
      <c r="C175" s="51" t="s">
        <v>1283</v>
      </c>
      <c r="D175" s="50" t="s">
        <v>1284</v>
      </c>
      <c r="E175" s="52">
        <v>44119.686203703706</v>
      </c>
      <c r="F175" s="50"/>
      <c r="G175" s="50"/>
      <c r="H175" s="50" t="s">
        <v>55</v>
      </c>
      <c r="I175" s="50" t="s">
        <v>56</v>
      </c>
      <c r="J175" s="50" t="s">
        <v>1285</v>
      </c>
      <c r="K175" s="50"/>
      <c r="L175" s="53" t="s">
        <v>85</v>
      </c>
      <c r="M175" s="55" t="s">
        <v>1286</v>
      </c>
      <c r="N175" s="50">
        <v>285.0</v>
      </c>
      <c r="O175" s="50">
        <v>390.0</v>
      </c>
      <c r="P175" s="50" t="s">
        <v>1287</v>
      </c>
      <c r="Q175" s="56" t="s">
        <v>1288</v>
      </c>
      <c r="R175" s="53" t="s">
        <v>61</v>
      </c>
    </row>
    <row r="176">
      <c r="A176" s="54" t="s">
        <v>1289</v>
      </c>
      <c r="B176" s="50" t="s">
        <v>1290</v>
      </c>
      <c r="C176" s="51" t="s">
        <v>1291</v>
      </c>
      <c r="D176" s="50" t="s">
        <v>1292</v>
      </c>
      <c r="E176" s="52">
        <v>44119.6634375</v>
      </c>
      <c r="F176" s="50"/>
      <c r="G176" s="50"/>
      <c r="H176" s="50" t="s">
        <v>55</v>
      </c>
      <c r="I176" s="50" t="s">
        <v>56</v>
      </c>
      <c r="J176" s="50" t="s">
        <v>1293</v>
      </c>
      <c r="K176" s="50"/>
      <c r="L176" s="53" t="s">
        <v>58</v>
      </c>
      <c r="M176" s="55" t="s">
        <v>1294</v>
      </c>
      <c r="N176" s="50">
        <v>135.0</v>
      </c>
      <c r="O176" s="50">
        <v>263.0</v>
      </c>
      <c r="P176" s="50"/>
      <c r="Q176" s="56" t="s">
        <v>1295</v>
      </c>
      <c r="R176" s="53" t="s">
        <v>61</v>
      </c>
    </row>
    <row r="177">
      <c r="A177" s="54" t="s">
        <v>1296</v>
      </c>
      <c r="B177" s="50" t="s">
        <v>1297</v>
      </c>
      <c r="C177" s="51" t="s">
        <v>1298</v>
      </c>
      <c r="D177" s="50" t="s">
        <v>1299</v>
      </c>
      <c r="E177" s="52">
        <v>44119.66341435185</v>
      </c>
      <c r="F177" s="50"/>
      <c r="G177" s="50"/>
      <c r="H177" s="50" t="s">
        <v>55</v>
      </c>
      <c r="I177" s="50" t="s">
        <v>56</v>
      </c>
      <c r="J177" s="50" t="s">
        <v>1300</v>
      </c>
      <c r="K177" s="50"/>
      <c r="L177" s="53" t="s">
        <v>296</v>
      </c>
      <c r="M177" s="55" t="s">
        <v>1301</v>
      </c>
      <c r="N177" s="50">
        <v>432.0</v>
      </c>
      <c r="O177" s="50">
        <v>397.0</v>
      </c>
      <c r="P177" s="50" t="s">
        <v>1302</v>
      </c>
      <c r="Q177" s="56" t="s">
        <v>1303</v>
      </c>
      <c r="R177" s="53" t="s">
        <v>61</v>
      </c>
    </row>
    <row r="178">
      <c r="A178" s="54" t="s">
        <v>1304</v>
      </c>
      <c r="B178" s="50" t="s">
        <v>1305</v>
      </c>
      <c r="C178" s="51" t="s">
        <v>1306</v>
      </c>
      <c r="D178" s="50" t="s">
        <v>1307</v>
      </c>
      <c r="E178" s="52">
        <v>44119.662511574075</v>
      </c>
      <c r="F178" s="50"/>
      <c r="G178" s="50"/>
      <c r="H178" s="50" t="s">
        <v>55</v>
      </c>
      <c r="I178" s="50" t="s">
        <v>56</v>
      </c>
      <c r="J178" s="50" t="s">
        <v>1308</v>
      </c>
      <c r="K178" s="50"/>
      <c r="L178" s="53" t="s">
        <v>85</v>
      </c>
      <c r="M178" s="55" t="s">
        <v>1309</v>
      </c>
      <c r="N178" s="50">
        <v>436.0</v>
      </c>
      <c r="O178" s="50">
        <v>1736.0</v>
      </c>
      <c r="P178" s="50" t="s">
        <v>1310</v>
      </c>
      <c r="Q178" s="56" t="s">
        <v>1311</v>
      </c>
      <c r="R178" s="53" t="s">
        <v>1312</v>
      </c>
    </row>
    <row r="179">
      <c r="A179" s="54" t="s">
        <v>1313</v>
      </c>
      <c r="B179" s="50" t="s">
        <v>1314</v>
      </c>
      <c r="C179" s="51" t="s">
        <v>1315</v>
      </c>
      <c r="D179" s="50" t="s">
        <v>1316</v>
      </c>
      <c r="E179" s="52">
        <v>44119.660625000004</v>
      </c>
      <c r="F179" s="50"/>
      <c r="G179" s="50"/>
      <c r="H179" s="50" t="s">
        <v>55</v>
      </c>
      <c r="I179" s="50" t="s">
        <v>56</v>
      </c>
      <c r="J179" s="50" t="s">
        <v>1317</v>
      </c>
      <c r="K179" s="50"/>
      <c r="L179" s="53" t="s">
        <v>85</v>
      </c>
      <c r="M179" s="55" t="s">
        <v>1318</v>
      </c>
      <c r="N179" s="50">
        <v>166.0</v>
      </c>
      <c r="O179" s="50">
        <v>528.0</v>
      </c>
      <c r="P179" s="50"/>
      <c r="Q179" s="56" t="s">
        <v>1319</v>
      </c>
      <c r="R179" s="53" t="s">
        <v>1320</v>
      </c>
    </row>
    <row r="180">
      <c r="A180" s="54" t="s">
        <v>1321</v>
      </c>
      <c r="B180" s="50" t="s">
        <v>1250</v>
      </c>
      <c r="C180" s="51" t="s">
        <v>1322</v>
      </c>
      <c r="D180" s="50" t="s">
        <v>1323</v>
      </c>
      <c r="E180" s="52">
        <v>44119.65856481482</v>
      </c>
      <c r="F180" s="50"/>
      <c r="G180" s="50"/>
      <c r="H180" s="50" t="s">
        <v>55</v>
      </c>
      <c r="I180" s="50" t="s">
        <v>56</v>
      </c>
      <c r="J180" s="50" t="s">
        <v>1253</v>
      </c>
      <c r="K180" s="50"/>
      <c r="L180" s="53" t="s">
        <v>58</v>
      </c>
      <c r="M180" s="55" t="s">
        <v>1255</v>
      </c>
      <c r="N180" s="50">
        <v>95.0</v>
      </c>
      <c r="O180" s="50">
        <v>274.0</v>
      </c>
      <c r="P180" s="50" t="s">
        <v>1256</v>
      </c>
      <c r="Q180" s="56" t="s">
        <v>1324</v>
      </c>
      <c r="R180" s="53" t="s">
        <v>61</v>
      </c>
    </row>
    <row r="181">
      <c r="A181" s="54" t="s">
        <v>1325</v>
      </c>
      <c r="B181" s="50" t="s">
        <v>1326</v>
      </c>
      <c r="C181" s="51" t="s">
        <v>1327</v>
      </c>
      <c r="D181" s="50" t="s">
        <v>1328</v>
      </c>
      <c r="E181" s="52">
        <v>44119.658425925925</v>
      </c>
      <c r="F181" s="50"/>
      <c r="G181" s="50"/>
      <c r="H181" s="50" t="s">
        <v>55</v>
      </c>
      <c r="I181" s="50" t="s">
        <v>56</v>
      </c>
      <c r="J181" s="50" t="s">
        <v>1329</v>
      </c>
      <c r="K181" s="50"/>
      <c r="L181" s="53" t="s">
        <v>58</v>
      </c>
      <c r="M181" s="55" t="s">
        <v>1330</v>
      </c>
      <c r="N181" s="50">
        <v>195.0</v>
      </c>
      <c r="O181" s="50">
        <v>584.0</v>
      </c>
      <c r="P181" s="50" t="s">
        <v>1331</v>
      </c>
      <c r="Q181" s="56" t="s">
        <v>1332</v>
      </c>
      <c r="R181" s="53" t="s">
        <v>61</v>
      </c>
    </row>
    <row r="182">
      <c r="A182" s="54" t="s">
        <v>1333</v>
      </c>
      <c r="B182" s="50" t="s">
        <v>1334</v>
      </c>
      <c r="C182" s="51" t="s">
        <v>1335</v>
      </c>
      <c r="D182" s="50" t="s">
        <v>1336</v>
      </c>
      <c r="E182" s="52">
        <v>44119.65365740741</v>
      </c>
      <c r="F182" s="50"/>
      <c r="G182" s="50"/>
      <c r="H182" s="50" t="s">
        <v>55</v>
      </c>
      <c r="I182" s="50" t="s">
        <v>56</v>
      </c>
      <c r="J182" s="50" t="s">
        <v>1337</v>
      </c>
      <c r="K182" s="50"/>
      <c r="L182" s="53" t="s">
        <v>58</v>
      </c>
      <c r="M182" s="55" t="s">
        <v>1338</v>
      </c>
      <c r="N182" s="50">
        <v>378.0</v>
      </c>
      <c r="O182" s="50">
        <v>728.0</v>
      </c>
      <c r="P182" s="50" t="s">
        <v>145</v>
      </c>
      <c r="Q182" s="56" t="s">
        <v>1339</v>
      </c>
      <c r="R182" s="53" t="s">
        <v>61</v>
      </c>
    </row>
    <row r="183">
      <c r="A183" s="54" t="s">
        <v>1340</v>
      </c>
      <c r="B183" s="50" t="s">
        <v>1341</v>
      </c>
      <c r="C183" s="51" t="s">
        <v>1342</v>
      </c>
      <c r="D183" s="50" t="s">
        <v>1343</v>
      </c>
      <c r="E183" s="52">
        <v>44119.64097222222</v>
      </c>
      <c r="F183" s="50"/>
      <c r="G183" s="50"/>
      <c r="H183" s="50" t="s">
        <v>55</v>
      </c>
      <c r="I183" s="50" t="s">
        <v>56</v>
      </c>
      <c r="J183" s="50" t="s">
        <v>1344</v>
      </c>
      <c r="K183" s="50" t="s">
        <v>256</v>
      </c>
      <c r="L183" s="53" t="s">
        <v>58</v>
      </c>
      <c r="M183" s="55" t="s">
        <v>1345</v>
      </c>
      <c r="N183" s="50">
        <v>286.0</v>
      </c>
      <c r="O183" s="50">
        <v>953.0</v>
      </c>
      <c r="P183" s="50"/>
      <c r="Q183" s="56" t="s">
        <v>1346</v>
      </c>
      <c r="R183" s="53" t="s">
        <v>259</v>
      </c>
    </row>
    <row r="184">
      <c r="A184" s="54" t="s">
        <v>1347</v>
      </c>
      <c r="B184" s="50" t="s">
        <v>1341</v>
      </c>
      <c r="C184" s="51" t="s">
        <v>1348</v>
      </c>
      <c r="D184" s="50" t="s">
        <v>1349</v>
      </c>
      <c r="E184" s="52">
        <v>44119.637141203704</v>
      </c>
      <c r="F184" s="50"/>
      <c r="G184" s="50"/>
      <c r="H184" s="50" t="s">
        <v>55</v>
      </c>
      <c r="I184" s="50" t="s">
        <v>56</v>
      </c>
      <c r="J184" s="50" t="s">
        <v>1344</v>
      </c>
      <c r="K184" s="50" t="s">
        <v>84</v>
      </c>
      <c r="L184" s="53" t="s">
        <v>58</v>
      </c>
      <c r="M184" s="55" t="s">
        <v>1345</v>
      </c>
      <c r="N184" s="50">
        <v>286.0</v>
      </c>
      <c r="O184" s="50">
        <v>953.0</v>
      </c>
      <c r="P184" s="50"/>
      <c r="Q184" s="56" t="s">
        <v>1350</v>
      </c>
      <c r="R184" s="53" t="s">
        <v>1351</v>
      </c>
    </row>
    <row r="185">
      <c r="A185" s="54" t="s">
        <v>1352</v>
      </c>
      <c r="B185" s="50" t="s">
        <v>1353</v>
      </c>
      <c r="C185" s="51" t="s">
        <v>1354</v>
      </c>
      <c r="D185" s="50" t="s">
        <v>1355</v>
      </c>
      <c r="E185" s="52">
        <v>44119.63706018518</v>
      </c>
      <c r="F185" s="50"/>
      <c r="G185" s="50"/>
      <c r="H185" s="50" t="s">
        <v>55</v>
      </c>
      <c r="I185" s="50" t="s">
        <v>56</v>
      </c>
      <c r="J185" s="50" t="s">
        <v>1356</v>
      </c>
      <c r="K185" s="50"/>
      <c r="L185" s="53" t="s">
        <v>58</v>
      </c>
      <c r="M185" s="55" t="s">
        <v>76</v>
      </c>
      <c r="N185" s="50">
        <v>10.0</v>
      </c>
      <c r="O185" s="50">
        <v>169.0</v>
      </c>
      <c r="P185" s="50"/>
      <c r="Q185" s="56" t="s">
        <v>1357</v>
      </c>
      <c r="R185" s="53" t="s">
        <v>61</v>
      </c>
    </row>
    <row r="186">
      <c r="A186" s="54" t="s">
        <v>1358</v>
      </c>
      <c r="B186" s="50" t="s">
        <v>1359</v>
      </c>
      <c r="C186" s="51" t="s">
        <v>1360</v>
      </c>
      <c r="D186" s="50" t="s">
        <v>1361</v>
      </c>
      <c r="E186" s="52">
        <v>44119.607627314814</v>
      </c>
      <c r="F186" s="50"/>
      <c r="G186" s="50"/>
      <c r="H186" s="50" t="s">
        <v>55</v>
      </c>
      <c r="I186" s="50" t="s">
        <v>56</v>
      </c>
      <c r="J186" s="50" t="s">
        <v>1362</v>
      </c>
      <c r="K186" s="50" t="s">
        <v>110</v>
      </c>
      <c r="L186" s="53" t="s">
        <v>58</v>
      </c>
      <c r="M186" s="55" t="s">
        <v>1363</v>
      </c>
      <c r="N186" s="50">
        <v>68.0</v>
      </c>
      <c r="O186" s="50">
        <v>187.0</v>
      </c>
      <c r="P186" s="50"/>
      <c r="Q186" s="56" t="s">
        <v>1364</v>
      </c>
      <c r="R186" s="53" t="s">
        <v>61</v>
      </c>
    </row>
    <row r="187">
      <c r="A187" s="54" t="s">
        <v>1365</v>
      </c>
      <c r="B187" s="50" t="s">
        <v>999</v>
      </c>
      <c r="C187" s="51" t="s">
        <v>1366</v>
      </c>
      <c r="D187" s="50" t="s">
        <v>1367</v>
      </c>
      <c r="E187" s="52">
        <v>44119.60576388889</v>
      </c>
      <c r="F187" s="50"/>
      <c r="G187" s="50"/>
      <c r="H187" s="50" t="s">
        <v>55</v>
      </c>
      <c r="I187" s="50" t="s">
        <v>56</v>
      </c>
      <c r="J187" s="50" t="s">
        <v>1002</v>
      </c>
      <c r="K187" s="50"/>
      <c r="L187" s="53" t="s">
        <v>58</v>
      </c>
      <c r="M187" s="55" t="s">
        <v>76</v>
      </c>
      <c r="N187" s="50">
        <v>3.0</v>
      </c>
      <c r="O187" s="50">
        <v>42.0</v>
      </c>
      <c r="P187" s="50"/>
      <c r="Q187" s="56" t="s">
        <v>1368</v>
      </c>
      <c r="R187" s="53" t="s">
        <v>1369</v>
      </c>
    </row>
    <row r="188">
      <c r="A188" s="54" t="s">
        <v>1370</v>
      </c>
      <c r="B188" s="50" t="s">
        <v>1371</v>
      </c>
      <c r="C188" s="51" t="s">
        <v>1372</v>
      </c>
      <c r="D188" s="50" t="s">
        <v>1373</v>
      </c>
      <c r="E188" s="52">
        <v>44119.59377314815</v>
      </c>
      <c r="F188" s="50"/>
      <c r="G188" s="50"/>
      <c r="H188" s="50" t="s">
        <v>55</v>
      </c>
      <c r="I188" s="50" t="s">
        <v>56</v>
      </c>
      <c r="J188" s="50" t="s">
        <v>1374</v>
      </c>
      <c r="K188" s="50" t="s">
        <v>120</v>
      </c>
      <c r="L188" s="53" t="s">
        <v>85</v>
      </c>
      <c r="M188" s="55" t="s">
        <v>1375</v>
      </c>
      <c r="N188" s="50">
        <v>9.0</v>
      </c>
      <c r="O188" s="50">
        <v>69.0</v>
      </c>
      <c r="P188" s="50"/>
      <c r="Q188" s="56" t="s">
        <v>1376</v>
      </c>
      <c r="R188" s="53" t="s">
        <v>61</v>
      </c>
    </row>
    <row r="189">
      <c r="A189" s="54" t="s">
        <v>1377</v>
      </c>
      <c r="B189" s="50" t="s">
        <v>1378</v>
      </c>
      <c r="C189" s="51" t="s">
        <v>1379</v>
      </c>
      <c r="D189" s="50" t="s">
        <v>1380</v>
      </c>
      <c r="E189" s="52">
        <v>44119.57489583333</v>
      </c>
      <c r="F189" s="50"/>
      <c r="G189" s="50"/>
      <c r="H189" s="50" t="s">
        <v>55</v>
      </c>
      <c r="I189" s="50" t="s">
        <v>56</v>
      </c>
      <c r="J189" s="50" t="s">
        <v>1381</v>
      </c>
      <c r="K189" s="50"/>
      <c r="L189" s="53" t="s">
        <v>58</v>
      </c>
      <c r="M189" s="55" t="s">
        <v>1382</v>
      </c>
      <c r="N189" s="50">
        <v>112.0</v>
      </c>
      <c r="O189" s="50">
        <v>1241.0</v>
      </c>
      <c r="P189" s="50" t="s">
        <v>145</v>
      </c>
      <c r="Q189" s="56" t="s">
        <v>1383</v>
      </c>
      <c r="R189" s="53" t="s">
        <v>61</v>
      </c>
    </row>
    <row r="190">
      <c r="A190" s="54" t="s">
        <v>1384</v>
      </c>
      <c r="B190" s="50" t="s">
        <v>1385</v>
      </c>
      <c r="C190" s="51" t="s">
        <v>1386</v>
      </c>
      <c r="D190" s="50" t="s">
        <v>1387</v>
      </c>
      <c r="E190" s="52">
        <v>44119.28534722222</v>
      </c>
      <c r="F190" s="50"/>
      <c r="G190" s="50"/>
      <c r="H190" s="50" t="s">
        <v>55</v>
      </c>
      <c r="I190" s="50" t="s">
        <v>56</v>
      </c>
      <c r="J190" s="50" t="s">
        <v>1388</v>
      </c>
      <c r="K190" s="50"/>
      <c r="L190" s="53" t="s">
        <v>58</v>
      </c>
      <c r="M190" s="55" t="s">
        <v>1389</v>
      </c>
      <c r="N190" s="50"/>
      <c r="O190" s="50">
        <v>22.0</v>
      </c>
      <c r="P190" s="50"/>
      <c r="Q190" s="56" t="s">
        <v>1390</v>
      </c>
      <c r="R190" s="53" t="s">
        <v>61</v>
      </c>
    </row>
    <row r="191">
      <c r="A191" s="54" t="s">
        <v>1391</v>
      </c>
      <c r="B191" s="50" t="s">
        <v>1392</v>
      </c>
      <c r="C191" s="51" t="s">
        <v>1393</v>
      </c>
      <c r="D191" s="50" t="s">
        <v>1394</v>
      </c>
      <c r="E191" s="52">
        <v>44119.24748842593</v>
      </c>
      <c r="F191" s="50"/>
      <c r="G191" s="50"/>
      <c r="H191" s="50" t="s">
        <v>55</v>
      </c>
      <c r="I191" s="50" t="s">
        <v>56</v>
      </c>
      <c r="J191" s="50" t="s">
        <v>1395</v>
      </c>
      <c r="K191" s="50" t="s">
        <v>256</v>
      </c>
      <c r="L191" s="53" t="s">
        <v>58</v>
      </c>
      <c r="M191" s="55" t="s">
        <v>1396</v>
      </c>
      <c r="N191" s="50">
        <v>486.0</v>
      </c>
      <c r="O191" s="50">
        <v>3429.0</v>
      </c>
      <c r="P191" s="50" t="s">
        <v>1397</v>
      </c>
      <c r="Q191" s="56" t="s">
        <v>1398</v>
      </c>
      <c r="R191" s="53" t="s">
        <v>1399</v>
      </c>
    </row>
    <row r="192">
      <c r="A192" s="54" t="s">
        <v>1400</v>
      </c>
      <c r="B192" s="50" t="s">
        <v>1392</v>
      </c>
      <c r="C192" s="51" t="s">
        <v>1401</v>
      </c>
      <c r="D192" s="50" t="s">
        <v>1402</v>
      </c>
      <c r="E192" s="52">
        <v>44119.24650462963</v>
      </c>
      <c r="F192" s="50"/>
      <c r="G192" s="50"/>
      <c r="H192" s="50" t="s">
        <v>55</v>
      </c>
      <c r="I192" s="50" t="s">
        <v>56</v>
      </c>
      <c r="J192" s="50" t="s">
        <v>1395</v>
      </c>
      <c r="K192" s="50" t="s">
        <v>1403</v>
      </c>
      <c r="L192" s="53" t="s">
        <v>58</v>
      </c>
      <c r="M192" s="55" t="s">
        <v>1396</v>
      </c>
      <c r="N192" s="50">
        <v>486.0</v>
      </c>
      <c r="O192" s="50">
        <v>3429.0</v>
      </c>
      <c r="P192" s="50" t="s">
        <v>1397</v>
      </c>
      <c r="Q192" s="56" t="s">
        <v>1404</v>
      </c>
      <c r="R192" s="53" t="s">
        <v>1405</v>
      </c>
    </row>
    <row r="193">
      <c r="A193" s="54" t="s">
        <v>1406</v>
      </c>
      <c r="B193" s="50" t="s">
        <v>1407</v>
      </c>
      <c r="C193" s="51" t="s">
        <v>1408</v>
      </c>
      <c r="D193" s="50" t="s">
        <v>1409</v>
      </c>
      <c r="E193" s="52">
        <v>44119.24275462963</v>
      </c>
      <c r="F193" s="50"/>
      <c r="G193" s="50"/>
      <c r="H193" s="50" t="s">
        <v>55</v>
      </c>
      <c r="I193" s="50" t="s">
        <v>56</v>
      </c>
      <c r="J193" s="50" t="s">
        <v>1410</v>
      </c>
      <c r="K193" s="50" t="s">
        <v>1267</v>
      </c>
      <c r="L193" s="53" t="s">
        <v>58</v>
      </c>
      <c r="M193" s="55" t="s">
        <v>1411</v>
      </c>
      <c r="N193" s="50">
        <v>509.0</v>
      </c>
      <c r="O193" s="50">
        <v>1195.0</v>
      </c>
      <c r="P193" s="50" t="s">
        <v>267</v>
      </c>
      <c r="Q193" s="56" t="s">
        <v>1412</v>
      </c>
      <c r="R193" s="53" t="s">
        <v>1270</v>
      </c>
    </row>
    <row r="194">
      <c r="A194" s="54" t="s">
        <v>1413</v>
      </c>
      <c r="B194" s="50" t="s">
        <v>1414</v>
      </c>
      <c r="C194" s="51" t="s">
        <v>1415</v>
      </c>
      <c r="D194" s="50" t="s">
        <v>1416</v>
      </c>
      <c r="E194" s="52">
        <v>44119.22765046296</v>
      </c>
      <c r="F194" s="50"/>
      <c r="G194" s="50"/>
      <c r="H194" s="50" t="s">
        <v>55</v>
      </c>
      <c r="I194" s="50" t="s">
        <v>56</v>
      </c>
      <c r="J194" s="50" t="s">
        <v>1417</v>
      </c>
      <c r="K194" s="50"/>
      <c r="L194" s="53" t="s">
        <v>58</v>
      </c>
      <c r="M194" s="55" t="s">
        <v>1418</v>
      </c>
      <c r="N194" s="50">
        <v>112.0</v>
      </c>
      <c r="O194" s="50">
        <v>210.0</v>
      </c>
      <c r="P194" s="50" t="s">
        <v>1419</v>
      </c>
      <c r="Q194" s="56" t="s">
        <v>1420</v>
      </c>
      <c r="R194" s="53" t="s">
        <v>61</v>
      </c>
    </row>
    <row r="195">
      <c r="A195" s="54" t="s">
        <v>1421</v>
      </c>
      <c r="B195" s="50" t="s">
        <v>868</v>
      </c>
      <c r="C195" s="51" t="s">
        <v>1422</v>
      </c>
      <c r="D195" s="50" t="s">
        <v>1423</v>
      </c>
      <c r="E195" s="52">
        <v>44119.21267361111</v>
      </c>
      <c r="F195" s="50"/>
      <c r="G195" s="50"/>
      <c r="H195" s="50" t="s">
        <v>55</v>
      </c>
      <c r="I195" s="50" t="s">
        <v>56</v>
      </c>
      <c r="J195" s="50" t="s">
        <v>871</v>
      </c>
      <c r="K195" s="50"/>
      <c r="L195" s="53" t="s">
        <v>85</v>
      </c>
      <c r="M195" s="55" t="s">
        <v>872</v>
      </c>
      <c r="N195" s="50">
        <v>485.0</v>
      </c>
      <c r="O195" s="50">
        <v>1552.0</v>
      </c>
      <c r="P195" s="50" t="s">
        <v>873</v>
      </c>
      <c r="Q195" s="56" t="s">
        <v>1424</v>
      </c>
      <c r="R195" s="53" t="s">
        <v>1425</v>
      </c>
    </row>
    <row r="196">
      <c r="A196" s="54" t="s">
        <v>1426</v>
      </c>
      <c r="B196" s="50" t="s">
        <v>1427</v>
      </c>
      <c r="C196" s="51" t="s">
        <v>1428</v>
      </c>
      <c r="D196" s="50" t="s">
        <v>1429</v>
      </c>
      <c r="E196" s="52">
        <v>44119.19148148148</v>
      </c>
      <c r="F196" s="50"/>
      <c r="G196" s="50"/>
      <c r="H196" s="50" t="s">
        <v>55</v>
      </c>
      <c r="I196" s="50" t="s">
        <v>56</v>
      </c>
      <c r="J196" s="50" t="s">
        <v>1430</v>
      </c>
      <c r="K196" s="50"/>
      <c r="L196" s="53" t="s">
        <v>58</v>
      </c>
      <c r="M196" s="55" t="s">
        <v>1431</v>
      </c>
      <c r="N196" s="50">
        <v>213.0</v>
      </c>
      <c r="O196" s="50">
        <v>424.0</v>
      </c>
      <c r="P196" s="50"/>
      <c r="Q196" s="56" t="s">
        <v>1432</v>
      </c>
      <c r="R196" s="53" t="s">
        <v>1433</v>
      </c>
    </row>
    <row r="197">
      <c r="A197" s="54" t="s">
        <v>1434</v>
      </c>
      <c r="B197" s="50" t="s">
        <v>1435</v>
      </c>
      <c r="C197" s="51" t="s">
        <v>1436</v>
      </c>
      <c r="D197" s="50" t="s">
        <v>1437</v>
      </c>
      <c r="E197" s="52">
        <v>44119.170682870375</v>
      </c>
      <c r="F197" s="50"/>
      <c r="G197" s="50"/>
      <c r="H197" s="50" t="s">
        <v>55</v>
      </c>
      <c r="I197" s="50" t="s">
        <v>56</v>
      </c>
      <c r="J197" s="50" t="s">
        <v>1438</v>
      </c>
      <c r="K197" s="50"/>
      <c r="L197" s="53" t="s">
        <v>85</v>
      </c>
      <c r="M197" s="55" t="s">
        <v>1439</v>
      </c>
      <c r="N197" s="50">
        <v>76.0</v>
      </c>
      <c r="O197" s="50">
        <v>161.0</v>
      </c>
      <c r="P197" s="50" t="s">
        <v>1440</v>
      </c>
      <c r="Q197" s="56" t="s">
        <v>1441</v>
      </c>
      <c r="R197" s="53" t="s">
        <v>1442</v>
      </c>
    </row>
    <row r="198">
      <c r="A198" s="54" t="s">
        <v>1443</v>
      </c>
      <c r="B198" s="50" t="s">
        <v>1435</v>
      </c>
      <c r="C198" s="51" t="s">
        <v>1444</v>
      </c>
      <c r="D198" s="50" t="s">
        <v>1445</v>
      </c>
      <c r="E198" s="52">
        <v>44119.15053240741</v>
      </c>
      <c r="F198" s="50"/>
      <c r="G198" s="50"/>
      <c r="H198" s="50" t="s">
        <v>55</v>
      </c>
      <c r="I198" s="50" t="s">
        <v>56</v>
      </c>
      <c r="J198" s="50" t="s">
        <v>1438</v>
      </c>
      <c r="K198" s="50"/>
      <c r="L198" s="53" t="s">
        <v>85</v>
      </c>
      <c r="M198" s="55" t="s">
        <v>1439</v>
      </c>
      <c r="N198" s="50">
        <v>76.0</v>
      </c>
      <c r="O198" s="50">
        <v>161.0</v>
      </c>
      <c r="P198" s="50" t="s">
        <v>1440</v>
      </c>
      <c r="Q198" s="56" t="s">
        <v>1446</v>
      </c>
      <c r="R198" s="53" t="s">
        <v>1447</v>
      </c>
    </row>
    <row r="199">
      <c r="A199" s="54" t="s">
        <v>1448</v>
      </c>
      <c r="B199" s="50" t="s">
        <v>1449</v>
      </c>
      <c r="C199" s="51" t="s">
        <v>1450</v>
      </c>
      <c r="D199" s="50" t="s">
        <v>1451</v>
      </c>
      <c r="E199" s="52">
        <v>44119.146898148145</v>
      </c>
      <c r="F199" s="50"/>
      <c r="G199" s="50"/>
      <c r="H199" s="50" t="s">
        <v>55</v>
      </c>
      <c r="I199" s="50" t="s">
        <v>56</v>
      </c>
      <c r="J199" s="50" t="s">
        <v>1452</v>
      </c>
      <c r="K199" s="50"/>
      <c r="L199" s="53" t="s">
        <v>85</v>
      </c>
      <c r="M199" s="55" t="s">
        <v>1453</v>
      </c>
      <c r="N199" s="50">
        <v>126.0</v>
      </c>
      <c r="O199" s="50">
        <v>121.0</v>
      </c>
      <c r="P199" s="50" t="s">
        <v>1454</v>
      </c>
      <c r="Q199" s="56" t="s">
        <v>1455</v>
      </c>
      <c r="R199" s="53" t="s">
        <v>61</v>
      </c>
    </row>
    <row r="200">
      <c r="A200" s="54" t="s">
        <v>1456</v>
      </c>
      <c r="B200" s="50" t="s">
        <v>1457</v>
      </c>
      <c r="C200" s="51" t="s">
        <v>1458</v>
      </c>
      <c r="D200" s="50" t="s">
        <v>1459</v>
      </c>
      <c r="E200" s="52">
        <v>44119.142280092594</v>
      </c>
      <c r="F200" s="50"/>
      <c r="G200" s="50"/>
      <c r="H200" s="50" t="s">
        <v>55</v>
      </c>
      <c r="I200" s="50" t="s">
        <v>56</v>
      </c>
      <c r="J200" s="50" t="s">
        <v>1460</v>
      </c>
      <c r="K200" s="50"/>
      <c r="L200" s="53" t="s">
        <v>58</v>
      </c>
      <c r="M200" s="55" t="s">
        <v>1461</v>
      </c>
      <c r="N200" s="50">
        <v>127.0</v>
      </c>
      <c r="O200" s="50">
        <v>265.0</v>
      </c>
      <c r="P200" s="50" t="s">
        <v>1462</v>
      </c>
      <c r="Q200" s="56" t="s">
        <v>1463</v>
      </c>
      <c r="R200" s="53" t="s">
        <v>61</v>
      </c>
    </row>
    <row r="201">
      <c r="A201" s="54" t="s">
        <v>1464</v>
      </c>
      <c r="B201" s="50" t="s">
        <v>1465</v>
      </c>
      <c r="C201" s="51" t="s">
        <v>1466</v>
      </c>
      <c r="D201" s="50" t="s">
        <v>1467</v>
      </c>
      <c r="E201" s="52">
        <v>44119.12887731481</v>
      </c>
      <c r="F201" s="50"/>
      <c r="G201" s="50"/>
      <c r="H201" s="50" t="s">
        <v>55</v>
      </c>
      <c r="I201" s="50" t="s">
        <v>56</v>
      </c>
      <c r="J201" s="50" t="s">
        <v>1468</v>
      </c>
      <c r="K201" s="50" t="s">
        <v>1267</v>
      </c>
      <c r="L201" s="53" t="s">
        <v>296</v>
      </c>
      <c r="M201" s="55" t="s">
        <v>1469</v>
      </c>
      <c r="N201" s="50">
        <v>24.0</v>
      </c>
      <c r="O201" s="50">
        <v>110.0</v>
      </c>
      <c r="P201" s="50"/>
      <c r="Q201" s="56" t="s">
        <v>1470</v>
      </c>
      <c r="R201" s="53" t="s">
        <v>1270</v>
      </c>
    </row>
    <row r="202">
      <c r="A202" s="54" t="s">
        <v>1471</v>
      </c>
      <c r="B202" s="50" t="s">
        <v>1472</v>
      </c>
      <c r="C202" s="51" t="s">
        <v>1473</v>
      </c>
      <c r="D202" s="50" t="s">
        <v>1474</v>
      </c>
      <c r="E202" s="52">
        <v>44119.08587962963</v>
      </c>
      <c r="F202" s="50"/>
      <c r="G202" s="50"/>
      <c r="H202" s="50" t="s">
        <v>55</v>
      </c>
      <c r="I202" s="50" t="s">
        <v>56</v>
      </c>
      <c r="J202" s="50" t="s">
        <v>1475</v>
      </c>
      <c r="K202" s="50" t="s">
        <v>120</v>
      </c>
      <c r="L202" s="53" t="s">
        <v>85</v>
      </c>
      <c r="M202" s="55" t="s">
        <v>1476</v>
      </c>
      <c r="N202" s="50">
        <v>524.0</v>
      </c>
      <c r="O202" s="50">
        <v>800.0</v>
      </c>
      <c r="P202" s="50"/>
      <c r="Q202" s="56" t="s">
        <v>1477</v>
      </c>
      <c r="R202" s="53" t="s">
        <v>61</v>
      </c>
    </row>
    <row r="203">
      <c r="A203" s="54" t="s">
        <v>1478</v>
      </c>
      <c r="B203" s="50" t="s">
        <v>1479</v>
      </c>
      <c r="C203" s="51" t="s">
        <v>1480</v>
      </c>
      <c r="D203" s="50" t="s">
        <v>1481</v>
      </c>
      <c r="E203" s="52">
        <v>44119.06310185185</v>
      </c>
      <c r="F203" s="50"/>
      <c r="G203" s="50"/>
      <c r="H203" s="50" t="s">
        <v>55</v>
      </c>
      <c r="I203" s="50" t="s">
        <v>56</v>
      </c>
      <c r="J203" s="50" t="s">
        <v>1482</v>
      </c>
      <c r="K203" s="50"/>
      <c r="L203" s="53" t="s">
        <v>58</v>
      </c>
      <c r="M203" s="55" t="s">
        <v>1483</v>
      </c>
      <c r="N203" s="50"/>
      <c r="O203" s="50">
        <v>40.0</v>
      </c>
      <c r="P203" s="50" t="s">
        <v>145</v>
      </c>
      <c r="Q203" s="56" t="s">
        <v>1484</v>
      </c>
      <c r="R203" s="53" t="s">
        <v>61</v>
      </c>
    </row>
    <row r="204">
      <c r="A204" s="54" t="s">
        <v>1485</v>
      </c>
      <c r="B204" s="50" t="s">
        <v>1486</v>
      </c>
      <c r="C204" s="51" t="s">
        <v>1487</v>
      </c>
      <c r="D204" s="50" t="s">
        <v>1488</v>
      </c>
      <c r="E204" s="52">
        <v>44119.05412037037</v>
      </c>
      <c r="F204" s="50"/>
      <c r="G204" s="50"/>
      <c r="H204" s="50" t="s">
        <v>55</v>
      </c>
      <c r="I204" s="50" t="s">
        <v>56</v>
      </c>
      <c r="J204" s="50" t="s">
        <v>1489</v>
      </c>
      <c r="K204" s="50" t="s">
        <v>1490</v>
      </c>
      <c r="L204" s="53" t="s">
        <v>296</v>
      </c>
      <c r="M204" s="55" t="s">
        <v>1491</v>
      </c>
      <c r="N204" s="50">
        <v>40.0</v>
      </c>
      <c r="O204" s="50">
        <v>127.0</v>
      </c>
      <c r="P204" s="50" t="s">
        <v>1492</v>
      </c>
      <c r="Q204" s="56" t="s">
        <v>1493</v>
      </c>
      <c r="R204" s="53" t="s">
        <v>61</v>
      </c>
    </row>
    <row r="205">
      <c r="A205" s="54" t="s">
        <v>1494</v>
      </c>
      <c r="B205" s="50" t="s">
        <v>1495</v>
      </c>
      <c r="C205" s="51" t="s">
        <v>1496</v>
      </c>
      <c r="D205" s="50" t="s">
        <v>1497</v>
      </c>
      <c r="E205" s="52">
        <v>44119.05209490741</v>
      </c>
      <c r="F205" s="50"/>
      <c r="G205" s="50"/>
      <c r="H205" s="50" t="s">
        <v>55</v>
      </c>
      <c r="I205" s="50" t="s">
        <v>56</v>
      </c>
      <c r="J205" s="50" t="s">
        <v>1498</v>
      </c>
      <c r="K205" s="50"/>
      <c r="L205" s="53" t="s">
        <v>85</v>
      </c>
      <c r="M205" s="55" t="s">
        <v>1499</v>
      </c>
      <c r="N205" s="50">
        <v>132.0</v>
      </c>
      <c r="O205" s="50">
        <v>421.0</v>
      </c>
      <c r="P205" s="50"/>
      <c r="Q205" s="56" t="s">
        <v>1500</v>
      </c>
      <c r="R205" s="53" t="s">
        <v>61</v>
      </c>
    </row>
    <row r="206">
      <c r="A206" s="54" t="s">
        <v>1501</v>
      </c>
      <c r="B206" s="50" t="s">
        <v>1502</v>
      </c>
      <c r="C206" s="51" t="s">
        <v>1503</v>
      </c>
      <c r="D206" s="50" t="s">
        <v>1504</v>
      </c>
      <c r="E206" s="52">
        <v>44119.03324074074</v>
      </c>
      <c r="F206" s="50"/>
      <c r="G206" s="50"/>
      <c r="H206" s="50" t="s">
        <v>55</v>
      </c>
      <c r="I206" s="50" t="s">
        <v>56</v>
      </c>
      <c r="J206" s="50" t="s">
        <v>1505</v>
      </c>
      <c r="K206" s="50"/>
      <c r="L206" s="53" t="s">
        <v>296</v>
      </c>
      <c r="M206" s="55" t="s">
        <v>1506</v>
      </c>
      <c r="N206" s="50">
        <v>45.0</v>
      </c>
      <c r="O206" s="50">
        <v>154.0</v>
      </c>
      <c r="P206" s="50"/>
      <c r="Q206" s="56" t="s">
        <v>1507</v>
      </c>
      <c r="R206" s="53" t="s">
        <v>61</v>
      </c>
    </row>
    <row r="207">
      <c r="A207" s="54" t="s">
        <v>1508</v>
      </c>
      <c r="B207" s="50" t="s">
        <v>1509</v>
      </c>
      <c r="C207" s="51" t="s">
        <v>1510</v>
      </c>
      <c r="D207" s="50" t="s">
        <v>1511</v>
      </c>
      <c r="E207" s="52">
        <v>44119.018541666665</v>
      </c>
      <c r="F207" s="50"/>
      <c r="G207" s="50"/>
      <c r="H207" s="50" t="s">
        <v>55</v>
      </c>
      <c r="I207" s="50" t="s">
        <v>56</v>
      </c>
      <c r="J207" s="50" t="s">
        <v>1512</v>
      </c>
      <c r="K207" s="50"/>
      <c r="L207" s="53" t="s">
        <v>85</v>
      </c>
      <c r="M207" s="55" t="s">
        <v>1513</v>
      </c>
      <c r="N207" s="50">
        <v>6.0</v>
      </c>
      <c r="O207" s="50">
        <v>33.0</v>
      </c>
      <c r="P207" s="50"/>
      <c r="Q207" s="56" t="s">
        <v>1514</v>
      </c>
      <c r="R207" s="53" t="s">
        <v>61</v>
      </c>
    </row>
    <row r="208">
      <c r="A208" s="54" t="s">
        <v>1515</v>
      </c>
      <c r="B208" s="50" t="s">
        <v>1516</v>
      </c>
      <c r="C208" s="51" t="s">
        <v>1517</v>
      </c>
      <c r="D208" s="50" t="s">
        <v>1518</v>
      </c>
      <c r="E208" s="52">
        <v>44119.01398148148</v>
      </c>
      <c r="F208" s="50"/>
      <c r="G208" s="50"/>
      <c r="H208" s="50" t="s">
        <v>55</v>
      </c>
      <c r="I208" s="50" t="s">
        <v>56</v>
      </c>
      <c r="J208" s="50" t="s">
        <v>1519</v>
      </c>
      <c r="K208" s="50"/>
      <c r="L208" s="53" t="s">
        <v>58</v>
      </c>
      <c r="M208" s="55" t="s">
        <v>1520</v>
      </c>
      <c r="N208" s="50">
        <v>443.0</v>
      </c>
      <c r="O208" s="50">
        <v>655.0</v>
      </c>
      <c r="P208" s="50" t="s">
        <v>1521</v>
      </c>
      <c r="Q208" s="56" t="s">
        <v>1522</v>
      </c>
      <c r="R208" s="53" t="s">
        <v>61</v>
      </c>
    </row>
    <row r="209">
      <c r="A209" s="54" t="s">
        <v>1523</v>
      </c>
      <c r="B209" s="50" t="s">
        <v>1524</v>
      </c>
      <c r="C209" s="51" t="s">
        <v>1525</v>
      </c>
      <c r="D209" s="50" t="s">
        <v>1526</v>
      </c>
      <c r="E209" s="52">
        <v>44119.00608796296</v>
      </c>
      <c r="F209" s="50"/>
      <c r="G209" s="50"/>
      <c r="H209" s="50"/>
      <c r="I209" s="50"/>
      <c r="J209" s="50" t="s">
        <v>1527</v>
      </c>
      <c r="K209" s="50"/>
      <c r="L209" s="53" t="s">
        <v>58</v>
      </c>
      <c r="M209" s="55" t="s">
        <v>1528</v>
      </c>
      <c r="N209" s="50">
        <v>1.0</v>
      </c>
      <c r="O209" s="50">
        <v>23.0</v>
      </c>
      <c r="P209" s="50"/>
      <c r="Q209" s="56" t="s">
        <v>1529</v>
      </c>
      <c r="R209" s="53" t="s">
        <v>1530</v>
      </c>
    </row>
    <row r="210">
      <c r="A210" s="54" t="s">
        <v>1531</v>
      </c>
      <c r="B210" s="50" t="s">
        <v>1532</v>
      </c>
      <c r="C210" s="51" t="s">
        <v>1533</v>
      </c>
      <c r="D210" s="50" t="s">
        <v>1534</v>
      </c>
      <c r="E210" s="52">
        <v>44118.99854166667</v>
      </c>
      <c r="F210" s="50"/>
      <c r="G210" s="50"/>
      <c r="H210" s="50" t="s">
        <v>55</v>
      </c>
      <c r="I210" s="50" t="s">
        <v>56</v>
      </c>
      <c r="J210" s="50" t="s">
        <v>1535</v>
      </c>
      <c r="K210" s="50" t="s">
        <v>84</v>
      </c>
      <c r="L210" s="53" t="s">
        <v>58</v>
      </c>
      <c r="M210" s="55" t="s">
        <v>76</v>
      </c>
      <c r="N210" s="50">
        <v>3.0</v>
      </c>
      <c r="O210" s="50">
        <v>49.0</v>
      </c>
      <c r="P210" s="50"/>
      <c r="Q210" s="56" t="s">
        <v>1536</v>
      </c>
      <c r="R210" s="53" t="s">
        <v>61</v>
      </c>
    </row>
    <row r="211">
      <c r="A211" s="54" t="s">
        <v>1537</v>
      </c>
      <c r="B211" s="50" t="s">
        <v>1538</v>
      </c>
      <c r="C211" s="51" t="s">
        <v>1539</v>
      </c>
      <c r="D211" s="50" t="s">
        <v>1540</v>
      </c>
      <c r="E211" s="52">
        <v>44118.991319444445</v>
      </c>
      <c r="F211" s="50"/>
      <c r="G211" s="50"/>
      <c r="H211" s="50" t="s">
        <v>55</v>
      </c>
      <c r="I211" s="50" t="s">
        <v>56</v>
      </c>
      <c r="J211" s="50" t="s">
        <v>1541</v>
      </c>
      <c r="K211" s="50"/>
      <c r="L211" s="53" t="s">
        <v>58</v>
      </c>
      <c r="M211" s="55" t="s">
        <v>1542</v>
      </c>
      <c r="N211" s="50">
        <v>78.0</v>
      </c>
      <c r="O211" s="50">
        <v>675.0</v>
      </c>
      <c r="P211" s="50" t="s">
        <v>267</v>
      </c>
      <c r="Q211" s="56" t="s">
        <v>1543</v>
      </c>
      <c r="R211" s="53" t="s">
        <v>1544</v>
      </c>
    </row>
    <row r="212">
      <c r="A212" s="54" t="s">
        <v>1545</v>
      </c>
      <c r="B212" s="50" t="s">
        <v>1546</v>
      </c>
      <c r="C212" s="51" t="s">
        <v>1547</v>
      </c>
      <c r="D212" s="50" t="s">
        <v>1548</v>
      </c>
      <c r="E212" s="52">
        <v>44118.98170138889</v>
      </c>
      <c r="F212" s="50"/>
      <c r="G212" s="50"/>
      <c r="H212" s="50" t="s">
        <v>55</v>
      </c>
      <c r="I212" s="50" t="s">
        <v>56</v>
      </c>
      <c r="J212" s="50" t="s">
        <v>1549</v>
      </c>
      <c r="K212" s="50" t="s">
        <v>84</v>
      </c>
      <c r="L212" s="53" t="s">
        <v>58</v>
      </c>
      <c r="M212" s="55" t="s">
        <v>76</v>
      </c>
      <c r="N212" s="50">
        <v>1.0</v>
      </c>
      <c r="O212" s="50">
        <v>202.0</v>
      </c>
      <c r="P212" s="50"/>
      <c r="Q212" s="56" t="s">
        <v>1550</v>
      </c>
      <c r="R212" s="53" t="s">
        <v>1551</v>
      </c>
    </row>
    <row r="213">
      <c r="A213" s="54" t="s">
        <v>1552</v>
      </c>
      <c r="B213" s="50" t="s">
        <v>1553</v>
      </c>
      <c r="C213" s="51" t="s">
        <v>1554</v>
      </c>
      <c r="D213" s="50" t="s">
        <v>1555</v>
      </c>
      <c r="E213" s="52">
        <v>44118.96958333333</v>
      </c>
      <c r="F213" s="50"/>
      <c r="G213" s="50"/>
      <c r="H213" s="50" t="s">
        <v>55</v>
      </c>
      <c r="I213" s="50" t="s">
        <v>56</v>
      </c>
      <c r="J213" s="50" t="s">
        <v>1556</v>
      </c>
      <c r="K213" s="50"/>
      <c r="L213" s="53" t="s">
        <v>58</v>
      </c>
      <c r="M213" s="55" t="s">
        <v>1557</v>
      </c>
      <c r="N213" s="50">
        <v>266.0</v>
      </c>
      <c r="O213" s="50">
        <v>591.0</v>
      </c>
      <c r="P213" s="50" t="s">
        <v>1558</v>
      </c>
      <c r="Q213" s="56" t="s">
        <v>1559</v>
      </c>
      <c r="R213" s="53" t="s">
        <v>61</v>
      </c>
    </row>
    <row r="214">
      <c r="A214" s="54" t="s">
        <v>1560</v>
      </c>
      <c r="B214" s="50" t="s">
        <v>1561</v>
      </c>
      <c r="C214" s="51" t="s">
        <v>1562</v>
      </c>
      <c r="D214" s="50" t="s">
        <v>1563</v>
      </c>
      <c r="E214" s="52">
        <v>44118.96851851852</v>
      </c>
      <c r="F214" s="50"/>
      <c r="G214" s="50"/>
      <c r="H214" s="50" t="s">
        <v>55</v>
      </c>
      <c r="I214" s="50" t="s">
        <v>56</v>
      </c>
      <c r="J214" s="50" t="s">
        <v>1564</v>
      </c>
      <c r="K214" s="50"/>
      <c r="L214" s="53" t="s">
        <v>85</v>
      </c>
      <c r="M214" s="55" t="s">
        <v>1565</v>
      </c>
      <c r="N214" s="50">
        <v>1508.0</v>
      </c>
      <c r="O214" s="50">
        <v>1259.0</v>
      </c>
      <c r="P214" s="50"/>
      <c r="Q214" s="56" t="s">
        <v>1566</v>
      </c>
      <c r="R214" s="53" t="s">
        <v>1567</v>
      </c>
    </row>
    <row r="215">
      <c r="A215" s="54" t="s">
        <v>1568</v>
      </c>
      <c r="B215" s="50" t="s">
        <v>1569</v>
      </c>
      <c r="C215" s="51" t="s">
        <v>1570</v>
      </c>
      <c r="D215" s="50" t="s">
        <v>1571</v>
      </c>
      <c r="E215" s="52">
        <v>44118.95402777778</v>
      </c>
      <c r="F215" s="50"/>
      <c r="G215" s="50"/>
      <c r="H215" s="50" t="s">
        <v>55</v>
      </c>
      <c r="I215" s="50" t="s">
        <v>56</v>
      </c>
      <c r="J215" s="50" t="s">
        <v>1572</v>
      </c>
      <c r="K215" s="50"/>
      <c r="L215" s="53" t="s">
        <v>296</v>
      </c>
      <c r="M215" s="55" t="s">
        <v>1573</v>
      </c>
      <c r="N215" s="50">
        <v>6.0</v>
      </c>
      <c r="O215" s="50">
        <v>104.0</v>
      </c>
      <c r="P215" s="50" t="s">
        <v>1574</v>
      </c>
      <c r="Q215" s="56" t="s">
        <v>1575</v>
      </c>
      <c r="R215" s="53" t="s">
        <v>61</v>
      </c>
    </row>
    <row r="216">
      <c r="A216" s="54" t="s">
        <v>1576</v>
      </c>
      <c r="B216" s="50" t="s">
        <v>1577</v>
      </c>
      <c r="C216" s="51" t="s">
        <v>1578</v>
      </c>
      <c r="D216" s="50" t="s">
        <v>1579</v>
      </c>
      <c r="E216" s="52">
        <v>44118.95234953704</v>
      </c>
      <c r="F216" s="50"/>
      <c r="G216" s="50"/>
      <c r="H216" s="50" t="s">
        <v>55</v>
      </c>
      <c r="I216" s="50" t="s">
        <v>56</v>
      </c>
      <c r="J216" s="50" t="s">
        <v>1580</v>
      </c>
      <c r="K216" s="50"/>
      <c r="L216" s="53" t="s">
        <v>296</v>
      </c>
      <c r="M216" s="55" t="s">
        <v>1581</v>
      </c>
      <c r="N216" s="50">
        <v>246.0</v>
      </c>
      <c r="O216" s="50">
        <v>183.0</v>
      </c>
      <c r="P216" s="50"/>
      <c r="Q216" s="56" t="s">
        <v>1582</v>
      </c>
      <c r="R216" s="53" t="s">
        <v>61</v>
      </c>
    </row>
    <row r="217">
      <c r="A217" s="54" t="s">
        <v>1583</v>
      </c>
      <c r="B217" s="50" t="s">
        <v>1584</v>
      </c>
      <c r="C217" s="51" t="s">
        <v>1585</v>
      </c>
      <c r="D217" s="50" t="s">
        <v>1586</v>
      </c>
      <c r="E217" s="52">
        <v>44118.950694444444</v>
      </c>
      <c r="F217" s="50"/>
      <c r="G217" s="50"/>
      <c r="H217" s="50" t="s">
        <v>55</v>
      </c>
      <c r="I217" s="50" t="s">
        <v>56</v>
      </c>
      <c r="J217" s="50" t="s">
        <v>1587</v>
      </c>
      <c r="K217" s="50" t="s">
        <v>1588</v>
      </c>
      <c r="L217" s="53" t="s">
        <v>296</v>
      </c>
      <c r="M217" s="55" t="s">
        <v>1589</v>
      </c>
      <c r="N217" s="50">
        <v>81.0</v>
      </c>
      <c r="O217" s="50">
        <v>107.0</v>
      </c>
      <c r="P217" s="50" t="s">
        <v>1590</v>
      </c>
      <c r="Q217" s="56" t="s">
        <v>1591</v>
      </c>
      <c r="R217" s="53" t="s">
        <v>61</v>
      </c>
    </row>
    <row r="218">
      <c r="A218" s="54" t="s">
        <v>1592</v>
      </c>
      <c r="B218" s="50" t="s">
        <v>1593</v>
      </c>
      <c r="C218" s="51" t="s">
        <v>1594</v>
      </c>
      <c r="D218" s="50" t="s">
        <v>1595</v>
      </c>
      <c r="E218" s="52">
        <v>44118.94769675926</v>
      </c>
      <c r="F218" s="50"/>
      <c r="G218" s="50"/>
      <c r="H218" s="50" t="s">
        <v>55</v>
      </c>
      <c r="I218" s="50" t="s">
        <v>56</v>
      </c>
      <c r="J218" s="50" t="s">
        <v>1596</v>
      </c>
      <c r="K218" s="50" t="s">
        <v>1597</v>
      </c>
      <c r="L218" s="53" t="s">
        <v>296</v>
      </c>
      <c r="M218" s="55" t="s">
        <v>1598</v>
      </c>
      <c r="N218" s="50">
        <v>237.0</v>
      </c>
      <c r="O218" s="50">
        <v>159.0</v>
      </c>
      <c r="P218" s="50" t="s">
        <v>1599</v>
      </c>
      <c r="Q218" s="56" t="s">
        <v>1600</v>
      </c>
      <c r="R218" s="53" t="s">
        <v>61</v>
      </c>
    </row>
    <row r="219">
      <c r="A219" s="54" t="s">
        <v>1601</v>
      </c>
      <c r="B219" s="50" t="s">
        <v>1602</v>
      </c>
      <c r="C219" s="51" t="s">
        <v>1603</v>
      </c>
      <c r="D219" s="50" t="s">
        <v>1604</v>
      </c>
      <c r="E219" s="52">
        <v>44118.943865740745</v>
      </c>
      <c r="F219" s="50"/>
      <c r="G219" s="50"/>
      <c r="H219" s="50"/>
      <c r="I219" s="50"/>
      <c r="J219" s="50" t="s">
        <v>1605</v>
      </c>
      <c r="K219" s="50"/>
      <c r="L219" s="53" t="s">
        <v>85</v>
      </c>
      <c r="M219" s="55" t="s">
        <v>1606</v>
      </c>
      <c r="N219" s="50">
        <v>231.0</v>
      </c>
      <c r="O219" s="50">
        <v>252.0</v>
      </c>
      <c r="P219" s="50" t="s">
        <v>1607</v>
      </c>
      <c r="Q219" s="56" t="s">
        <v>1608</v>
      </c>
      <c r="R219" s="53" t="s">
        <v>1609</v>
      </c>
    </row>
    <row r="220">
      <c r="A220" s="54" t="s">
        <v>1610</v>
      </c>
      <c r="B220" s="50" t="s">
        <v>1611</v>
      </c>
      <c r="C220" s="51" t="s">
        <v>1612</v>
      </c>
      <c r="D220" s="50" t="s">
        <v>1613</v>
      </c>
      <c r="E220" s="52">
        <v>44118.94361111111</v>
      </c>
      <c r="F220" s="50"/>
      <c r="G220" s="50"/>
      <c r="H220" s="50" t="s">
        <v>55</v>
      </c>
      <c r="I220" s="50" t="s">
        <v>56</v>
      </c>
      <c r="J220" s="50" t="s">
        <v>1614</v>
      </c>
      <c r="K220" s="50"/>
      <c r="L220" s="53" t="s">
        <v>296</v>
      </c>
      <c r="M220" s="55" t="s">
        <v>1615</v>
      </c>
      <c r="N220" s="50">
        <v>153.0</v>
      </c>
      <c r="O220" s="50">
        <v>138.0</v>
      </c>
      <c r="P220" s="50"/>
      <c r="Q220" s="56" t="s">
        <v>1616</v>
      </c>
      <c r="R220" s="53" t="s">
        <v>61</v>
      </c>
    </row>
    <row r="221">
      <c r="A221" s="54" t="s">
        <v>1617</v>
      </c>
      <c r="B221" s="50" t="s">
        <v>1584</v>
      </c>
      <c r="C221" s="51" t="s">
        <v>1618</v>
      </c>
      <c r="D221" s="50" t="s">
        <v>1619</v>
      </c>
      <c r="E221" s="52">
        <v>44118.941979166666</v>
      </c>
      <c r="F221" s="50"/>
      <c r="G221" s="50"/>
      <c r="H221" s="50" t="s">
        <v>55</v>
      </c>
      <c r="I221" s="50" t="s">
        <v>56</v>
      </c>
      <c r="J221" s="50" t="s">
        <v>1587</v>
      </c>
      <c r="K221" s="50"/>
      <c r="L221" s="53" t="s">
        <v>296</v>
      </c>
      <c r="M221" s="55" t="s">
        <v>1589</v>
      </c>
      <c r="N221" s="50">
        <v>81.0</v>
      </c>
      <c r="O221" s="50">
        <v>107.0</v>
      </c>
      <c r="P221" s="50" t="s">
        <v>1590</v>
      </c>
      <c r="Q221" s="56" t="s">
        <v>1620</v>
      </c>
      <c r="R221" s="53" t="s">
        <v>61</v>
      </c>
    </row>
    <row r="222">
      <c r="A222" s="54" t="s">
        <v>1621</v>
      </c>
      <c r="B222" s="50" t="s">
        <v>1622</v>
      </c>
      <c r="C222" s="51" t="s">
        <v>1603</v>
      </c>
      <c r="D222" s="50" t="s">
        <v>1623</v>
      </c>
      <c r="E222" s="52">
        <v>44118.938043981485</v>
      </c>
      <c r="F222" s="50"/>
      <c r="G222" s="50"/>
      <c r="H222" s="50"/>
      <c r="I222" s="50"/>
      <c r="J222" s="50" t="s">
        <v>1624</v>
      </c>
      <c r="K222" s="50"/>
      <c r="L222" s="53" t="s">
        <v>85</v>
      </c>
      <c r="M222" s="55" t="s">
        <v>1625</v>
      </c>
      <c r="N222" s="50">
        <v>11.0</v>
      </c>
      <c r="O222" s="50">
        <v>36.0</v>
      </c>
      <c r="P222" s="50" t="s">
        <v>1626</v>
      </c>
      <c r="Q222" s="56" t="s">
        <v>1627</v>
      </c>
      <c r="R222" s="53" t="s">
        <v>1609</v>
      </c>
    </row>
    <row r="223">
      <c r="A223" s="54" t="s">
        <v>1628</v>
      </c>
      <c r="B223" s="50" t="s">
        <v>1117</v>
      </c>
      <c r="C223" s="51" t="s">
        <v>1629</v>
      </c>
      <c r="D223" s="50" t="s">
        <v>1630</v>
      </c>
      <c r="E223" s="52">
        <v>44118.9365625</v>
      </c>
      <c r="F223" s="50"/>
      <c r="G223" s="50"/>
      <c r="H223" s="50" t="s">
        <v>55</v>
      </c>
      <c r="I223" s="50" t="s">
        <v>56</v>
      </c>
      <c r="J223" s="50" t="s">
        <v>1120</v>
      </c>
      <c r="K223" s="50"/>
      <c r="L223" s="53" t="s">
        <v>85</v>
      </c>
      <c r="M223" s="55" t="s">
        <v>1121</v>
      </c>
      <c r="N223" s="50">
        <v>3064.0</v>
      </c>
      <c r="O223" s="50">
        <v>164.0</v>
      </c>
      <c r="P223" s="50" t="s">
        <v>1122</v>
      </c>
      <c r="Q223" s="56" t="s">
        <v>1631</v>
      </c>
      <c r="R223" s="53" t="s">
        <v>61</v>
      </c>
    </row>
    <row r="224">
      <c r="A224" s="54" t="s">
        <v>1632</v>
      </c>
      <c r="B224" s="50" t="s">
        <v>1633</v>
      </c>
      <c r="C224" s="51" t="s">
        <v>1603</v>
      </c>
      <c r="D224" s="50" t="s">
        <v>1634</v>
      </c>
      <c r="E224" s="52">
        <v>44118.93424768519</v>
      </c>
      <c r="F224" s="50"/>
      <c r="G224" s="50"/>
      <c r="H224" s="50"/>
      <c r="I224" s="50"/>
      <c r="J224" s="50" t="s">
        <v>1635</v>
      </c>
      <c r="K224" s="50"/>
      <c r="L224" s="53" t="s">
        <v>85</v>
      </c>
      <c r="M224" s="55" t="s">
        <v>1636</v>
      </c>
      <c r="N224" s="50">
        <v>441.0</v>
      </c>
      <c r="O224" s="50">
        <v>599.0</v>
      </c>
      <c r="P224" s="50"/>
      <c r="Q224" s="56" t="s">
        <v>1637</v>
      </c>
      <c r="R224" s="53" t="s">
        <v>1609</v>
      </c>
    </row>
    <row r="225">
      <c r="A225" s="54" t="s">
        <v>1638</v>
      </c>
      <c r="B225" s="50" t="s">
        <v>1639</v>
      </c>
      <c r="C225" s="51" t="s">
        <v>1603</v>
      </c>
      <c r="D225" s="50" t="s">
        <v>1640</v>
      </c>
      <c r="E225" s="52">
        <v>44118.92597222222</v>
      </c>
      <c r="F225" s="50"/>
      <c r="G225" s="50"/>
      <c r="H225" s="50"/>
      <c r="I225" s="50"/>
      <c r="J225" s="50" t="s">
        <v>1641</v>
      </c>
      <c r="K225" s="50"/>
      <c r="L225" s="53" t="s">
        <v>85</v>
      </c>
      <c r="M225" s="55" t="s">
        <v>1642</v>
      </c>
      <c r="N225" s="50">
        <v>224.0</v>
      </c>
      <c r="O225" s="50">
        <v>440.0</v>
      </c>
      <c r="P225" s="50"/>
      <c r="Q225" s="56" t="s">
        <v>1643</v>
      </c>
      <c r="R225" s="53" t="s">
        <v>1609</v>
      </c>
    </row>
    <row r="226">
      <c r="A226" s="54" t="s">
        <v>1644</v>
      </c>
      <c r="B226" s="50" t="s">
        <v>1645</v>
      </c>
      <c r="C226" s="51" t="s">
        <v>1646</v>
      </c>
      <c r="D226" s="50" t="s">
        <v>1647</v>
      </c>
      <c r="E226" s="52">
        <v>44118.92314814815</v>
      </c>
      <c r="F226" s="50"/>
      <c r="G226" s="50"/>
      <c r="H226" s="50" t="s">
        <v>55</v>
      </c>
      <c r="I226" s="50" t="s">
        <v>56</v>
      </c>
      <c r="J226" s="50" t="s">
        <v>1648</v>
      </c>
      <c r="K226" s="50"/>
      <c r="L226" s="53" t="s">
        <v>58</v>
      </c>
      <c r="M226" s="55" t="s">
        <v>1649</v>
      </c>
      <c r="N226" s="50">
        <v>800.0</v>
      </c>
      <c r="O226" s="50">
        <v>111.0</v>
      </c>
      <c r="P226" s="50" t="s">
        <v>1650</v>
      </c>
      <c r="Q226" s="56" t="s">
        <v>1651</v>
      </c>
      <c r="R226" s="53" t="s">
        <v>61</v>
      </c>
    </row>
    <row r="227">
      <c r="A227" s="54" t="s">
        <v>1652</v>
      </c>
      <c r="B227" s="50" t="s">
        <v>1653</v>
      </c>
      <c r="C227" s="51" t="s">
        <v>1603</v>
      </c>
      <c r="D227" s="50" t="s">
        <v>1654</v>
      </c>
      <c r="E227" s="52">
        <v>44118.91762731482</v>
      </c>
      <c r="F227" s="50"/>
      <c r="G227" s="50"/>
      <c r="H227" s="50"/>
      <c r="I227" s="50"/>
      <c r="J227" s="50" t="s">
        <v>1655</v>
      </c>
      <c r="K227" s="50"/>
      <c r="L227" s="53" t="s">
        <v>58</v>
      </c>
      <c r="M227" s="55" t="s">
        <v>1656</v>
      </c>
      <c r="N227" s="50">
        <v>203.0</v>
      </c>
      <c r="O227" s="50">
        <v>256.0</v>
      </c>
      <c r="P227" s="50"/>
      <c r="Q227" s="56" t="s">
        <v>1657</v>
      </c>
      <c r="R227" s="53" t="s">
        <v>1609</v>
      </c>
    </row>
    <row r="228">
      <c r="A228" s="54" t="s">
        <v>1658</v>
      </c>
      <c r="B228" s="50" t="s">
        <v>1659</v>
      </c>
      <c r="C228" s="51" t="s">
        <v>1603</v>
      </c>
      <c r="D228" s="50" t="s">
        <v>1660</v>
      </c>
      <c r="E228" s="52">
        <v>44118.917175925926</v>
      </c>
      <c r="F228" s="50"/>
      <c r="G228" s="50"/>
      <c r="H228" s="50"/>
      <c r="I228" s="50"/>
      <c r="J228" s="50" t="s">
        <v>1661</v>
      </c>
      <c r="K228" s="50"/>
      <c r="L228" s="53" t="s">
        <v>1662</v>
      </c>
      <c r="M228" s="55" t="s">
        <v>1663</v>
      </c>
      <c r="N228" s="50">
        <v>154.0</v>
      </c>
      <c r="O228" s="50">
        <v>646.0</v>
      </c>
      <c r="P228" s="50"/>
      <c r="Q228" s="56" t="s">
        <v>1664</v>
      </c>
      <c r="R228" s="53" t="s">
        <v>1609</v>
      </c>
    </row>
    <row r="229">
      <c r="A229" s="54" t="s">
        <v>1665</v>
      </c>
      <c r="B229" s="50" t="s">
        <v>1666</v>
      </c>
      <c r="C229" s="51" t="s">
        <v>1667</v>
      </c>
      <c r="D229" s="50" t="s">
        <v>1668</v>
      </c>
      <c r="E229" s="52">
        <v>44118.916134259256</v>
      </c>
      <c r="F229" s="50"/>
      <c r="G229" s="50"/>
      <c r="H229" s="50" t="s">
        <v>55</v>
      </c>
      <c r="I229" s="50" t="s">
        <v>56</v>
      </c>
      <c r="J229" s="50" t="s">
        <v>1669</v>
      </c>
      <c r="K229" s="50"/>
      <c r="L229" s="53" t="s">
        <v>85</v>
      </c>
      <c r="M229" s="55" t="s">
        <v>1670</v>
      </c>
      <c r="N229" s="50">
        <v>234.0</v>
      </c>
      <c r="O229" s="50">
        <v>348.0</v>
      </c>
      <c r="P229" s="50" t="s">
        <v>1671</v>
      </c>
      <c r="Q229" s="56" t="s">
        <v>1672</v>
      </c>
      <c r="R229" s="53" t="s">
        <v>61</v>
      </c>
    </row>
    <row r="230">
      <c r="A230" s="54" t="s">
        <v>1673</v>
      </c>
      <c r="B230" s="50" t="s">
        <v>1674</v>
      </c>
      <c r="C230" s="51" t="s">
        <v>1675</v>
      </c>
      <c r="D230" s="50" t="s">
        <v>1676</v>
      </c>
      <c r="E230" s="52">
        <v>44118.913865740746</v>
      </c>
      <c r="F230" s="50"/>
      <c r="G230" s="50"/>
      <c r="H230" s="50" t="s">
        <v>55</v>
      </c>
      <c r="I230" s="50" t="s">
        <v>56</v>
      </c>
      <c r="J230" s="50" t="s">
        <v>1677</v>
      </c>
      <c r="K230" s="50"/>
      <c r="L230" s="53" t="s">
        <v>58</v>
      </c>
      <c r="M230" s="55" t="s">
        <v>1678</v>
      </c>
      <c r="N230" s="50">
        <v>1332.0</v>
      </c>
      <c r="O230" s="50">
        <v>529.0</v>
      </c>
      <c r="P230" s="50" t="s">
        <v>1679</v>
      </c>
      <c r="Q230" s="56" t="s">
        <v>1680</v>
      </c>
      <c r="R230" s="53" t="s">
        <v>61</v>
      </c>
    </row>
    <row r="231">
      <c r="A231" s="54" t="s">
        <v>1681</v>
      </c>
      <c r="B231" s="50" t="s">
        <v>1682</v>
      </c>
      <c r="C231" s="51" t="s">
        <v>1683</v>
      </c>
      <c r="D231" s="50" t="s">
        <v>1684</v>
      </c>
      <c r="E231" s="52">
        <v>44118.89517361111</v>
      </c>
      <c r="F231" s="50"/>
      <c r="G231" s="50"/>
      <c r="H231" s="50" t="s">
        <v>55</v>
      </c>
      <c r="I231" s="50" t="s">
        <v>56</v>
      </c>
      <c r="J231" s="50" t="s">
        <v>1685</v>
      </c>
      <c r="K231" s="50"/>
      <c r="L231" s="53" t="s">
        <v>85</v>
      </c>
      <c r="M231" s="55" t="s">
        <v>1686</v>
      </c>
      <c r="N231" s="50">
        <v>5.0</v>
      </c>
      <c r="O231" s="50">
        <v>37.0</v>
      </c>
      <c r="P231" s="50"/>
      <c r="Q231" s="56" t="s">
        <v>1687</v>
      </c>
      <c r="R231" s="53" t="s">
        <v>61</v>
      </c>
    </row>
    <row r="232">
      <c r="A232" s="54" t="s">
        <v>1688</v>
      </c>
      <c r="B232" s="50" t="s">
        <v>1689</v>
      </c>
      <c r="C232" s="51" t="s">
        <v>1690</v>
      </c>
      <c r="D232" s="50" t="s">
        <v>1691</v>
      </c>
      <c r="E232" s="52">
        <v>44118.89053240741</v>
      </c>
      <c r="F232" s="50"/>
      <c r="G232" s="50"/>
      <c r="H232" s="50" t="s">
        <v>55</v>
      </c>
      <c r="I232" s="50" t="s">
        <v>56</v>
      </c>
      <c r="J232" s="50" t="s">
        <v>1692</v>
      </c>
      <c r="K232" s="50"/>
      <c r="L232" s="53" t="s">
        <v>85</v>
      </c>
      <c r="M232" s="55" t="s">
        <v>1693</v>
      </c>
      <c r="N232" s="50">
        <v>98.0</v>
      </c>
      <c r="O232" s="50">
        <v>315.0</v>
      </c>
      <c r="P232" s="50"/>
      <c r="Q232" s="56" t="s">
        <v>1694</v>
      </c>
      <c r="R232" s="53" t="s">
        <v>1695</v>
      </c>
    </row>
    <row r="233">
      <c r="A233" s="54" t="s">
        <v>1696</v>
      </c>
      <c r="B233" s="50" t="s">
        <v>1569</v>
      </c>
      <c r="C233" s="51" t="s">
        <v>1697</v>
      </c>
      <c r="D233" s="50" t="s">
        <v>1698</v>
      </c>
      <c r="E233" s="52">
        <v>44118.89041666666</v>
      </c>
      <c r="F233" s="50"/>
      <c r="G233" s="50"/>
      <c r="H233" s="50" t="s">
        <v>55</v>
      </c>
      <c r="I233" s="50" t="s">
        <v>56</v>
      </c>
      <c r="J233" s="50" t="s">
        <v>1572</v>
      </c>
      <c r="K233" s="50" t="s">
        <v>1699</v>
      </c>
      <c r="L233" s="53" t="s">
        <v>296</v>
      </c>
      <c r="M233" s="55" t="s">
        <v>1573</v>
      </c>
      <c r="N233" s="50">
        <v>6.0</v>
      </c>
      <c r="O233" s="50">
        <v>104.0</v>
      </c>
      <c r="P233" s="50" t="s">
        <v>1574</v>
      </c>
      <c r="Q233" s="56" t="s">
        <v>1700</v>
      </c>
      <c r="R233" s="53" t="s">
        <v>61</v>
      </c>
    </row>
    <row r="234">
      <c r="A234" s="54" t="s">
        <v>1701</v>
      </c>
      <c r="B234" s="50" t="s">
        <v>1702</v>
      </c>
      <c r="C234" s="51" t="s">
        <v>1703</v>
      </c>
      <c r="D234" s="50" t="s">
        <v>1704</v>
      </c>
      <c r="E234" s="52">
        <v>44118.89037037037</v>
      </c>
      <c r="F234" s="50"/>
      <c r="G234" s="50"/>
      <c r="H234" s="50" t="s">
        <v>55</v>
      </c>
      <c r="I234" s="50" t="s">
        <v>56</v>
      </c>
      <c r="J234" s="50" t="s">
        <v>1705</v>
      </c>
      <c r="K234" s="50"/>
      <c r="L234" s="53" t="s">
        <v>58</v>
      </c>
      <c r="M234" s="55" t="s">
        <v>1706</v>
      </c>
      <c r="N234" s="50">
        <v>128.0</v>
      </c>
      <c r="O234" s="50">
        <v>419.0</v>
      </c>
      <c r="P234" s="50" t="s">
        <v>1707</v>
      </c>
      <c r="Q234" s="56" t="s">
        <v>1708</v>
      </c>
      <c r="R234" s="53" t="s">
        <v>61</v>
      </c>
    </row>
    <row r="235">
      <c r="A235" s="54" t="s">
        <v>1709</v>
      </c>
      <c r="B235" s="50" t="s">
        <v>1710</v>
      </c>
      <c r="C235" s="51" t="s">
        <v>1711</v>
      </c>
      <c r="D235" s="50" t="s">
        <v>1712</v>
      </c>
      <c r="E235" s="52">
        <v>44118.88890046296</v>
      </c>
      <c r="F235" s="50"/>
      <c r="G235" s="50"/>
      <c r="H235" s="50" t="s">
        <v>55</v>
      </c>
      <c r="I235" s="50" t="s">
        <v>56</v>
      </c>
      <c r="J235" s="50" t="s">
        <v>1713</v>
      </c>
      <c r="K235" s="50"/>
      <c r="L235" s="53" t="s">
        <v>85</v>
      </c>
      <c r="M235" s="55" t="s">
        <v>1714</v>
      </c>
      <c r="N235" s="50">
        <v>583.0</v>
      </c>
      <c r="O235" s="50">
        <v>193.0</v>
      </c>
      <c r="P235" s="50" t="s">
        <v>145</v>
      </c>
      <c r="Q235" s="56" t="s">
        <v>1715</v>
      </c>
      <c r="R235" s="53" t="s">
        <v>61</v>
      </c>
    </row>
    <row r="236">
      <c r="A236" s="54" t="s">
        <v>1716</v>
      </c>
      <c r="B236" s="50" t="s">
        <v>1717</v>
      </c>
      <c r="C236" s="51" t="s">
        <v>1718</v>
      </c>
      <c r="D236" s="50" t="s">
        <v>1719</v>
      </c>
      <c r="E236" s="52">
        <v>44118.878333333334</v>
      </c>
      <c r="F236" s="50"/>
      <c r="G236" s="50"/>
      <c r="H236" s="50" t="s">
        <v>55</v>
      </c>
      <c r="I236" s="50" t="s">
        <v>56</v>
      </c>
      <c r="J236" s="50" t="s">
        <v>1720</v>
      </c>
      <c r="K236" s="50" t="s">
        <v>1721</v>
      </c>
      <c r="L236" s="53" t="s">
        <v>85</v>
      </c>
      <c r="M236" s="55" t="s">
        <v>1722</v>
      </c>
      <c r="N236" s="50">
        <v>30.0</v>
      </c>
      <c r="O236" s="50">
        <v>69.0</v>
      </c>
      <c r="P236" s="50" t="s">
        <v>145</v>
      </c>
      <c r="Q236" s="56" t="s">
        <v>1723</v>
      </c>
      <c r="R236" s="53" t="s">
        <v>1724</v>
      </c>
    </row>
    <row r="237">
      <c r="A237" s="54" t="s">
        <v>1725</v>
      </c>
      <c r="B237" s="50" t="s">
        <v>1717</v>
      </c>
      <c r="C237" s="51" t="s">
        <v>1726</v>
      </c>
      <c r="D237" s="50" t="s">
        <v>1727</v>
      </c>
      <c r="E237" s="52">
        <v>44118.877800925926</v>
      </c>
      <c r="F237" s="50"/>
      <c r="G237" s="50"/>
      <c r="H237" s="50" t="s">
        <v>55</v>
      </c>
      <c r="I237" s="50" t="s">
        <v>56</v>
      </c>
      <c r="J237" s="50" t="s">
        <v>1720</v>
      </c>
      <c r="K237" s="50" t="s">
        <v>1728</v>
      </c>
      <c r="L237" s="53" t="s">
        <v>85</v>
      </c>
      <c r="M237" s="55" t="s">
        <v>1722</v>
      </c>
      <c r="N237" s="50">
        <v>30.0</v>
      </c>
      <c r="O237" s="50">
        <v>69.0</v>
      </c>
      <c r="P237" s="50" t="s">
        <v>145</v>
      </c>
      <c r="Q237" s="56" t="s">
        <v>1729</v>
      </c>
      <c r="R237" s="53" t="s">
        <v>1730</v>
      </c>
    </row>
    <row r="238">
      <c r="A238" s="54" t="s">
        <v>1731</v>
      </c>
      <c r="B238" s="50" t="s">
        <v>1732</v>
      </c>
      <c r="C238" s="51" t="s">
        <v>1733</v>
      </c>
      <c r="D238" s="50" t="s">
        <v>1734</v>
      </c>
      <c r="E238" s="52">
        <v>44118.874085648145</v>
      </c>
      <c r="F238" s="50"/>
      <c r="G238" s="50"/>
      <c r="H238" s="50" t="s">
        <v>55</v>
      </c>
      <c r="I238" s="50" t="s">
        <v>56</v>
      </c>
      <c r="J238" s="50" t="s">
        <v>1735</v>
      </c>
      <c r="K238" s="50" t="s">
        <v>1736</v>
      </c>
      <c r="L238" s="53" t="s">
        <v>85</v>
      </c>
      <c r="M238" s="55" t="s">
        <v>1737</v>
      </c>
      <c r="N238" s="50"/>
      <c r="O238" s="50">
        <v>30.0</v>
      </c>
      <c r="P238" s="50"/>
      <c r="Q238" s="56" t="s">
        <v>1738</v>
      </c>
      <c r="R238" s="53" t="s">
        <v>1739</v>
      </c>
    </row>
    <row r="239">
      <c r="A239" s="54" t="s">
        <v>1740</v>
      </c>
      <c r="B239" s="50" t="s">
        <v>1741</v>
      </c>
      <c r="C239" s="51" t="s">
        <v>1742</v>
      </c>
      <c r="D239" s="50" t="s">
        <v>1743</v>
      </c>
      <c r="E239" s="52">
        <v>44118.87403935185</v>
      </c>
      <c r="F239" s="50"/>
      <c r="G239" s="50"/>
      <c r="H239" s="50" t="s">
        <v>55</v>
      </c>
      <c r="I239" s="50" t="s">
        <v>56</v>
      </c>
      <c r="J239" s="50" t="s">
        <v>1744</v>
      </c>
      <c r="K239" s="50"/>
      <c r="L239" s="53" t="s">
        <v>85</v>
      </c>
      <c r="M239" s="55" t="s">
        <v>1745</v>
      </c>
      <c r="N239" s="50">
        <v>116.0</v>
      </c>
      <c r="O239" s="50">
        <v>88.0</v>
      </c>
      <c r="P239" s="50" t="s">
        <v>319</v>
      </c>
      <c r="Q239" s="56" t="s">
        <v>1746</v>
      </c>
      <c r="R239" s="53" t="s">
        <v>1747</v>
      </c>
    </row>
    <row r="240">
      <c r="A240" s="54" t="s">
        <v>1748</v>
      </c>
      <c r="B240" s="50" t="s">
        <v>1749</v>
      </c>
      <c r="C240" s="51" t="s">
        <v>1750</v>
      </c>
      <c r="D240" s="50" t="s">
        <v>1751</v>
      </c>
      <c r="E240" s="52">
        <v>44118.87328703704</v>
      </c>
      <c r="F240" s="50"/>
      <c r="G240" s="50"/>
      <c r="H240" s="50" t="s">
        <v>55</v>
      </c>
      <c r="I240" s="50" t="s">
        <v>56</v>
      </c>
      <c r="J240" s="50" t="s">
        <v>1752</v>
      </c>
      <c r="K240" s="50"/>
      <c r="L240" s="53" t="s">
        <v>85</v>
      </c>
      <c r="M240" s="55" t="s">
        <v>1753</v>
      </c>
      <c r="N240" s="50"/>
      <c r="O240" s="50">
        <v>7.0</v>
      </c>
      <c r="P240" s="50"/>
      <c r="Q240" s="56" t="s">
        <v>1754</v>
      </c>
      <c r="R240" s="53" t="s">
        <v>61</v>
      </c>
    </row>
    <row r="241">
      <c r="A241" s="54" t="s">
        <v>1755</v>
      </c>
      <c r="B241" s="50" t="s">
        <v>1749</v>
      </c>
      <c r="C241" s="51" t="s">
        <v>1756</v>
      </c>
      <c r="D241" s="50" t="s">
        <v>1757</v>
      </c>
      <c r="E241" s="52">
        <v>44118.87081018518</v>
      </c>
      <c r="F241" s="50"/>
      <c r="G241" s="50"/>
      <c r="H241" s="50" t="s">
        <v>55</v>
      </c>
      <c r="I241" s="50" t="s">
        <v>56</v>
      </c>
      <c r="J241" s="50" t="s">
        <v>1752</v>
      </c>
      <c r="K241" s="50" t="s">
        <v>1758</v>
      </c>
      <c r="L241" s="53" t="s">
        <v>85</v>
      </c>
      <c r="M241" s="55" t="s">
        <v>1753</v>
      </c>
      <c r="N241" s="50"/>
      <c r="O241" s="50">
        <v>7.0</v>
      </c>
      <c r="P241" s="50"/>
      <c r="Q241" s="56" t="s">
        <v>1759</v>
      </c>
      <c r="R241" s="53" t="s">
        <v>1760</v>
      </c>
    </row>
    <row r="242">
      <c r="A242" s="54" t="s">
        <v>1761</v>
      </c>
      <c r="B242" s="50" t="s">
        <v>1702</v>
      </c>
      <c r="C242" s="51" t="s">
        <v>1762</v>
      </c>
      <c r="D242" s="50" t="s">
        <v>1763</v>
      </c>
      <c r="E242" s="52">
        <v>44118.86981481481</v>
      </c>
      <c r="F242" s="50"/>
      <c r="G242" s="50"/>
      <c r="H242" s="50" t="s">
        <v>55</v>
      </c>
      <c r="I242" s="50" t="s">
        <v>56</v>
      </c>
      <c r="J242" s="50" t="s">
        <v>1705</v>
      </c>
      <c r="K242" s="50"/>
      <c r="L242" s="53" t="s">
        <v>58</v>
      </c>
      <c r="M242" s="55" t="s">
        <v>1706</v>
      </c>
      <c r="N242" s="50">
        <v>128.0</v>
      </c>
      <c r="O242" s="50">
        <v>419.0</v>
      </c>
      <c r="P242" s="50" t="s">
        <v>1707</v>
      </c>
      <c r="Q242" s="56" t="s">
        <v>1764</v>
      </c>
      <c r="R242" s="53" t="s">
        <v>1765</v>
      </c>
    </row>
    <row r="243">
      <c r="A243" s="54" t="s">
        <v>1766</v>
      </c>
      <c r="B243" s="50" t="s">
        <v>1767</v>
      </c>
      <c r="C243" s="51" t="s">
        <v>1768</v>
      </c>
      <c r="D243" s="50" t="s">
        <v>1769</v>
      </c>
      <c r="E243" s="52">
        <v>44118.86938657408</v>
      </c>
      <c r="F243" s="50"/>
      <c r="G243" s="50"/>
      <c r="H243" s="50" t="s">
        <v>55</v>
      </c>
      <c r="I243" s="50" t="s">
        <v>56</v>
      </c>
      <c r="J243" s="50" t="s">
        <v>1770</v>
      </c>
      <c r="K243" s="50"/>
      <c r="L243" s="53" t="s">
        <v>85</v>
      </c>
      <c r="M243" s="55" t="s">
        <v>1771</v>
      </c>
      <c r="N243" s="50">
        <v>10550.0</v>
      </c>
      <c r="O243" s="50">
        <v>11473.0</v>
      </c>
      <c r="P243" s="50"/>
      <c r="Q243" s="56" t="s">
        <v>1772</v>
      </c>
      <c r="R243" s="53" t="s">
        <v>61</v>
      </c>
    </row>
    <row r="244">
      <c r="A244" s="54" t="s">
        <v>1773</v>
      </c>
      <c r="B244" s="50" t="s">
        <v>534</v>
      </c>
      <c r="C244" s="51" t="s">
        <v>1774</v>
      </c>
      <c r="D244" s="50" t="s">
        <v>1775</v>
      </c>
      <c r="E244" s="52">
        <v>44118.86914351852</v>
      </c>
      <c r="F244" s="50"/>
      <c r="G244" s="50"/>
      <c r="H244" s="50" t="s">
        <v>55</v>
      </c>
      <c r="I244" s="50" t="s">
        <v>56</v>
      </c>
      <c r="J244" s="50" t="s">
        <v>537</v>
      </c>
      <c r="K244" s="50"/>
      <c r="L244" s="53" t="s">
        <v>85</v>
      </c>
      <c r="M244" s="55" t="s">
        <v>538</v>
      </c>
      <c r="N244" s="50">
        <v>204.0</v>
      </c>
      <c r="O244" s="50">
        <v>264.0</v>
      </c>
      <c r="P244" s="50" t="s">
        <v>539</v>
      </c>
      <c r="Q244" s="56" t="s">
        <v>1776</v>
      </c>
      <c r="R244" s="53" t="s">
        <v>61</v>
      </c>
    </row>
    <row r="245">
      <c r="A245" s="54" t="s">
        <v>1777</v>
      </c>
      <c r="B245" s="50" t="s">
        <v>1778</v>
      </c>
      <c r="C245" s="51" t="s">
        <v>1779</v>
      </c>
      <c r="D245" s="50" t="s">
        <v>1780</v>
      </c>
      <c r="E245" s="52">
        <v>44118.867372685185</v>
      </c>
      <c r="F245" s="50"/>
      <c r="G245" s="50"/>
      <c r="H245" s="50" t="s">
        <v>55</v>
      </c>
      <c r="I245" s="50" t="s">
        <v>56</v>
      </c>
      <c r="J245" s="50" t="s">
        <v>1781</v>
      </c>
      <c r="K245" s="50"/>
      <c r="L245" s="53" t="s">
        <v>85</v>
      </c>
      <c r="M245" s="55" t="s">
        <v>1782</v>
      </c>
      <c r="N245" s="50">
        <v>31.0</v>
      </c>
      <c r="O245" s="50">
        <v>26.0</v>
      </c>
      <c r="P245" s="50"/>
      <c r="Q245" s="56" t="s">
        <v>1783</v>
      </c>
      <c r="R245" s="53" t="s">
        <v>1784</v>
      </c>
    </row>
    <row r="246">
      <c r="A246" s="54" t="s">
        <v>1785</v>
      </c>
      <c r="B246" s="50" t="s">
        <v>1666</v>
      </c>
      <c r="C246" s="51" t="s">
        <v>1786</v>
      </c>
      <c r="D246" s="50" t="s">
        <v>1787</v>
      </c>
      <c r="E246" s="52">
        <v>44118.85989583333</v>
      </c>
      <c r="F246" s="50"/>
      <c r="G246" s="50"/>
      <c r="H246" s="50" t="s">
        <v>55</v>
      </c>
      <c r="I246" s="50" t="s">
        <v>56</v>
      </c>
      <c r="J246" s="50" t="s">
        <v>1669</v>
      </c>
      <c r="K246" s="50"/>
      <c r="L246" s="53" t="s">
        <v>85</v>
      </c>
      <c r="M246" s="55" t="s">
        <v>1670</v>
      </c>
      <c r="N246" s="50">
        <v>234.0</v>
      </c>
      <c r="O246" s="50">
        <v>348.0</v>
      </c>
      <c r="P246" s="50" t="s">
        <v>1671</v>
      </c>
      <c r="Q246" s="56" t="s">
        <v>1788</v>
      </c>
      <c r="R246" s="53" t="s">
        <v>61</v>
      </c>
    </row>
    <row r="247">
      <c r="A247" s="54" t="s">
        <v>1789</v>
      </c>
      <c r="B247" s="50" t="s">
        <v>1778</v>
      </c>
      <c r="C247" s="51" t="s">
        <v>1790</v>
      </c>
      <c r="D247" s="50" t="s">
        <v>1791</v>
      </c>
      <c r="E247" s="52">
        <v>44118.859571759254</v>
      </c>
      <c r="F247" s="50"/>
      <c r="G247" s="50"/>
      <c r="H247" s="50" t="s">
        <v>55</v>
      </c>
      <c r="I247" s="50" t="s">
        <v>56</v>
      </c>
      <c r="J247" s="50" t="s">
        <v>1781</v>
      </c>
      <c r="K247" s="50"/>
      <c r="L247" s="53" t="s">
        <v>85</v>
      </c>
      <c r="M247" s="55" t="s">
        <v>1782</v>
      </c>
      <c r="N247" s="50">
        <v>31.0</v>
      </c>
      <c r="O247" s="50">
        <v>26.0</v>
      </c>
      <c r="P247" s="50"/>
      <c r="Q247" s="56" t="s">
        <v>1792</v>
      </c>
      <c r="R247" s="53" t="s">
        <v>61</v>
      </c>
    </row>
    <row r="248">
      <c r="A248" s="54" t="s">
        <v>1793</v>
      </c>
      <c r="B248" s="50" t="s">
        <v>1794</v>
      </c>
      <c r="C248" s="51" t="s">
        <v>1795</v>
      </c>
      <c r="D248" s="50" t="s">
        <v>1796</v>
      </c>
      <c r="E248" s="52">
        <v>44118.855625</v>
      </c>
      <c r="F248" s="50"/>
      <c r="G248" s="50"/>
      <c r="H248" s="50" t="s">
        <v>55</v>
      </c>
      <c r="I248" s="50" t="s">
        <v>56</v>
      </c>
      <c r="J248" s="50" t="s">
        <v>1797</v>
      </c>
      <c r="K248" s="50"/>
      <c r="L248" s="53" t="s">
        <v>85</v>
      </c>
      <c r="M248" s="55" t="s">
        <v>1798</v>
      </c>
      <c r="N248" s="50">
        <v>37.0</v>
      </c>
      <c r="O248" s="50">
        <v>95.0</v>
      </c>
      <c r="P248" s="50" t="s">
        <v>267</v>
      </c>
      <c r="Q248" s="56" t="s">
        <v>1799</v>
      </c>
      <c r="R248" s="53" t="s">
        <v>1800</v>
      </c>
    </row>
    <row r="249">
      <c r="A249" s="54" t="s">
        <v>1801</v>
      </c>
      <c r="B249" s="50" t="s">
        <v>1802</v>
      </c>
      <c r="C249" s="51" t="s">
        <v>1803</v>
      </c>
      <c r="D249" s="50" t="s">
        <v>1804</v>
      </c>
      <c r="E249" s="52">
        <v>44118.85179398148</v>
      </c>
      <c r="F249" s="50"/>
      <c r="G249" s="50"/>
      <c r="H249" s="50" t="s">
        <v>55</v>
      </c>
      <c r="I249" s="50" t="s">
        <v>56</v>
      </c>
      <c r="J249" s="50" t="s">
        <v>1805</v>
      </c>
      <c r="K249" s="50" t="s">
        <v>1267</v>
      </c>
      <c r="L249" s="53" t="s">
        <v>58</v>
      </c>
      <c r="M249" s="55" t="s">
        <v>1806</v>
      </c>
      <c r="N249" s="50">
        <v>92.0</v>
      </c>
      <c r="O249" s="50">
        <v>86.0</v>
      </c>
      <c r="P249" s="50"/>
      <c r="Q249" s="56" t="s">
        <v>1807</v>
      </c>
      <c r="R249" s="53" t="s">
        <v>1270</v>
      </c>
    </row>
    <row r="250">
      <c r="A250" s="54" t="s">
        <v>1808</v>
      </c>
      <c r="B250" s="50" t="s">
        <v>1809</v>
      </c>
      <c r="C250" s="51" t="s">
        <v>1810</v>
      </c>
      <c r="D250" s="50" t="s">
        <v>1811</v>
      </c>
      <c r="E250" s="52">
        <v>44118.843043981484</v>
      </c>
      <c r="F250" s="50"/>
      <c r="G250" s="50"/>
      <c r="H250" s="50" t="s">
        <v>55</v>
      </c>
      <c r="I250" s="50" t="s">
        <v>56</v>
      </c>
      <c r="J250" s="50" t="s">
        <v>1812</v>
      </c>
      <c r="K250" s="50"/>
      <c r="L250" s="53" t="s">
        <v>85</v>
      </c>
      <c r="M250" s="55" t="s">
        <v>1813</v>
      </c>
      <c r="N250" s="50">
        <v>444.0</v>
      </c>
      <c r="O250" s="50">
        <v>729.0</v>
      </c>
      <c r="P250" s="50"/>
      <c r="Q250" s="56" t="s">
        <v>1814</v>
      </c>
      <c r="R250" s="53" t="s">
        <v>1815</v>
      </c>
    </row>
    <row r="251">
      <c r="A251" s="54" t="s">
        <v>1816</v>
      </c>
      <c r="B251" s="50" t="s">
        <v>1817</v>
      </c>
      <c r="C251" s="51" t="s">
        <v>1818</v>
      </c>
      <c r="D251" s="50" t="s">
        <v>1819</v>
      </c>
      <c r="E251" s="52">
        <v>44118.84043981481</v>
      </c>
      <c r="F251" s="50"/>
      <c r="G251" s="50"/>
      <c r="H251" s="50" t="s">
        <v>55</v>
      </c>
      <c r="I251" s="50" t="s">
        <v>56</v>
      </c>
      <c r="J251" s="50" t="s">
        <v>1820</v>
      </c>
      <c r="K251" s="50"/>
      <c r="L251" s="53" t="s">
        <v>85</v>
      </c>
      <c r="M251" s="55" t="s">
        <v>1821</v>
      </c>
      <c r="N251" s="50">
        <v>76.0</v>
      </c>
      <c r="O251" s="50">
        <v>793.0</v>
      </c>
      <c r="P251" s="50"/>
      <c r="Q251" s="56" t="s">
        <v>1822</v>
      </c>
      <c r="R251" s="53" t="s">
        <v>1823</v>
      </c>
    </row>
    <row r="252">
      <c r="A252" s="54" t="s">
        <v>1824</v>
      </c>
      <c r="B252" s="50" t="s">
        <v>1825</v>
      </c>
      <c r="C252" s="51" t="s">
        <v>1826</v>
      </c>
      <c r="D252" s="50" t="s">
        <v>1827</v>
      </c>
      <c r="E252" s="52">
        <v>44118.829421296294</v>
      </c>
      <c r="F252" s="50"/>
      <c r="G252" s="50"/>
      <c r="H252" s="50" t="s">
        <v>55</v>
      </c>
      <c r="I252" s="50" t="s">
        <v>56</v>
      </c>
      <c r="J252" s="50" t="s">
        <v>1828</v>
      </c>
      <c r="K252" s="50"/>
      <c r="L252" s="53" t="s">
        <v>58</v>
      </c>
      <c r="M252" s="55" t="s">
        <v>1829</v>
      </c>
      <c r="N252" s="50">
        <v>95.0</v>
      </c>
      <c r="O252" s="50">
        <v>229.0</v>
      </c>
      <c r="P252" s="50" t="s">
        <v>1830</v>
      </c>
      <c r="Q252" s="56" t="s">
        <v>1831</v>
      </c>
      <c r="R252" s="53" t="s">
        <v>61</v>
      </c>
    </row>
    <row r="253">
      <c r="A253" s="54" t="s">
        <v>1832</v>
      </c>
      <c r="B253" s="50" t="s">
        <v>1378</v>
      </c>
      <c r="C253" s="51" t="s">
        <v>1833</v>
      </c>
      <c r="D253" s="50" t="s">
        <v>1834</v>
      </c>
      <c r="E253" s="52">
        <v>44118.81800925926</v>
      </c>
      <c r="F253" s="50"/>
      <c r="G253" s="50"/>
      <c r="H253" s="50" t="s">
        <v>55</v>
      </c>
      <c r="I253" s="50" t="s">
        <v>56</v>
      </c>
      <c r="J253" s="50" t="s">
        <v>1381</v>
      </c>
      <c r="K253" s="50"/>
      <c r="L253" s="53" t="s">
        <v>58</v>
      </c>
      <c r="M253" s="55" t="s">
        <v>1382</v>
      </c>
      <c r="N253" s="50">
        <v>112.0</v>
      </c>
      <c r="O253" s="50">
        <v>1241.0</v>
      </c>
      <c r="P253" s="50" t="s">
        <v>145</v>
      </c>
      <c r="Q253" s="56" t="s">
        <v>1835</v>
      </c>
      <c r="R253" s="53" t="s">
        <v>61</v>
      </c>
    </row>
    <row r="254">
      <c r="A254" s="54" t="s">
        <v>1836</v>
      </c>
      <c r="B254" s="50" t="s">
        <v>1837</v>
      </c>
      <c r="C254" s="51" t="s">
        <v>1838</v>
      </c>
      <c r="D254" s="50" t="s">
        <v>1839</v>
      </c>
      <c r="E254" s="52">
        <v>44118.80826388889</v>
      </c>
      <c r="F254" s="50"/>
      <c r="G254" s="50"/>
      <c r="H254" s="50" t="s">
        <v>55</v>
      </c>
      <c r="I254" s="50" t="s">
        <v>56</v>
      </c>
      <c r="J254" s="50" t="s">
        <v>1840</v>
      </c>
      <c r="K254" s="50" t="s">
        <v>1841</v>
      </c>
      <c r="L254" s="53" t="s">
        <v>85</v>
      </c>
      <c r="M254" s="55" t="s">
        <v>1842</v>
      </c>
      <c r="N254" s="50">
        <v>42.0</v>
      </c>
      <c r="O254" s="50">
        <v>110.0</v>
      </c>
      <c r="P254" s="50" t="s">
        <v>1843</v>
      </c>
      <c r="Q254" s="56" t="s">
        <v>1844</v>
      </c>
      <c r="R254" s="53" t="s">
        <v>1845</v>
      </c>
    </row>
    <row r="255">
      <c r="A255" s="54" t="s">
        <v>1846</v>
      </c>
      <c r="B255" s="50" t="s">
        <v>1847</v>
      </c>
      <c r="C255" s="51" t="s">
        <v>1848</v>
      </c>
      <c r="D255" s="50" t="s">
        <v>1849</v>
      </c>
      <c r="E255" s="52">
        <v>44118.80815972222</v>
      </c>
      <c r="F255" s="50"/>
      <c r="G255" s="50"/>
      <c r="H255" s="50"/>
      <c r="I255" s="50"/>
      <c r="J255" s="50" t="s">
        <v>1850</v>
      </c>
      <c r="K255" s="50"/>
      <c r="L255" s="53" t="s">
        <v>58</v>
      </c>
      <c r="M255" s="55" t="s">
        <v>1851</v>
      </c>
      <c r="N255" s="50">
        <v>1198.0</v>
      </c>
      <c r="O255" s="50">
        <v>1299.0</v>
      </c>
      <c r="P255" s="50" t="s">
        <v>1852</v>
      </c>
      <c r="Q255" s="56" t="s">
        <v>1853</v>
      </c>
      <c r="R255" s="53" t="s">
        <v>1854</v>
      </c>
    </row>
    <row r="256">
      <c r="A256" s="54" t="s">
        <v>1855</v>
      </c>
      <c r="B256" s="50" t="s">
        <v>1847</v>
      </c>
      <c r="C256" s="51" t="s">
        <v>1856</v>
      </c>
      <c r="D256" s="50" t="s">
        <v>1857</v>
      </c>
      <c r="E256" s="52">
        <v>44118.80627314815</v>
      </c>
      <c r="F256" s="50"/>
      <c r="G256" s="50"/>
      <c r="H256" s="50"/>
      <c r="I256" s="50"/>
      <c r="J256" s="50" t="s">
        <v>1850</v>
      </c>
      <c r="K256" s="50"/>
      <c r="L256" s="53" t="s">
        <v>58</v>
      </c>
      <c r="M256" s="55" t="s">
        <v>1851</v>
      </c>
      <c r="N256" s="50">
        <v>1198.0</v>
      </c>
      <c r="O256" s="50">
        <v>1299.0</v>
      </c>
      <c r="P256" s="50" t="s">
        <v>1852</v>
      </c>
      <c r="Q256" s="56" t="s">
        <v>1858</v>
      </c>
      <c r="R256" s="53" t="s">
        <v>1530</v>
      </c>
    </row>
    <row r="257">
      <c r="A257" s="54" t="s">
        <v>1859</v>
      </c>
      <c r="B257" s="50" t="s">
        <v>1860</v>
      </c>
      <c r="C257" s="51" t="s">
        <v>1861</v>
      </c>
      <c r="D257" s="50" t="s">
        <v>1862</v>
      </c>
      <c r="E257" s="52">
        <v>44118.802939814814</v>
      </c>
      <c r="F257" s="50"/>
      <c r="G257" s="50"/>
      <c r="H257" s="50" t="s">
        <v>55</v>
      </c>
      <c r="I257" s="50" t="s">
        <v>56</v>
      </c>
      <c r="J257" s="50" t="s">
        <v>1863</v>
      </c>
      <c r="K257" s="50"/>
      <c r="L257" s="53" t="s">
        <v>296</v>
      </c>
      <c r="M257" s="55" t="s">
        <v>1864</v>
      </c>
      <c r="N257" s="50">
        <v>104.0</v>
      </c>
      <c r="O257" s="50">
        <v>974.0</v>
      </c>
      <c r="P257" s="50" t="s">
        <v>267</v>
      </c>
      <c r="Q257" s="56" t="s">
        <v>1865</v>
      </c>
      <c r="R257" s="53" t="s">
        <v>61</v>
      </c>
    </row>
    <row r="258">
      <c r="A258" s="54" t="s">
        <v>1866</v>
      </c>
      <c r="B258" s="50" t="s">
        <v>1867</v>
      </c>
      <c r="C258" s="51" t="s">
        <v>1868</v>
      </c>
      <c r="D258" s="50" t="s">
        <v>1869</v>
      </c>
      <c r="E258" s="52">
        <v>44118.801030092596</v>
      </c>
      <c r="F258" s="50"/>
      <c r="G258" s="50"/>
      <c r="H258" s="50" t="s">
        <v>55</v>
      </c>
      <c r="I258" s="50" t="s">
        <v>56</v>
      </c>
      <c r="J258" s="50" t="s">
        <v>1870</v>
      </c>
      <c r="K258" s="50" t="s">
        <v>115</v>
      </c>
      <c r="L258" s="53" t="s">
        <v>58</v>
      </c>
      <c r="M258" s="55" t="s">
        <v>1871</v>
      </c>
      <c r="N258" s="50">
        <v>420.0</v>
      </c>
      <c r="O258" s="50">
        <v>431.0</v>
      </c>
      <c r="P258" s="50"/>
      <c r="Q258" s="56" t="s">
        <v>1872</v>
      </c>
      <c r="R258" s="53" t="s">
        <v>1873</v>
      </c>
    </row>
    <row r="259">
      <c r="A259" s="54" t="s">
        <v>1874</v>
      </c>
      <c r="B259" s="50" t="s">
        <v>1837</v>
      </c>
      <c r="C259" s="51" t="s">
        <v>1875</v>
      </c>
      <c r="D259" s="50" t="s">
        <v>1876</v>
      </c>
      <c r="E259" s="52">
        <v>44118.79592592592</v>
      </c>
      <c r="F259" s="50"/>
      <c r="G259" s="50"/>
      <c r="H259" s="50" t="s">
        <v>55</v>
      </c>
      <c r="I259" s="50" t="s">
        <v>56</v>
      </c>
      <c r="J259" s="50" t="s">
        <v>1840</v>
      </c>
      <c r="K259" s="50"/>
      <c r="L259" s="53" t="s">
        <v>85</v>
      </c>
      <c r="M259" s="55" t="s">
        <v>1842</v>
      </c>
      <c r="N259" s="50">
        <v>42.0</v>
      </c>
      <c r="O259" s="50">
        <v>110.0</v>
      </c>
      <c r="P259" s="50" t="s">
        <v>1843</v>
      </c>
      <c r="Q259" s="56" t="s">
        <v>1877</v>
      </c>
      <c r="R259" s="53" t="s">
        <v>1878</v>
      </c>
    </row>
    <row r="260">
      <c r="A260" s="54" t="s">
        <v>1879</v>
      </c>
      <c r="B260" s="50" t="s">
        <v>1880</v>
      </c>
      <c r="C260" s="51" t="s">
        <v>1881</v>
      </c>
      <c r="D260" s="50" t="s">
        <v>1882</v>
      </c>
      <c r="E260" s="52">
        <v>44118.77553240741</v>
      </c>
      <c r="F260" s="50"/>
      <c r="G260" s="50"/>
      <c r="H260" s="50" t="s">
        <v>55</v>
      </c>
      <c r="I260" s="50" t="s">
        <v>56</v>
      </c>
      <c r="J260" s="50" t="s">
        <v>1883</v>
      </c>
      <c r="K260" s="50"/>
      <c r="L260" s="53" t="s">
        <v>85</v>
      </c>
      <c r="M260" s="55" t="s">
        <v>1884</v>
      </c>
      <c r="N260" s="50"/>
      <c r="O260" s="50">
        <v>95.0</v>
      </c>
      <c r="P260" s="50"/>
      <c r="Q260" s="56" t="s">
        <v>1885</v>
      </c>
      <c r="R260" s="53" t="s">
        <v>61</v>
      </c>
    </row>
    <row r="261">
      <c r="A261" s="54" t="s">
        <v>1886</v>
      </c>
      <c r="B261" s="50" t="s">
        <v>1887</v>
      </c>
      <c r="C261" s="51" t="s">
        <v>1888</v>
      </c>
      <c r="D261" s="50" t="s">
        <v>1889</v>
      </c>
      <c r="E261" s="52">
        <v>44118.77457175926</v>
      </c>
      <c r="F261" s="50"/>
      <c r="G261" s="50"/>
      <c r="H261" s="50" t="s">
        <v>55</v>
      </c>
      <c r="I261" s="50" t="s">
        <v>56</v>
      </c>
      <c r="J261" s="50" t="s">
        <v>1890</v>
      </c>
      <c r="K261" s="50"/>
      <c r="L261" s="53" t="s">
        <v>85</v>
      </c>
      <c r="M261" s="55" t="s">
        <v>1891</v>
      </c>
      <c r="N261" s="50">
        <v>216.0</v>
      </c>
      <c r="O261" s="50">
        <v>320.0</v>
      </c>
      <c r="P261" s="50" t="s">
        <v>145</v>
      </c>
      <c r="Q261" s="56" t="s">
        <v>1892</v>
      </c>
      <c r="R261" s="53" t="s">
        <v>61</v>
      </c>
    </row>
    <row r="262">
      <c r="A262" s="54" t="s">
        <v>1893</v>
      </c>
      <c r="B262" s="50" t="s">
        <v>1880</v>
      </c>
      <c r="C262" s="51" t="s">
        <v>1894</v>
      </c>
      <c r="D262" s="50" t="s">
        <v>1895</v>
      </c>
      <c r="E262" s="52">
        <v>44118.774513888886</v>
      </c>
      <c r="F262" s="50"/>
      <c r="G262" s="50"/>
      <c r="H262" s="50" t="s">
        <v>55</v>
      </c>
      <c r="I262" s="50" t="s">
        <v>56</v>
      </c>
      <c r="J262" s="50" t="s">
        <v>1883</v>
      </c>
      <c r="K262" s="50"/>
      <c r="L262" s="53" t="s">
        <v>85</v>
      </c>
      <c r="M262" s="55" t="s">
        <v>1884</v>
      </c>
      <c r="N262" s="50"/>
      <c r="O262" s="50">
        <v>95.0</v>
      </c>
      <c r="P262" s="50"/>
      <c r="Q262" s="56" t="s">
        <v>1896</v>
      </c>
      <c r="R262" s="53" t="s">
        <v>61</v>
      </c>
    </row>
    <row r="263">
      <c r="A263" s="54" t="s">
        <v>1897</v>
      </c>
      <c r="B263" s="50" t="s">
        <v>1880</v>
      </c>
      <c r="C263" s="51" t="s">
        <v>1898</v>
      </c>
      <c r="D263" s="50" t="s">
        <v>1899</v>
      </c>
      <c r="E263" s="52">
        <v>44118.77346064815</v>
      </c>
      <c r="F263" s="50"/>
      <c r="G263" s="50"/>
      <c r="H263" s="50" t="s">
        <v>55</v>
      </c>
      <c r="I263" s="50" t="s">
        <v>56</v>
      </c>
      <c r="J263" s="50" t="s">
        <v>1883</v>
      </c>
      <c r="K263" s="50"/>
      <c r="L263" s="53" t="s">
        <v>85</v>
      </c>
      <c r="M263" s="55" t="s">
        <v>1884</v>
      </c>
      <c r="N263" s="50"/>
      <c r="O263" s="50">
        <v>95.0</v>
      </c>
      <c r="P263" s="50"/>
      <c r="Q263" s="56" t="s">
        <v>1900</v>
      </c>
      <c r="R263" s="53" t="s">
        <v>61</v>
      </c>
    </row>
    <row r="264">
      <c r="A264" s="54" t="s">
        <v>1901</v>
      </c>
      <c r="B264" s="50" t="s">
        <v>1902</v>
      </c>
      <c r="C264" s="51" t="s">
        <v>1903</v>
      </c>
      <c r="D264" s="50" t="s">
        <v>1904</v>
      </c>
      <c r="E264" s="52">
        <v>44118.76982638889</v>
      </c>
      <c r="F264" s="50"/>
      <c r="G264" s="50"/>
      <c r="H264" s="50" t="s">
        <v>55</v>
      </c>
      <c r="I264" s="50" t="s">
        <v>56</v>
      </c>
      <c r="J264" s="50" t="s">
        <v>1905</v>
      </c>
      <c r="K264" s="50" t="s">
        <v>1906</v>
      </c>
      <c r="L264" s="53" t="s">
        <v>58</v>
      </c>
      <c r="M264" s="55" t="s">
        <v>1907</v>
      </c>
      <c r="N264" s="50">
        <v>1111.0</v>
      </c>
      <c r="O264" s="50">
        <v>1504.0</v>
      </c>
      <c r="P264" s="50"/>
      <c r="Q264" s="56" t="s">
        <v>1908</v>
      </c>
      <c r="R264" s="53" t="s">
        <v>61</v>
      </c>
    </row>
    <row r="265">
      <c r="A265" s="54" t="s">
        <v>1909</v>
      </c>
      <c r="B265" s="50" t="s">
        <v>1910</v>
      </c>
      <c r="C265" s="51" t="s">
        <v>1911</v>
      </c>
      <c r="D265" s="50" t="s">
        <v>1912</v>
      </c>
      <c r="E265" s="52">
        <v>44118.76925925926</v>
      </c>
      <c r="F265" s="50"/>
      <c r="G265" s="50"/>
      <c r="H265" s="50" t="s">
        <v>55</v>
      </c>
      <c r="I265" s="50" t="s">
        <v>56</v>
      </c>
      <c r="J265" s="50" t="s">
        <v>1913</v>
      </c>
      <c r="K265" s="50"/>
      <c r="L265" s="53" t="s">
        <v>85</v>
      </c>
      <c r="M265" s="55" t="s">
        <v>1914</v>
      </c>
      <c r="N265" s="50">
        <v>599.0</v>
      </c>
      <c r="O265" s="50">
        <v>282.0</v>
      </c>
      <c r="P265" s="50" t="s">
        <v>1915</v>
      </c>
      <c r="Q265" s="56" t="s">
        <v>1916</v>
      </c>
      <c r="R265" s="53" t="s">
        <v>61</v>
      </c>
    </row>
    <row r="266">
      <c r="A266" s="54" t="s">
        <v>1917</v>
      </c>
      <c r="B266" s="50" t="s">
        <v>1902</v>
      </c>
      <c r="C266" s="51" t="s">
        <v>1918</v>
      </c>
      <c r="D266" s="50" t="s">
        <v>1919</v>
      </c>
      <c r="E266" s="52">
        <v>44118.76689814815</v>
      </c>
      <c r="F266" s="50"/>
      <c r="G266" s="50"/>
      <c r="H266" s="50" t="s">
        <v>55</v>
      </c>
      <c r="I266" s="50" t="s">
        <v>56</v>
      </c>
      <c r="J266" s="50" t="s">
        <v>1905</v>
      </c>
      <c r="K266" s="50"/>
      <c r="L266" s="53" t="s">
        <v>58</v>
      </c>
      <c r="M266" s="55" t="s">
        <v>1907</v>
      </c>
      <c r="N266" s="50">
        <v>1111.0</v>
      </c>
      <c r="O266" s="50">
        <v>1504.0</v>
      </c>
      <c r="P266" s="50"/>
      <c r="Q266" s="56" t="s">
        <v>1920</v>
      </c>
      <c r="R266" s="53" t="s">
        <v>61</v>
      </c>
    </row>
    <row r="267">
      <c r="A267" s="54" t="s">
        <v>1921</v>
      </c>
      <c r="B267" s="50" t="s">
        <v>1922</v>
      </c>
      <c r="C267" s="51" t="s">
        <v>1923</v>
      </c>
      <c r="D267" s="50" t="s">
        <v>1924</v>
      </c>
      <c r="E267" s="52">
        <v>44118.76490740741</v>
      </c>
      <c r="F267" s="50"/>
      <c r="G267" s="50"/>
      <c r="H267" s="50" t="s">
        <v>55</v>
      </c>
      <c r="I267" s="50" t="s">
        <v>56</v>
      </c>
      <c r="J267" s="50" t="s">
        <v>1925</v>
      </c>
      <c r="K267" s="50" t="s">
        <v>115</v>
      </c>
      <c r="L267" s="53" t="s">
        <v>58</v>
      </c>
      <c r="M267" s="55" t="s">
        <v>1926</v>
      </c>
      <c r="N267" s="50">
        <v>31.0</v>
      </c>
      <c r="O267" s="50">
        <v>64.0</v>
      </c>
      <c r="P267" s="50" t="s">
        <v>914</v>
      </c>
      <c r="Q267" s="56" t="s">
        <v>1927</v>
      </c>
      <c r="R267" s="53" t="s">
        <v>1873</v>
      </c>
    </row>
    <row r="268">
      <c r="A268" s="54" t="s">
        <v>1928</v>
      </c>
      <c r="B268" s="50" t="s">
        <v>1817</v>
      </c>
      <c r="C268" s="51" t="s">
        <v>1929</v>
      </c>
      <c r="D268" s="50" t="s">
        <v>1930</v>
      </c>
      <c r="E268" s="52">
        <v>44118.762824074074</v>
      </c>
      <c r="F268" s="50"/>
      <c r="G268" s="50"/>
      <c r="H268" s="50" t="s">
        <v>55</v>
      </c>
      <c r="I268" s="50" t="s">
        <v>56</v>
      </c>
      <c r="J268" s="50" t="s">
        <v>1820</v>
      </c>
      <c r="K268" s="50"/>
      <c r="L268" s="53" t="s">
        <v>85</v>
      </c>
      <c r="M268" s="55" t="s">
        <v>1821</v>
      </c>
      <c r="N268" s="50">
        <v>76.0</v>
      </c>
      <c r="O268" s="50">
        <v>793.0</v>
      </c>
      <c r="P268" s="50"/>
      <c r="Q268" s="56" t="s">
        <v>1931</v>
      </c>
      <c r="R268" s="53" t="s">
        <v>1932</v>
      </c>
    </row>
    <row r="269">
      <c r="A269" s="54" t="s">
        <v>1933</v>
      </c>
      <c r="B269" s="50" t="s">
        <v>1934</v>
      </c>
      <c r="C269" s="51" t="s">
        <v>1935</v>
      </c>
      <c r="D269" s="50" t="s">
        <v>1936</v>
      </c>
      <c r="E269" s="52">
        <v>44118.75150462963</v>
      </c>
      <c r="F269" s="50"/>
      <c r="G269" s="50"/>
      <c r="H269" s="50" t="s">
        <v>55</v>
      </c>
      <c r="I269" s="50" t="s">
        <v>56</v>
      </c>
      <c r="J269" s="50" t="s">
        <v>1937</v>
      </c>
      <c r="K269" s="50" t="s">
        <v>84</v>
      </c>
      <c r="L269" s="53" t="s">
        <v>58</v>
      </c>
      <c r="M269" s="55" t="s">
        <v>1938</v>
      </c>
      <c r="N269" s="50">
        <v>2479.0</v>
      </c>
      <c r="O269" s="50">
        <v>3389.0</v>
      </c>
      <c r="P269" s="50"/>
      <c r="Q269" s="56" t="s">
        <v>1939</v>
      </c>
      <c r="R269" s="53" t="s">
        <v>1940</v>
      </c>
    </row>
    <row r="270">
      <c r="A270" s="54" t="s">
        <v>1941</v>
      </c>
      <c r="B270" s="50" t="s">
        <v>1817</v>
      </c>
      <c r="C270" s="51" t="s">
        <v>1942</v>
      </c>
      <c r="D270" s="50" t="s">
        <v>1943</v>
      </c>
      <c r="E270" s="52">
        <v>44118.74737268519</v>
      </c>
      <c r="F270" s="50"/>
      <c r="G270" s="50"/>
      <c r="H270" s="50"/>
      <c r="I270" s="50"/>
      <c r="J270" s="50" t="s">
        <v>1820</v>
      </c>
      <c r="K270" s="50"/>
      <c r="L270" s="53" t="s">
        <v>85</v>
      </c>
      <c r="M270" s="55" t="s">
        <v>1821</v>
      </c>
      <c r="N270" s="50">
        <v>76.0</v>
      </c>
      <c r="O270" s="50">
        <v>793.0</v>
      </c>
      <c r="P270" s="50"/>
      <c r="Q270" s="56" t="s">
        <v>1944</v>
      </c>
      <c r="R270" s="53" t="s">
        <v>1945</v>
      </c>
    </row>
    <row r="271">
      <c r="A271" s="54" t="s">
        <v>1946</v>
      </c>
      <c r="B271" s="50" t="s">
        <v>1817</v>
      </c>
      <c r="C271" s="51" t="s">
        <v>1947</v>
      </c>
      <c r="D271" s="50" t="s">
        <v>1948</v>
      </c>
      <c r="E271" s="52">
        <v>44118.74621527777</v>
      </c>
      <c r="F271" s="50"/>
      <c r="G271" s="50"/>
      <c r="H271" s="50" t="s">
        <v>55</v>
      </c>
      <c r="I271" s="50" t="s">
        <v>56</v>
      </c>
      <c r="J271" s="50" t="s">
        <v>1820</v>
      </c>
      <c r="K271" s="50"/>
      <c r="L271" s="53" t="s">
        <v>85</v>
      </c>
      <c r="M271" s="55" t="s">
        <v>1821</v>
      </c>
      <c r="N271" s="50">
        <v>76.0</v>
      </c>
      <c r="O271" s="50">
        <v>793.0</v>
      </c>
      <c r="P271" s="50"/>
      <c r="Q271" s="56" t="s">
        <v>1949</v>
      </c>
      <c r="R271" s="53" t="s">
        <v>61</v>
      </c>
    </row>
    <row r="272">
      <c r="A272" s="54" t="s">
        <v>1950</v>
      </c>
      <c r="B272" s="50" t="s">
        <v>1817</v>
      </c>
      <c r="C272" s="51" t="s">
        <v>1951</v>
      </c>
      <c r="D272" s="50" t="s">
        <v>1952</v>
      </c>
      <c r="E272" s="52">
        <v>44118.74412037037</v>
      </c>
      <c r="F272" s="50"/>
      <c r="G272" s="50"/>
      <c r="H272" s="50" t="s">
        <v>55</v>
      </c>
      <c r="I272" s="50" t="s">
        <v>56</v>
      </c>
      <c r="J272" s="50" t="s">
        <v>1820</v>
      </c>
      <c r="K272" s="50"/>
      <c r="L272" s="53" t="s">
        <v>85</v>
      </c>
      <c r="M272" s="55" t="s">
        <v>1821</v>
      </c>
      <c r="N272" s="50">
        <v>76.0</v>
      </c>
      <c r="O272" s="50">
        <v>793.0</v>
      </c>
      <c r="P272" s="50"/>
      <c r="Q272" s="56" t="s">
        <v>1953</v>
      </c>
      <c r="R272" s="53" t="s">
        <v>61</v>
      </c>
    </row>
    <row r="273">
      <c r="A273" s="54" t="s">
        <v>1954</v>
      </c>
      <c r="B273" s="50" t="s">
        <v>1817</v>
      </c>
      <c r="C273" s="51" t="s">
        <v>1955</v>
      </c>
      <c r="D273" s="50" t="s">
        <v>1956</v>
      </c>
      <c r="E273" s="52">
        <v>44118.74322916666</v>
      </c>
      <c r="F273" s="50"/>
      <c r="G273" s="50"/>
      <c r="H273" s="50" t="s">
        <v>55</v>
      </c>
      <c r="I273" s="50" t="s">
        <v>56</v>
      </c>
      <c r="J273" s="50" t="s">
        <v>1820</v>
      </c>
      <c r="K273" s="50"/>
      <c r="L273" s="53" t="s">
        <v>85</v>
      </c>
      <c r="M273" s="55" t="s">
        <v>1821</v>
      </c>
      <c r="N273" s="50">
        <v>76.0</v>
      </c>
      <c r="O273" s="50">
        <v>793.0</v>
      </c>
      <c r="P273" s="50"/>
      <c r="Q273" s="56" t="s">
        <v>1957</v>
      </c>
      <c r="R273" s="53" t="s">
        <v>61</v>
      </c>
    </row>
    <row r="274">
      <c r="A274" s="54" t="s">
        <v>1958</v>
      </c>
      <c r="B274" s="50" t="s">
        <v>1817</v>
      </c>
      <c r="C274" s="51" t="s">
        <v>1959</v>
      </c>
      <c r="D274" s="50" t="s">
        <v>1960</v>
      </c>
      <c r="E274" s="52">
        <v>44118.74212962963</v>
      </c>
      <c r="F274" s="50"/>
      <c r="G274" s="50"/>
      <c r="H274" s="50" t="s">
        <v>55</v>
      </c>
      <c r="I274" s="50" t="s">
        <v>56</v>
      </c>
      <c r="J274" s="50" t="s">
        <v>1820</v>
      </c>
      <c r="K274" s="50"/>
      <c r="L274" s="53" t="s">
        <v>85</v>
      </c>
      <c r="M274" s="55" t="s">
        <v>1821</v>
      </c>
      <c r="N274" s="50">
        <v>76.0</v>
      </c>
      <c r="O274" s="50">
        <v>793.0</v>
      </c>
      <c r="P274" s="50"/>
      <c r="Q274" s="56" t="s">
        <v>1961</v>
      </c>
      <c r="R274" s="53" t="s">
        <v>61</v>
      </c>
    </row>
    <row r="275">
      <c r="A275" s="54" t="s">
        <v>1962</v>
      </c>
      <c r="B275" s="50" t="s">
        <v>1963</v>
      </c>
      <c r="C275" s="51" t="s">
        <v>1964</v>
      </c>
      <c r="D275" s="50" t="s">
        <v>1965</v>
      </c>
      <c r="E275" s="52">
        <v>44118.74020833333</v>
      </c>
      <c r="F275" s="50"/>
      <c r="G275" s="50"/>
      <c r="H275" s="50" t="s">
        <v>55</v>
      </c>
      <c r="I275" s="50" t="s">
        <v>56</v>
      </c>
      <c r="J275" s="50" t="s">
        <v>1966</v>
      </c>
      <c r="K275" s="50"/>
      <c r="L275" s="53" t="s">
        <v>85</v>
      </c>
      <c r="M275" s="55" t="s">
        <v>1967</v>
      </c>
      <c r="N275" s="50">
        <v>321.0</v>
      </c>
      <c r="O275" s="50">
        <v>452.0</v>
      </c>
      <c r="P275" s="50" t="s">
        <v>1968</v>
      </c>
      <c r="Q275" s="56" t="s">
        <v>1969</v>
      </c>
      <c r="R275" s="53" t="s">
        <v>1970</v>
      </c>
    </row>
    <row r="276">
      <c r="A276" s="54" t="s">
        <v>1971</v>
      </c>
      <c r="B276" s="50" t="s">
        <v>1817</v>
      </c>
      <c r="C276" s="51" t="s">
        <v>1972</v>
      </c>
      <c r="D276" s="50" t="s">
        <v>1973</v>
      </c>
      <c r="E276" s="52">
        <v>44118.73954861111</v>
      </c>
      <c r="F276" s="50"/>
      <c r="G276" s="50"/>
      <c r="H276" s="50" t="s">
        <v>55</v>
      </c>
      <c r="I276" s="50" t="s">
        <v>56</v>
      </c>
      <c r="J276" s="50" t="s">
        <v>1820</v>
      </c>
      <c r="K276" s="50"/>
      <c r="L276" s="53" t="s">
        <v>85</v>
      </c>
      <c r="M276" s="55" t="s">
        <v>1821</v>
      </c>
      <c r="N276" s="50">
        <v>76.0</v>
      </c>
      <c r="O276" s="50">
        <v>793.0</v>
      </c>
      <c r="P276" s="50"/>
      <c r="Q276" s="56" t="s">
        <v>1974</v>
      </c>
      <c r="R276" s="53" t="s">
        <v>61</v>
      </c>
    </row>
    <row r="277">
      <c r="A277" s="54" t="s">
        <v>1975</v>
      </c>
      <c r="B277" s="50" t="s">
        <v>1976</v>
      </c>
      <c r="C277" s="51" t="s">
        <v>1977</v>
      </c>
      <c r="D277" s="50" t="s">
        <v>1978</v>
      </c>
      <c r="E277" s="52">
        <v>44118.73700231481</v>
      </c>
      <c r="F277" s="50"/>
      <c r="G277" s="50"/>
      <c r="H277" s="50" t="s">
        <v>55</v>
      </c>
      <c r="I277" s="50" t="s">
        <v>56</v>
      </c>
      <c r="J277" s="50" t="s">
        <v>1979</v>
      </c>
      <c r="K277" s="50" t="s">
        <v>1980</v>
      </c>
      <c r="L277" s="53" t="s">
        <v>58</v>
      </c>
      <c r="M277" s="55" t="s">
        <v>76</v>
      </c>
      <c r="N277" s="50"/>
      <c r="O277" s="50">
        <v>19.0</v>
      </c>
      <c r="P277" s="50"/>
      <c r="Q277" s="56" t="s">
        <v>1981</v>
      </c>
      <c r="R277" s="53" t="s">
        <v>61</v>
      </c>
    </row>
    <row r="278">
      <c r="A278" s="54" t="s">
        <v>1982</v>
      </c>
      <c r="B278" s="50" t="s">
        <v>1817</v>
      </c>
      <c r="C278" s="51" t="s">
        <v>1983</v>
      </c>
      <c r="D278" s="50" t="s">
        <v>1984</v>
      </c>
      <c r="E278" s="52">
        <v>44118.73405092592</v>
      </c>
      <c r="F278" s="50"/>
      <c r="G278" s="50"/>
      <c r="H278" s="50" t="s">
        <v>55</v>
      </c>
      <c r="I278" s="50" t="s">
        <v>56</v>
      </c>
      <c r="J278" s="50" t="s">
        <v>1820</v>
      </c>
      <c r="K278" s="50"/>
      <c r="L278" s="53" t="s">
        <v>85</v>
      </c>
      <c r="M278" s="55" t="s">
        <v>1821</v>
      </c>
      <c r="N278" s="50">
        <v>76.0</v>
      </c>
      <c r="O278" s="50">
        <v>793.0</v>
      </c>
      <c r="P278" s="50"/>
      <c r="Q278" s="56" t="s">
        <v>1985</v>
      </c>
      <c r="R278" s="53" t="s">
        <v>61</v>
      </c>
    </row>
    <row r="279">
      <c r="A279" s="54" t="s">
        <v>1986</v>
      </c>
      <c r="B279" s="50" t="s">
        <v>1987</v>
      </c>
      <c r="C279" s="51" t="s">
        <v>1988</v>
      </c>
      <c r="D279" s="50" t="s">
        <v>1989</v>
      </c>
      <c r="E279" s="52">
        <v>44118.732094907406</v>
      </c>
      <c r="F279" s="50"/>
      <c r="G279" s="50"/>
      <c r="H279" s="50" t="s">
        <v>55</v>
      </c>
      <c r="I279" s="50" t="s">
        <v>56</v>
      </c>
      <c r="J279" s="50" t="s">
        <v>1990</v>
      </c>
      <c r="K279" s="50"/>
      <c r="L279" s="53" t="s">
        <v>58</v>
      </c>
      <c r="M279" s="55" t="s">
        <v>1991</v>
      </c>
      <c r="N279" s="50">
        <v>13.0</v>
      </c>
      <c r="O279" s="50">
        <v>112.0</v>
      </c>
      <c r="P279" s="50"/>
      <c r="Q279" s="56" t="s">
        <v>1992</v>
      </c>
      <c r="R279" s="53" t="s">
        <v>61</v>
      </c>
    </row>
    <row r="280">
      <c r="A280" s="54" t="s">
        <v>1993</v>
      </c>
      <c r="B280" s="50" t="s">
        <v>1976</v>
      </c>
      <c r="C280" s="51" t="s">
        <v>1994</v>
      </c>
      <c r="D280" s="50" t="s">
        <v>1995</v>
      </c>
      <c r="E280" s="52">
        <v>44118.73170138889</v>
      </c>
      <c r="F280" s="50"/>
      <c r="G280" s="50"/>
      <c r="H280" s="50" t="s">
        <v>55</v>
      </c>
      <c r="I280" s="50" t="s">
        <v>56</v>
      </c>
      <c r="J280" s="50" t="s">
        <v>1979</v>
      </c>
      <c r="K280" s="50"/>
      <c r="L280" s="53" t="s">
        <v>58</v>
      </c>
      <c r="M280" s="55" t="s">
        <v>76</v>
      </c>
      <c r="N280" s="50"/>
      <c r="O280" s="50">
        <v>19.0</v>
      </c>
      <c r="P280" s="50"/>
      <c r="Q280" s="56" t="s">
        <v>1996</v>
      </c>
      <c r="R280" s="53" t="s">
        <v>61</v>
      </c>
    </row>
    <row r="281">
      <c r="A281" s="54" t="s">
        <v>1997</v>
      </c>
      <c r="B281" s="50" t="s">
        <v>1998</v>
      </c>
      <c r="C281" s="51" t="s">
        <v>1999</v>
      </c>
      <c r="D281" s="50" t="s">
        <v>2000</v>
      </c>
      <c r="E281" s="52">
        <v>44118.7244212963</v>
      </c>
      <c r="F281" s="50"/>
      <c r="G281" s="50"/>
      <c r="H281" s="50" t="s">
        <v>55</v>
      </c>
      <c r="I281" s="50" t="s">
        <v>56</v>
      </c>
      <c r="J281" s="50" t="s">
        <v>2001</v>
      </c>
      <c r="K281" s="50" t="s">
        <v>84</v>
      </c>
      <c r="L281" s="53" t="s">
        <v>85</v>
      </c>
      <c r="M281" s="55" t="s">
        <v>2002</v>
      </c>
      <c r="N281" s="50">
        <v>7.0</v>
      </c>
      <c r="O281" s="50">
        <v>173.0</v>
      </c>
      <c r="P281" s="50" t="s">
        <v>145</v>
      </c>
      <c r="Q281" s="56" t="s">
        <v>2003</v>
      </c>
      <c r="R281" s="53" t="s">
        <v>61</v>
      </c>
    </row>
    <row r="282">
      <c r="A282" s="54" t="s">
        <v>2004</v>
      </c>
      <c r="B282" s="50" t="s">
        <v>2005</v>
      </c>
      <c r="C282" s="51" t="s">
        <v>2006</v>
      </c>
      <c r="D282" s="50" t="s">
        <v>2007</v>
      </c>
      <c r="E282" s="52">
        <v>44118.724398148144</v>
      </c>
      <c r="F282" s="50"/>
      <c r="G282" s="50"/>
      <c r="H282" s="50" t="s">
        <v>55</v>
      </c>
      <c r="I282" s="50" t="s">
        <v>56</v>
      </c>
      <c r="J282" s="50" t="s">
        <v>2008</v>
      </c>
      <c r="K282" s="50"/>
      <c r="L282" s="53" t="s">
        <v>296</v>
      </c>
      <c r="M282" s="55" t="s">
        <v>2009</v>
      </c>
      <c r="N282" s="50">
        <v>201.0</v>
      </c>
      <c r="O282" s="50">
        <v>301.0</v>
      </c>
      <c r="P282" s="50"/>
      <c r="Q282" s="56" t="s">
        <v>2010</v>
      </c>
      <c r="R282" s="53" t="s">
        <v>61</v>
      </c>
    </row>
    <row r="283">
      <c r="A283" s="54" t="s">
        <v>2011</v>
      </c>
      <c r="B283" s="50" t="s">
        <v>2012</v>
      </c>
      <c r="C283" s="51" t="s">
        <v>2013</v>
      </c>
      <c r="D283" s="50" t="s">
        <v>2014</v>
      </c>
      <c r="E283" s="52">
        <v>44118.71851851852</v>
      </c>
      <c r="F283" s="50"/>
      <c r="G283" s="50"/>
      <c r="H283" s="50" t="s">
        <v>55</v>
      </c>
      <c r="I283" s="50" t="s">
        <v>56</v>
      </c>
      <c r="J283" s="50" t="s">
        <v>2015</v>
      </c>
      <c r="K283" s="50" t="s">
        <v>2016</v>
      </c>
      <c r="L283" s="53" t="s">
        <v>296</v>
      </c>
      <c r="M283" s="55" t="s">
        <v>2017</v>
      </c>
      <c r="N283" s="50">
        <v>273.0</v>
      </c>
      <c r="O283" s="50">
        <v>448.0</v>
      </c>
      <c r="P283" s="50" t="s">
        <v>2018</v>
      </c>
      <c r="Q283" s="56" t="s">
        <v>2019</v>
      </c>
      <c r="R283" s="53" t="s">
        <v>2020</v>
      </c>
    </row>
    <row r="284">
      <c r="A284" s="54" t="s">
        <v>2021</v>
      </c>
      <c r="B284" s="50" t="s">
        <v>2022</v>
      </c>
      <c r="C284" s="51" t="s">
        <v>2023</v>
      </c>
      <c r="D284" s="50" t="s">
        <v>2024</v>
      </c>
      <c r="E284" s="52">
        <v>44118.71438657407</v>
      </c>
      <c r="F284" s="50"/>
      <c r="G284" s="50"/>
      <c r="H284" s="50" t="s">
        <v>55</v>
      </c>
      <c r="I284" s="50" t="s">
        <v>56</v>
      </c>
      <c r="J284" s="50" t="s">
        <v>2025</v>
      </c>
      <c r="K284" s="50" t="s">
        <v>2026</v>
      </c>
      <c r="L284" s="53" t="s">
        <v>58</v>
      </c>
      <c r="M284" s="55" t="s">
        <v>2027</v>
      </c>
      <c r="N284" s="50">
        <v>3652.0</v>
      </c>
      <c r="O284" s="50">
        <v>114.0</v>
      </c>
      <c r="P284" s="50"/>
      <c r="Q284" s="56" t="s">
        <v>2028</v>
      </c>
      <c r="R284" s="53" t="s">
        <v>2029</v>
      </c>
    </row>
    <row r="285">
      <c r="A285" s="54" t="s">
        <v>2030</v>
      </c>
      <c r="B285" s="50" t="s">
        <v>291</v>
      </c>
      <c r="C285" s="51" t="s">
        <v>2031</v>
      </c>
      <c r="D285" s="50" t="s">
        <v>2032</v>
      </c>
      <c r="E285" s="52">
        <v>44118.68355324074</v>
      </c>
      <c r="F285" s="50"/>
      <c r="G285" s="50"/>
      <c r="H285" s="50" t="s">
        <v>55</v>
      </c>
      <c r="I285" s="50" t="s">
        <v>56</v>
      </c>
      <c r="J285" s="50" t="s">
        <v>294</v>
      </c>
      <c r="K285" s="50" t="s">
        <v>2033</v>
      </c>
      <c r="L285" s="53" t="s">
        <v>296</v>
      </c>
      <c r="M285" s="55" t="s">
        <v>297</v>
      </c>
      <c r="N285" s="50">
        <v>284.0</v>
      </c>
      <c r="O285" s="50">
        <v>442.0</v>
      </c>
      <c r="P285" s="50" t="s">
        <v>298</v>
      </c>
      <c r="Q285" s="56" t="s">
        <v>2034</v>
      </c>
      <c r="R285" s="53" t="s">
        <v>61</v>
      </c>
    </row>
    <row r="286">
      <c r="A286" s="54" t="s">
        <v>2035</v>
      </c>
      <c r="B286" s="50" t="s">
        <v>2036</v>
      </c>
      <c r="C286" s="51" t="s">
        <v>2037</v>
      </c>
      <c r="D286" s="50" t="s">
        <v>2038</v>
      </c>
      <c r="E286" s="52">
        <v>44118.678125</v>
      </c>
      <c r="F286" s="50"/>
      <c r="G286" s="50"/>
      <c r="H286" s="50" t="s">
        <v>55</v>
      </c>
      <c r="I286" s="50" t="s">
        <v>56</v>
      </c>
      <c r="J286" s="50" t="s">
        <v>2039</v>
      </c>
      <c r="K286" s="50" t="s">
        <v>84</v>
      </c>
      <c r="L286" s="53" t="s">
        <v>58</v>
      </c>
      <c r="M286" s="55" t="s">
        <v>2040</v>
      </c>
      <c r="N286" s="50">
        <v>77.0</v>
      </c>
      <c r="O286" s="50">
        <v>126.0</v>
      </c>
      <c r="P286" s="50"/>
      <c r="Q286" s="56" t="s">
        <v>2041</v>
      </c>
      <c r="R286" s="53" t="s">
        <v>61</v>
      </c>
    </row>
    <row r="287">
      <c r="A287" s="54" t="s">
        <v>2042</v>
      </c>
      <c r="B287" s="50" t="s">
        <v>2043</v>
      </c>
      <c r="C287" s="51" t="s">
        <v>2044</v>
      </c>
      <c r="D287" s="50" t="s">
        <v>2045</v>
      </c>
      <c r="E287" s="52">
        <v>44118.67091435185</v>
      </c>
      <c r="F287" s="50"/>
      <c r="G287" s="50"/>
      <c r="H287" s="50" t="s">
        <v>55</v>
      </c>
      <c r="I287" s="50" t="s">
        <v>56</v>
      </c>
      <c r="J287" s="50" t="s">
        <v>2046</v>
      </c>
      <c r="K287" s="50" t="s">
        <v>84</v>
      </c>
      <c r="L287" s="53" t="s">
        <v>296</v>
      </c>
      <c r="M287" s="55" t="s">
        <v>76</v>
      </c>
      <c r="N287" s="50">
        <v>12.0</v>
      </c>
      <c r="O287" s="50">
        <v>3.0</v>
      </c>
      <c r="P287" s="50"/>
      <c r="Q287" s="56" t="s">
        <v>2047</v>
      </c>
      <c r="R287" s="53" t="s">
        <v>61</v>
      </c>
    </row>
    <row r="288">
      <c r="A288" s="54" t="s">
        <v>2048</v>
      </c>
      <c r="B288" s="50" t="s">
        <v>2043</v>
      </c>
      <c r="C288" s="51" t="s">
        <v>2044</v>
      </c>
      <c r="D288" s="50" t="s">
        <v>2049</v>
      </c>
      <c r="E288" s="52">
        <v>44118.66917824074</v>
      </c>
      <c r="F288" s="50"/>
      <c r="G288" s="50"/>
      <c r="H288" s="50" t="s">
        <v>55</v>
      </c>
      <c r="I288" s="50" t="s">
        <v>56</v>
      </c>
      <c r="J288" s="50" t="s">
        <v>2046</v>
      </c>
      <c r="K288" s="50" t="s">
        <v>110</v>
      </c>
      <c r="L288" s="53" t="s">
        <v>296</v>
      </c>
      <c r="M288" s="55" t="s">
        <v>76</v>
      </c>
      <c r="N288" s="50">
        <v>12.0</v>
      </c>
      <c r="O288" s="50">
        <v>3.0</v>
      </c>
      <c r="P288" s="50"/>
      <c r="Q288" s="56" t="s">
        <v>2050</v>
      </c>
      <c r="R288" s="53" t="s">
        <v>61</v>
      </c>
    </row>
    <row r="289">
      <c r="A289" s="54" t="s">
        <v>2051</v>
      </c>
      <c r="B289" s="50" t="s">
        <v>291</v>
      </c>
      <c r="C289" s="51" t="s">
        <v>2052</v>
      </c>
      <c r="D289" s="50" t="s">
        <v>2053</v>
      </c>
      <c r="E289" s="52">
        <v>44118.66417824074</v>
      </c>
      <c r="F289" s="50"/>
      <c r="G289" s="50"/>
      <c r="H289" s="50" t="s">
        <v>55</v>
      </c>
      <c r="I289" s="50" t="s">
        <v>56</v>
      </c>
      <c r="J289" s="50" t="s">
        <v>294</v>
      </c>
      <c r="K289" s="50"/>
      <c r="L289" s="53" t="s">
        <v>296</v>
      </c>
      <c r="M289" s="55" t="s">
        <v>297</v>
      </c>
      <c r="N289" s="50">
        <v>284.0</v>
      </c>
      <c r="O289" s="50">
        <v>442.0</v>
      </c>
      <c r="P289" s="50" t="s">
        <v>298</v>
      </c>
      <c r="Q289" s="56" t="s">
        <v>2054</v>
      </c>
      <c r="R289" s="53" t="s">
        <v>61</v>
      </c>
    </row>
    <row r="290">
      <c r="A290" s="54" t="s">
        <v>2055</v>
      </c>
      <c r="B290" s="50" t="s">
        <v>2056</v>
      </c>
      <c r="C290" s="51" t="s">
        <v>2057</v>
      </c>
      <c r="D290" s="50" t="s">
        <v>2058</v>
      </c>
      <c r="E290" s="52">
        <v>44118.65112268519</v>
      </c>
      <c r="F290" s="50"/>
      <c r="G290" s="50"/>
      <c r="H290" s="50" t="s">
        <v>55</v>
      </c>
      <c r="I290" s="50" t="s">
        <v>56</v>
      </c>
      <c r="J290" s="50" t="s">
        <v>2059</v>
      </c>
      <c r="K290" s="50"/>
      <c r="L290" s="53" t="s">
        <v>58</v>
      </c>
      <c r="M290" s="55" t="s">
        <v>2060</v>
      </c>
      <c r="N290" s="50">
        <v>66.0</v>
      </c>
      <c r="O290" s="50">
        <v>1308.0</v>
      </c>
      <c r="P290" s="50" t="s">
        <v>145</v>
      </c>
      <c r="Q290" s="56" t="s">
        <v>2061</v>
      </c>
      <c r="R290" s="53" t="s">
        <v>2062</v>
      </c>
    </row>
    <row r="291">
      <c r="A291" s="54" t="s">
        <v>2063</v>
      </c>
      <c r="B291" s="50" t="s">
        <v>375</v>
      </c>
      <c r="C291" s="51" t="s">
        <v>2064</v>
      </c>
      <c r="D291" s="50" t="s">
        <v>2065</v>
      </c>
      <c r="E291" s="52">
        <v>44118.56344907408</v>
      </c>
      <c r="F291" s="50"/>
      <c r="G291" s="50"/>
      <c r="H291" s="50" t="s">
        <v>55</v>
      </c>
      <c r="I291" s="50" t="s">
        <v>56</v>
      </c>
      <c r="J291" s="50" t="s">
        <v>378</v>
      </c>
      <c r="K291" s="50"/>
      <c r="L291" s="53" t="s">
        <v>58</v>
      </c>
      <c r="M291" s="55" t="s">
        <v>76</v>
      </c>
      <c r="N291" s="50">
        <v>3.0</v>
      </c>
      <c r="O291" s="50">
        <v>5.0</v>
      </c>
      <c r="P291" s="50"/>
      <c r="Q291" s="56" t="s">
        <v>2066</v>
      </c>
      <c r="R291" s="53" t="s">
        <v>61</v>
      </c>
    </row>
    <row r="292">
      <c r="A292" s="54" t="s">
        <v>2067</v>
      </c>
      <c r="B292" s="50" t="s">
        <v>2068</v>
      </c>
      <c r="C292" s="51" t="s">
        <v>2069</v>
      </c>
      <c r="D292" s="50" t="s">
        <v>2070</v>
      </c>
      <c r="E292" s="52">
        <v>44118.52916666667</v>
      </c>
      <c r="F292" s="50"/>
      <c r="G292" s="50"/>
      <c r="H292" s="50" t="s">
        <v>55</v>
      </c>
      <c r="I292" s="50" t="s">
        <v>56</v>
      </c>
      <c r="J292" s="50" t="s">
        <v>2071</v>
      </c>
      <c r="K292" s="50" t="s">
        <v>1758</v>
      </c>
      <c r="L292" s="53" t="s">
        <v>58</v>
      </c>
      <c r="M292" s="55" t="s">
        <v>2072</v>
      </c>
      <c r="N292" s="50">
        <v>2861.0</v>
      </c>
      <c r="O292" s="50">
        <v>2610.0</v>
      </c>
      <c r="P292" s="50"/>
      <c r="Q292" s="56" t="s">
        <v>2073</v>
      </c>
      <c r="R292" s="53" t="s">
        <v>1760</v>
      </c>
    </row>
    <row r="293">
      <c r="A293" s="54" t="s">
        <v>2074</v>
      </c>
      <c r="B293" s="50" t="s">
        <v>2075</v>
      </c>
      <c r="C293" s="51" t="s">
        <v>2076</v>
      </c>
      <c r="D293" s="50" t="s">
        <v>2077</v>
      </c>
      <c r="E293" s="52">
        <v>44118.330462962964</v>
      </c>
      <c r="F293" s="50"/>
      <c r="G293" s="50"/>
      <c r="H293" s="50" t="s">
        <v>55</v>
      </c>
      <c r="I293" s="50" t="s">
        <v>56</v>
      </c>
      <c r="J293" s="50" t="s">
        <v>2078</v>
      </c>
      <c r="K293" s="50"/>
      <c r="L293" s="53" t="s">
        <v>58</v>
      </c>
      <c r="M293" s="55" t="s">
        <v>2079</v>
      </c>
      <c r="N293" s="50">
        <v>14.0</v>
      </c>
      <c r="O293" s="50">
        <v>96.0</v>
      </c>
      <c r="P293" s="50"/>
      <c r="Q293" s="56" t="s">
        <v>2080</v>
      </c>
      <c r="R293" s="53" t="s">
        <v>2081</v>
      </c>
    </row>
    <row r="294">
      <c r="A294" s="54" t="s">
        <v>2082</v>
      </c>
      <c r="B294" s="50" t="s">
        <v>2083</v>
      </c>
      <c r="C294" s="51" t="s">
        <v>2084</v>
      </c>
      <c r="D294" s="50" t="s">
        <v>2085</v>
      </c>
      <c r="E294" s="52">
        <v>44118.25059027778</v>
      </c>
      <c r="F294" s="50"/>
      <c r="G294" s="50"/>
      <c r="H294" s="50"/>
      <c r="I294" s="50"/>
      <c r="J294" s="50" t="s">
        <v>2086</v>
      </c>
      <c r="K294" s="50"/>
      <c r="L294" s="53" t="s">
        <v>85</v>
      </c>
      <c r="M294" s="55" t="s">
        <v>2087</v>
      </c>
      <c r="N294" s="50">
        <v>2804.0</v>
      </c>
      <c r="O294" s="50">
        <v>780.0</v>
      </c>
      <c r="P294" s="50" t="s">
        <v>2088</v>
      </c>
      <c r="Q294" s="56" t="s">
        <v>2089</v>
      </c>
      <c r="R294" s="53" t="s">
        <v>2090</v>
      </c>
    </row>
    <row r="295">
      <c r="A295" s="54" t="s">
        <v>2091</v>
      </c>
      <c r="B295" s="50" t="s">
        <v>2092</v>
      </c>
      <c r="C295" s="51" t="s">
        <v>2093</v>
      </c>
      <c r="D295" s="50" t="s">
        <v>2094</v>
      </c>
      <c r="E295" s="52">
        <v>44118.249027777776</v>
      </c>
      <c r="F295" s="50"/>
      <c r="G295" s="50"/>
      <c r="H295" s="50"/>
      <c r="I295" s="50"/>
      <c r="J295" s="50" t="s">
        <v>2095</v>
      </c>
      <c r="K295" s="50"/>
      <c r="L295" s="53" t="s">
        <v>58</v>
      </c>
      <c r="M295" s="55" t="s">
        <v>2096</v>
      </c>
      <c r="N295" s="50">
        <v>6167.0</v>
      </c>
      <c r="O295" s="50">
        <v>2584.0</v>
      </c>
      <c r="P295" s="50"/>
      <c r="Q295" s="56" t="s">
        <v>2097</v>
      </c>
      <c r="R295" s="53" t="s">
        <v>2098</v>
      </c>
    </row>
    <row r="296">
      <c r="A296" s="54" t="s">
        <v>2099</v>
      </c>
      <c r="B296" s="50" t="s">
        <v>2092</v>
      </c>
      <c r="C296" s="51" t="s">
        <v>2084</v>
      </c>
      <c r="D296" s="50" t="s">
        <v>2100</v>
      </c>
      <c r="E296" s="52">
        <v>44118.2484375</v>
      </c>
      <c r="F296" s="50"/>
      <c r="G296" s="50"/>
      <c r="H296" s="50"/>
      <c r="I296" s="50"/>
      <c r="J296" s="50" t="s">
        <v>2095</v>
      </c>
      <c r="K296" s="50"/>
      <c r="L296" s="53" t="s">
        <v>58</v>
      </c>
      <c r="M296" s="55" t="s">
        <v>2096</v>
      </c>
      <c r="N296" s="50">
        <v>6167.0</v>
      </c>
      <c r="O296" s="50">
        <v>2584.0</v>
      </c>
      <c r="P296" s="50"/>
      <c r="Q296" s="56" t="s">
        <v>2101</v>
      </c>
      <c r="R296" s="53" t="s">
        <v>2090</v>
      </c>
    </row>
    <row r="297">
      <c r="A297" s="54" t="s">
        <v>2102</v>
      </c>
      <c r="B297" s="50" t="s">
        <v>2103</v>
      </c>
      <c r="C297" s="51" t="s">
        <v>2104</v>
      </c>
      <c r="D297" s="50" t="s">
        <v>2105</v>
      </c>
      <c r="E297" s="52">
        <v>44118.23138888889</v>
      </c>
      <c r="F297" s="50"/>
      <c r="G297" s="50"/>
      <c r="H297" s="50" t="s">
        <v>55</v>
      </c>
      <c r="I297" s="50" t="s">
        <v>56</v>
      </c>
      <c r="J297" s="50" t="s">
        <v>2106</v>
      </c>
      <c r="K297" s="50"/>
      <c r="L297" s="53" t="s">
        <v>85</v>
      </c>
      <c r="M297" s="55" t="s">
        <v>2107</v>
      </c>
      <c r="N297" s="50">
        <v>55.0</v>
      </c>
      <c r="O297" s="50">
        <v>325.0</v>
      </c>
      <c r="P297" s="50" t="s">
        <v>2108</v>
      </c>
      <c r="Q297" s="56" t="s">
        <v>2109</v>
      </c>
      <c r="R297" s="53" t="s">
        <v>61</v>
      </c>
    </row>
    <row r="298">
      <c r="A298" s="54" t="s">
        <v>2110</v>
      </c>
      <c r="B298" s="50" t="s">
        <v>2111</v>
      </c>
      <c r="C298" s="51" t="s">
        <v>2112</v>
      </c>
      <c r="D298" s="50" t="s">
        <v>2113</v>
      </c>
      <c r="E298" s="52">
        <v>44118.22087962963</v>
      </c>
      <c r="F298" s="50"/>
      <c r="G298" s="50"/>
      <c r="H298" s="50" t="s">
        <v>55</v>
      </c>
      <c r="I298" s="50" t="s">
        <v>56</v>
      </c>
      <c r="J298" s="50" t="s">
        <v>2114</v>
      </c>
      <c r="K298" s="50" t="s">
        <v>2115</v>
      </c>
      <c r="L298" s="53" t="s">
        <v>58</v>
      </c>
      <c r="M298" s="55" t="s">
        <v>2116</v>
      </c>
      <c r="N298" s="50">
        <v>2338.0</v>
      </c>
      <c r="O298" s="50">
        <v>4143.0</v>
      </c>
      <c r="P298" s="50"/>
      <c r="Q298" s="56" t="s">
        <v>2117</v>
      </c>
      <c r="R298" s="53" t="s">
        <v>2118</v>
      </c>
    </row>
    <row r="299">
      <c r="A299" s="54" t="s">
        <v>2119</v>
      </c>
      <c r="B299" s="50" t="s">
        <v>2120</v>
      </c>
      <c r="C299" s="51" t="s">
        <v>2121</v>
      </c>
      <c r="D299" s="50" t="s">
        <v>2122</v>
      </c>
      <c r="E299" s="52">
        <v>44118.21564814815</v>
      </c>
      <c r="F299" s="50"/>
      <c r="G299" s="50"/>
      <c r="H299" s="50" t="s">
        <v>55</v>
      </c>
      <c r="I299" s="50" t="s">
        <v>56</v>
      </c>
      <c r="J299" s="50" t="s">
        <v>2123</v>
      </c>
      <c r="K299" s="50" t="s">
        <v>1758</v>
      </c>
      <c r="L299" s="53" t="s">
        <v>58</v>
      </c>
      <c r="M299" s="55" t="s">
        <v>2124</v>
      </c>
      <c r="N299" s="50">
        <v>533.0</v>
      </c>
      <c r="O299" s="50">
        <v>652.0</v>
      </c>
      <c r="P299" s="50" t="s">
        <v>2125</v>
      </c>
      <c r="Q299" s="56" t="s">
        <v>2126</v>
      </c>
      <c r="R299" s="53" t="s">
        <v>1760</v>
      </c>
    </row>
    <row r="300">
      <c r="A300" s="54" t="s">
        <v>2127</v>
      </c>
      <c r="B300" s="50" t="s">
        <v>2128</v>
      </c>
      <c r="C300" s="51" t="s">
        <v>2129</v>
      </c>
      <c r="D300" s="50" t="s">
        <v>2130</v>
      </c>
      <c r="E300" s="52">
        <v>44118.21516203704</v>
      </c>
      <c r="F300" s="50"/>
      <c r="G300" s="50"/>
      <c r="H300" s="50" t="s">
        <v>55</v>
      </c>
      <c r="I300" s="50" t="s">
        <v>56</v>
      </c>
      <c r="J300" s="50" t="s">
        <v>2131</v>
      </c>
      <c r="K300" s="50" t="s">
        <v>1758</v>
      </c>
      <c r="L300" s="53" t="s">
        <v>58</v>
      </c>
      <c r="M300" s="55" t="s">
        <v>2132</v>
      </c>
      <c r="N300" s="50">
        <v>1974.0</v>
      </c>
      <c r="O300" s="50">
        <v>3805.0</v>
      </c>
      <c r="P300" s="50" t="s">
        <v>2133</v>
      </c>
      <c r="Q300" s="56" t="s">
        <v>2134</v>
      </c>
      <c r="R300" s="53" t="s">
        <v>1760</v>
      </c>
    </row>
    <row r="301">
      <c r="A301" s="54" t="s">
        <v>2135</v>
      </c>
      <c r="B301" s="50" t="s">
        <v>2128</v>
      </c>
      <c r="C301" s="51" t="s">
        <v>2136</v>
      </c>
      <c r="D301" s="50" t="s">
        <v>2137</v>
      </c>
      <c r="E301" s="52">
        <v>44118.211134259254</v>
      </c>
      <c r="F301" s="50"/>
      <c r="G301" s="50"/>
      <c r="H301" s="50"/>
      <c r="I301" s="50"/>
      <c r="J301" s="50" t="s">
        <v>2131</v>
      </c>
      <c r="K301" s="50"/>
      <c r="L301" s="53" t="s">
        <v>58</v>
      </c>
      <c r="M301" s="55" t="s">
        <v>2132</v>
      </c>
      <c r="N301" s="50">
        <v>1974.0</v>
      </c>
      <c r="O301" s="50">
        <v>3805.0</v>
      </c>
      <c r="P301" s="50" t="s">
        <v>2133</v>
      </c>
      <c r="Q301" s="56" t="s">
        <v>2138</v>
      </c>
      <c r="R301" s="53" t="s">
        <v>2139</v>
      </c>
    </row>
    <row r="302">
      <c r="A302" s="54" t="s">
        <v>2140</v>
      </c>
      <c r="B302" s="50" t="s">
        <v>2141</v>
      </c>
      <c r="C302" s="51" t="s">
        <v>2142</v>
      </c>
      <c r="D302" s="50" t="s">
        <v>2143</v>
      </c>
      <c r="E302" s="52">
        <v>44118.20575231481</v>
      </c>
      <c r="F302" s="50"/>
      <c r="G302" s="50"/>
      <c r="H302" s="50" t="s">
        <v>55</v>
      </c>
      <c r="I302" s="50" t="s">
        <v>56</v>
      </c>
      <c r="J302" s="50" t="s">
        <v>2144</v>
      </c>
      <c r="K302" s="50"/>
      <c r="L302" s="53" t="s">
        <v>85</v>
      </c>
      <c r="M302" s="55" t="s">
        <v>2145</v>
      </c>
      <c r="N302" s="50">
        <v>2.0</v>
      </c>
      <c r="O302" s="50">
        <v>22.0</v>
      </c>
      <c r="P302" s="50"/>
      <c r="Q302" s="56" t="s">
        <v>2146</v>
      </c>
      <c r="R302" s="53" t="s">
        <v>61</v>
      </c>
    </row>
    <row r="303">
      <c r="A303" s="54" t="s">
        <v>2147</v>
      </c>
      <c r="B303" s="50" t="s">
        <v>2148</v>
      </c>
      <c r="C303" s="51" t="s">
        <v>2149</v>
      </c>
      <c r="D303" s="50" t="s">
        <v>2150</v>
      </c>
      <c r="E303" s="52">
        <v>44118.201319444444</v>
      </c>
      <c r="F303" s="50"/>
      <c r="G303" s="50"/>
      <c r="H303" s="50" t="s">
        <v>55</v>
      </c>
      <c r="I303" s="50" t="s">
        <v>56</v>
      </c>
      <c r="J303" s="50" t="s">
        <v>2151</v>
      </c>
      <c r="K303" s="50"/>
      <c r="L303" s="53" t="s">
        <v>85</v>
      </c>
      <c r="M303" s="55" t="s">
        <v>2152</v>
      </c>
      <c r="N303" s="50">
        <v>626.0</v>
      </c>
      <c r="O303" s="50">
        <v>544.0</v>
      </c>
      <c r="P303" s="50" t="s">
        <v>2153</v>
      </c>
      <c r="Q303" s="56" t="s">
        <v>2154</v>
      </c>
      <c r="R303" s="53" t="s">
        <v>61</v>
      </c>
    </row>
    <row r="304">
      <c r="A304" s="54" t="s">
        <v>2155</v>
      </c>
      <c r="B304" s="50" t="s">
        <v>2156</v>
      </c>
      <c r="C304" s="51" t="s">
        <v>2157</v>
      </c>
      <c r="D304" s="50" t="s">
        <v>2158</v>
      </c>
      <c r="E304" s="52">
        <v>44118.18232638889</v>
      </c>
      <c r="F304" s="50"/>
      <c r="G304" s="50"/>
      <c r="H304" s="50" t="s">
        <v>55</v>
      </c>
      <c r="I304" s="50" t="s">
        <v>56</v>
      </c>
      <c r="J304" s="50" t="s">
        <v>2159</v>
      </c>
      <c r="K304" s="50" t="s">
        <v>1758</v>
      </c>
      <c r="L304" s="53" t="s">
        <v>296</v>
      </c>
      <c r="M304" s="55" t="s">
        <v>2160</v>
      </c>
      <c r="N304" s="50">
        <v>3107.0</v>
      </c>
      <c r="O304" s="50">
        <v>1679.0</v>
      </c>
      <c r="P304" s="50"/>
      <c r="Q304" s="56" t="s">
        <v>2161</v>
      </c>
      <c r="R304" s="53" t="s">
        <v>1760</v>
      </c>
    </row>
    <row r="305">
      <c r="A305" s="54" t="s">
        <v>2162</v>
      </c>
      <c r="B305" s="50" t="s">
        <v>2163</v>
      </c>
      <c r="C305" s="51" t="s">
        <v>2164</v>
      </c>
      <c r="D305" s="50" t="s">
        <v>2165</v>
      </c>
      <c r="E305" s="52">
        <v>44118.17119212963</v>
      </c>
      <c r="F305" s="50"/>
      <c r="G305" s="50"/>
      <c r="H305" s="50" t="s">
        <v>55</v>
      </c>
      <c r="I305" s="50" t="s">
        <v>56</v>
      </c>
      <c r="J305" s="50" t="s">
        <v>2166</v>
      </c>
      <c r="K305" s="50" t="s">
        <v>84</v>
      </c>
      <c r="L305" s="53" t="s">
        <v>85</v>
      </c>
      <c r="M305" s="55" t="s">
        <v>2167</v>
      </c>
      <c r="N305" s="50">
        <v>155.0</v>
      </c>
      <c r="O305" s="50">
        <v>510.0</v>
      </c>
      <c r="P305" s="50" t="s">
        <v>2168</v>
      </c>
      <c r="Q305" s="56" t="s">
        <v>2169</v>
      </c>
      <c r="R305" s="53" t="s">
        <v>61</v>
      </c>
    </row>
    <row r="306">
      <c r="A306" s="54" t="s">
        <v>2170</v>
      </c>
      <c r="B306" s="50" t="s">
        <v>2171</v>
      </c>
      <c r="C306" s="51" t="s">
        <v>2172</v>
      </c>
      <c r="D306" s="50" t="s">
        <v>2173</v>
      </c>
      <c r="E306" s="52">
        <v>44118.15337962963</v>
      </c>
      <c r="F306" s="50"/>
      <c r="G306" s="50"/>
      <c r="H306" s="50" t="s">
        <v>55</v>
      </c>
      <c r="I306" s="50" t="s">
        <v>56</v>
      </c>
      <c r="J306" s="50" t="s">
        <v>2174</v>
      </c>
      <c r="K306" s="50" t="s">
        <v>84</v>
      </c>
      <c r="L306" s="53" t="s">
        <v>58</v>
      </c>
      <c r="M306" s="55" t="s">
        <v>2175</v>
      </c>
      <c r="N306" s="50">
        <v>37.0</v>
      </c>
      <c r="O306" s="50">
        <v>151.0</v>
      </c>
      <c r="P306" s="50" t="s">
        <v>2176</v>
      </c>
      <c r="Q306" s="56" t="s">
        <v>2177</v>
      </c>
      <c r="R306" s="53" t="s">
        <v>2178</v>
      </c>
    </row>
    <row r="307">
      <c r="A307" s="54" t="s">
        <v>2179</v>
      </c>
      <c r="B307" s="50" t="s">
        <v>2171</v>
      </c>
      <c r="C307" s="51" t="s">
        <v>2180</v>
      </c>
      <c r="D307" s="50" t="s">
        <v>2181</v>
      </c>
      <c r="E307" s="52">
        <v>44118.15290509259</v>
      </c>
      <c r="F307" s="50"/>
      <c r="G307" s="50"/>
      <c r="H307" s="50" t="s">
        <v>55</v>
      </c>
      <c r="I307" s="50" t="s">
        <v>56</v>
      </c>
      <c r="J307" s="50" t="s">
        <v>2174</v>
      </c>
      <c r="K307" s="50"/>
      <c r="L307" s="53" t="s">
        <v>58</v>
      </c>
      <c r="M307" s="55" t="s">
        <v>2175</v>
      </c>
      <c r="N307" s="50">
        <v>37.0</v>
      </c>
      <c r="O307" s="50">
        <v>151.0</v>
      </c>
      <c r="P307" s="50" t="s">
        <v>2176</v>
      </c>
      <c r="Q307" s="56" t="s">
        <v>2182</v>
      </c>
      <c r="R307" s="53" t="s">
        <v>2183</v>
      </c>
    </row>
    <row r="308">
      <c r="A308" s="54" t="s">
        <v>2184</v>
      </c>
      <c r="B308" s="50" t="s">
        <v>2185</v>
      </c>
      <c r="C308" s="51" t="s">
        <v>2186</v>
      </c>
      <c r="D308" s="50" t="s">
        <v>2187</v>
      </c>
      <c r="E308" s="52">
        <v>44118.1424537037</v>
      </c>
      <c r="F308" s="50"/>
      <c r="G308" s="50"/>
      <c r="H308" s="50" t="s">
        <v>55</v>
      </c>
      <c r="I308" s="50" t="s">
        <v>56</v>
      </c>
      <c r="J308" s="50" t="s">
        <v>2188</v>
      </c>
      <c r="K308" s="50"/>
      <c r="L308" s="53" t="s">
        <v>85</v>
      </c>
      <c r="M308" s="55" t="s">
        <v>2189</v>
      </c>
      <c r="N308" s="50">
        <v>17.0</v>
      </c>
      <c r="O308" s="50">
        <v>1187.0</v>
      </c>
      <c r="P308" s="50"/>
      <c r="Q308" s="56" t="s">
        <v>2190</v>
      </c>
      <c r="R308" s="53" t="s">
        <v>61</v>
      </c>
    </row>
    <row r="309">
      <c r="A309" s="54" t="s">
        <v>2191</v>
      </c>
      <c r="B309" s="50" t="s">
        <v>2192</v>
      </c>
      <c r="C309" s="51" t="s">
        <v>2193</v>
      </c>
      <c r="D309" s="50" t="s">
        <v>2194</v>
      </c>
      <c r="E309" s="52">
        <v>44118.126909722225</v>
      </c>
      <c r="F309" s="50"/>
      <c r="G309" s="50"/>
      <c r="H309" s="50" t="s">
        <v>55</v>
      </c>
      <c r="I309" s="50" t="s">
        <v>56</v>
      </c>
      <c r="J309" s="50" t="s">
        <v>2195</v>
      </c>
      <c r="K309" s="50"/>
      <c r="L309" s="53" t="s">
        <v>1662</v>
      </c>
      <c r="M309" s="55" t="s">
        <v>2196</v>
      </c>
      <c r="N309" s="50">
        <v>196.0</v>
      </c>
      <c r="O309" s="50">
        <v>154.0</v>
      </c>
      <c r="P309" s="50" t="s">
        <v>1192</v>
      </c>
      <c r="Q309" s="56" t="s">
        <v>2197</v>
      </c>
      <c r="R309" s="53" t="s">
        <v>61</v>
      </c>
    </row>
    <row r="310">
      <c r="A310" s="54" t="s">
        <v>2198</v>
      </c>
      <c r="B310" s="50" t="s">
        <v>2199</v>
      </c>
      <c r="C310" s="51" t="s">
        <v>2200</v>
      </c>
      <c r="D310" s="50" t="s">
        <v>2201</v>
      </c>
      <c r="E310" s="52">
        <v>44118.12175925926</v>
      </c>
      <c r="F310" s="50"/>
      <c r="G310" s="50"/>
      <c r="H310" s="50"/>
      <c r="I310" s="50"/>
      <c r="J310" s="50" t="s">
        <v>2202</v>
      </c>
      <c r="K310" s="50"/>
      <c r="L310" s="53" t="s">
        <v>58</v>
      </c>
      <c r="M310" s="55" t="s">
        <v>2203</v>
      </c>
      <c r="N310" s="50">
        <v>277.0</v>
      </c>
      <c r="O310" s="50">
        <v>230.0</v>
      </c>
      <c r="P310" s="50" t="s">
        <v>2204</v>
      </c>
      <c r="Q310" s="56" t="s">
        <v>2205</v>
      </c>
      <c r="R310" s="53" t="s">
        <v>2206</v>
      </c>
    </row>
    <row r="311">
      <c r="A311" s="54" t="s">
        <v>2207</v>
      </c>
      <c r="B311" s="50" t="s">
        <v>2199</v>
      </c>
      <c r="C311" s="51" t="s">
        <v>2208</v>
      </c>
      <c r="D311" s="50" t="s">
        <v>2209</v>
      </c>
      <c r="E311" s="52">
        <v>44118.121666666666</v>
      </c>
      <c r="F311" s="50"/>
      <c r="G311" s="50"/>
      <c r="H311" s="50" t="s">
        <v>55</v>
      </c>
      <c r="I311" s="50" t="s">
        <v>56</v>
      </c>
      <c r="J311" s="50" t="s">
        <v>2202</v>
      </c>
      <c r="K311" s="50"/>
      <c r="L311" s="53" t="s">
        <v>58</v>
      </c>
      <c r="M311" s="55" t="s">
        <v>2203</v>
      </c>
      <c r="N311" s="50">
        <v>277.0</v>
      </c>
      <c r="O311" s="50">
        <v>230.0</v>
      </c>
      <c r="P311" s="50" t="s">
        <v>2204</v>
      </c>
      <c r="Q311" s="56" t="s">
        <v>2210</v>
      </c>
      <c r="R311" s="53" t="s">
        <v>2211</v>
      </c>
    </row>
    <row r="312">
      <c r="A312" s="54" t="s">
        <v>2212</v>
      </c>
      <c r="B312" s="50" t="s">
        <v>2213</v>
      </c>
      <c r="C312" s="51" t="s">
        <v>2214</v>
      </c>
      <c r="D312" s="50" t="s">
        <v>2215</v>
      </c>
      <c r="E312" s="52">
        <v>44118.11449074074</v>
      </c>
      <c r="F312" s="50"/>
      <c r="G312" s="50"/>
      <c r="H312" s="50" t="s">
        <v>55</v>
      </c>
      <c r="I312" s="50" t="s">
        <v>56</v>
      </c>
      <c r="J312" s="50" t="s">
        <v>2216</v>
      </c>
      <c r="K312" s="50"/>
      <c r="L312" s="53" t="s">
        <v>58</v>
      </c>
      <c r="M312" s="55" t="s">
        <v>2217</v>
      </c>
      <c r="N312" s="50">
        <v>37.0</v>
      </c>
      <c r="O312" s="50">
        <v>114.0</v>
      </c>
      <c r="P312" s="50"/>
      <c r="Q312" s="56" t="s">
        <v>2218</v>
      </c>
      <c r="R312" s="53" t="s">
        <v>2219</v>
      </c>
    </row>
    <row r="313">
      <c r="A313" s="54" t="s">
        <v>2220</v>
      </c>
      <c r="B313" s="50" t="s">
        <v>2221</v>
      </c>
      <c r="C313" s="51" t="s">
        <v>2222</v>
      </c>
      <c r="D313" s="50" t="s">
        <v>2223</v>
      </c>
      <c r="E313" s="52">
        <v>44118.1134375</v>
      </c>
      <c r="F313" s="50"/>
      <c r="G313" s="50"/>
      <c r="H313" s="50" t="s">
        <v>55</v>
      </c>
      <c r="I313" s="50" t="s">
        <v>56</v>
      </c>
      <c r="J313" s="50" t="s">
        <v>2224</v>
      </c>
      <c r="K313" s="50"/>
      <c r="L313" s="53" t="s">
        <v>58</v>
      </c>
      <c r="M313" s="55" t="s">
        <v>2225</v>
      </c>
      <c r="N313" s="50">
        <v>73.0</v>
      </c>
      <c r="O313" s="50">
        <v>194.0</v>
      </c>
      <c r="P313" s="50"/>
      <c r="Q313" s="56" t="s">
        <v>2226</v>
      </c>
      <c r="R313" s="53" t="s">
        <v>61</v>
      </c>
    </row>
    <row r="314">
      <c r="A314" s="54" t="s">
        <v>2227</v>
      </c>
      <c r="B314" s="50" t="s">
        <v>2228</v>
      </c>
      <c r="C314" s="51" t="s">
        <v>2229</v>
      </c>
      <c r="D314" s="50" t="s">
        <v>2230</v>
      </c>
      <c r="E314" s="52">
        <v>44118.08678240741</v>
      </c>
      <c r="F314" s="50"/>
      <c r="G314" s="50"/>
      <c r="H314" s="50" t="s">
        <v>55</v>
      </c>
      <c r="I314" s="50" t="s">
        <v>56</v>
      </c>
      <c r="J314" s="50" t="s">
        <v>2231</v>
      </c>
      <c r="K314" s="50"/>
      <c r="L314" s="53" t="s">
        <v>58</v>
      </c>
      <c r="M314" s="55" t="s">
        <v>2232</v>
      </c>
      <c r="N314" s="50">
        <v>1811.0</v>
      </c>
      <c r="O314" s="50">
        <v>208.0</v>
      </c>
      <c r="P314" s="50" t="s">
        <v>2233</v>
      </c>
      <c r="Q314" s="56" t="s">
        <v>2234</v>
      </c>
      <c r="R314" s="53" t="s">
        <v>2235</v>
      </c>
    </row>
    <row r="315">
      <c r="A315" s="54" t="s">
        <v>2236</v>
      </c>
      <c r="B315" s="50" t="s">
        <v>2237</v>
      </c>
      <c r="C315" s="51" t="s">
        <v>2238</v>
      </c>
      <c r="D315" s="50" t="s">
        <v>2239</v>
      </c>
      <c r="E315" s="52">
        <v>44118.074583333335</v>
      </c>
      <c r="F315" s="50"/>
      <c r="G315" s="50"/>
      <c r="H315" s="50" t="s">
        <v>55</v>
      </c>
      <c r="I315" s="50" t="s">
        <v>56</v>
      </c>
      <c r="J315" s="50" t="s">
        <v>2240</v>
      </c>
      <c r="K315" s="50"/>
      <c r="L315" s="53" t="s">
        <v>58</v>
      </c>
      <c r="M315" s="55" t="s">
        <v>2241</v>
      </c>
      <c r="N315" s="50">
        <v>80.0</v>
      </c>
      <c r="O315" s="50">
        <v>454.0</v>
      </c>
      <c r="P315" s="50" t="s">
        <v>2242</v>
      </c>
      <c r="Q315" s="56" t="s">
        <v>2243</v>
      </c>
      <c r="R315" s="53" t="s">
        <v>61</v>
      </c>
    </row>
    <row r="316">
      <c r="A316" s="54" t="s">
        <v>2244</v>
      </c>
      <c r="B316" s="50" t="s">
        <v>2245</v>
      </c>
      <c r="C316" s="51" t="s">
        <v>2246</v>
      </c>
      <c r="D316" s="50" t="s">
        <v>2247</v>
      </c>
      <c r="E316" s="52">
        <v>44118.06765046297</v>
      </c>
      <c r="F316" s="50"/>
      <c r="G316" s="50"/>
      <c r="H316" s="50" t="s">
        <v>55</v>
      </c>
      <c r="I316" s="50" t="s">
        <v>56</v>
      </c>
      <c r="J316" s="50" t="s">
        <v>2248</v>
      </c>
      <c r="K316" s="50"/>
      <c r="L316" s="53" t="s">
        <v>85</v>
      </c>
      <c r="M316" s="55" t="s">
        <v>2249</v>
      </c>
      <c r="N316" s="50">
        <v>57.0</v>
      </c>
      <c r="O316" s="50">
        <v>290.0</v>
      </c>
      <c r="P316" s="50" t="s">
        <v>2250</v>
      </c>
      <c r="Q316" s="56" t="s">
        <v>2251</v>
      </c>
      <c r="R316" s="53" t="s">
        <v>2252</v>
      </c>
    </row>
    <row r="317">
      <c r="A317" s="54" t="s">
        <v>2253</v>
      </c>
      <c r="B317" s="50" t="s">
        <v>2254</v>
      </c>
      <c r="C317" s="51" t="s">
        <v>2255</v>
      </c>
      <c r="D317" s="50" t="s">
        <v>2256</v>
      </c>
      <c r="E317" s="52">
        <v>44118.06207175926</v>
      </c>
      <c r="F317" s="50"/>
      <c r="G317" s="50"/>
      <c r="H317" s="50" t="s">
        <v>55</v>
      </c>
      <c r="I317" s="50" t="s">
        <v>56</v>
      </c>
      <c r="J317" s="50" t="s">
        <v>2257</v>
      </c>
      <c r="K317" s="50" t="s">
        <v>2258</v>
      </c>
      <c r="L317" s="53" t="s">
        <v>85</v>
      </c>
      <c r="M317" s="55" t="s">
        <v>2259</v>
      </c>
      <c r="N317" s="50">
        <v>14.0</v>
      </c>
      <c r="O317" s="50">
        <v>56.0</v>
      </c>
      <c r="P317" s="50"/>
      <c r="Q317" s="56" t="s">
        <v>2260</v>
      </c>
      <c r="R317" s="53" t="s">
        <v>61</v>
      </c>
    </row>
    <row r="318">
      <c r="A318" s="54" t="s">
        <v>2261</v>
      </c>
      <c r="B318" s="50" t="s">
        <v>2262</v>
      </c>
      <c r="C318" s="51" t="s">
        <v>724</v>
      </c>
      <c r="D318" s="50" t="s">
        <v>2263</v>
      </c>
      <c r="E318" s="52">
        <v>44118.05952546296</v>
      </c>
      <c r="F318" s="50"/>
      <c r="G318" s="50"/>
      <c r="H318" s="50"/>
      <c r="I318" s="50"/>
      <c r="J318" s="50" t="s">
        <v>2264</v>
      </c>
      <c r="K318" s="50"/>
      <c r="L318" s="53" t="s">
        <v>58</v>
      </c>
      <c r="M318" s="55" t="s">
        <v>2265</v>
      </c>
      <c r="N318" s="50">
        <v>2079.0</v>
      </c>
      <c r="O318" s="50">
        <v>4738.0</v>
      </c>
      <c r="P318" s="50" t="s">
        <v>2266</v>
      </c>
      <c r="Q318" s="56" t="s">
        <v>2267</v>
      </c>
      <c r="R318" s="53" t="s">
        <v>728</v>
      </c>
    </row>
    <row r="319">
      <c r="A319" s="54" t="s">
        <v>2268</v>
      </c>
      <c r="B319" s="50" t="s">
        <v>2269</v>
      </c>
      <c r="C319" s="51" t="s">
        <v>2270</v>
      </c>
      <c r="D319" s="50" t="s">
        <v>2271</v>
      </c>
      <c r="E319" s="52">
        <v>44118.050405092596</v>
      </c>
      <c r="F319" s="50"/>
      <c r="G319" s="50"/>
      <c r="H319" s="50" t="s">
        <v>55</v>
      </c>
      <c r="I319" s="50" t="s">
        <v>56</v>
      </c>
      <c r="J319" s="50" t="s">
        <v>2272</v>
      </c>
      <c r="K319" s="50" t="s">
        <v>1267</v>
      </c>
      <c r="L319" s="53" t="s">
        <v>85</v>
      </c>
      <c r="M319" s="55" t="s">
        <v>2273</v>
      </c>
      <c r="N319" s="50">
        <v>278.0</v>
      </c>
      <c r="O319" s="50">
        <v>591.0</v>
      </c>
      <c r="P319" s="50" t="s">
        <v>1599</v>
      </c>
      <c r="Q319" s="56" t="s">
        <v>2274</v>
      </c>
      <c r="R319" s="53" t="s">
        <v>61</v>
      </c>
    </row>
    <row r="320">
      <c r="A320" s="54" t="s">
        <v>2275</v>
      </c>
      <c r="B320" s="50" t="s">
        <v>2276</v>
      </c>
      <c r="C320" s="51" t="s">
        <v>2277</v>
      </c>
      <c r="D320" s="50" t="s">
        <v>2278</v>
      </c>
      <c r="E320" s="52">
        <v>44118.039247685185</v>
      </c>
      <c r="F320" s="50"/>
      <c r="G320" s="50"/>
      <c r="H320" s="50" t="s">
        <v>55</v>
      </c>
      <c r="I320" s="50" t="s">
        <v>56</v>
      </c>
      <c r="J320" s="50" t="s">
        <v>2279</v>
      </c>
      <c r="K320" s="50" t="s">
        <v>2280</v>
      </c>
      <c r="L320" s="53" t="s">
        <v>58</v>
      </c>
      <c r="M320" s="55" t="s">
        <v>2281</v>
      </c>
      <c r="N320" s="50">
        <v>431843.0</v>
      </c>
      <c r="O320" s="50">
        <v>8283.0</v>
      </c>
      <c r="P320" s="50" t="s">
        <v>145</v>
      </c>
      <c r="Q320" s="56" t="s">
        <v>2282</v>
      </c>
      <c r="R320" s="53" t="s">
        <v>61</v>
      </c>
    </row>
    <row r="321">
      <c r="A321" s="54" t="s">
        <v>2283</v>
      </c>
      <c r="B321" s="50" t="s">
        <v>2284</v>
      </c>
      <c r="C321" s="51" t="s">
        <v>2285</v>
      </c>
      <c r="D321" s="50" t="s">
        <v>2286</v>
      </c>
      <c r="E321" s="52">
        <v>44118.03511574074</v>
      </c>
      <c r="F321" s="50"/>
      <c r="G321" s="50"/>
      <c r="H321" s="50" t="s">
        <v>55</v>
      </c>
      <c r="I321" s="50" t="s">
        <v>56</v>
      </c>
      <c r="J321" s="50" t="s">
        <v>2287</v>
      </c>
      <c r="K321" s="50"/>
      <c r="L321" s="53" t="s">
        <v>58</v>
      </c>
      <c r="M321" s="55" t="s">
        <v>2288</v>
      </c>
      <c r="N321" s="50">
        <v>902.0</v>
      </c>
      <c r="O321" s="50">
        <v>83.0</v>
      </c>
      <c r="P321" s="50" t="s">
        <v>2289</v>
      </c>
      <c r="Q321" s="56" t="s">
        <v>2290</v>
      </c>
      <c r="R321" s="53" t="s">
        <v>61</v>
      </c>
    </row>
    <row r="322">
      <c r="A322" s="54" t="s">
        <v>2291</v>
      </c>
      <c r="B322" s="50" t="s">
        <v>2292</v>
      </c>
      <c r="C322" s="51" t="s">
        <v>2293</v>
      </c>
      <c r="D322" s="50" t="s">
        <v>2294</v>
      </c>
      <c r="E322" s="52">
        <v>44118.00087962963</v>
      </c>
      <c r="F322" s="50"/>
      <c r="G322" s="50"/>
      <c r="H322" s="50" t="s">
        <v>55</v>
      </c>
      <c r="I322" s="50" t="s">
        <v>56</v>
      </c>
      <c r="J322" s="50" t="s">
        <v>2295</v>
      </c>
      <c r="K322" s="50"/>
      <c r="L322" s="53" t="s">
        <v>58</v>
      </c>
      <c r="M322" s="55" t="s">
        <v>2296</v>
      </c>
      <c r="N322" s="50">
        <v>10.0</v>
      </c>
      <c r="O322" s="50">
        <v>41.0</v>
      </c>
      <c r="P322" s="50"/>
      <c r="Q322" s="56" t="s">
        <v>2297</v>
      </c>
      <c r="R322" s="53" t="s">
        <v>61</v>
      </c>
    </row>
    <row r="323">
      <c r="A323" s="54" t="s">
        <v>2298</v>
      </c>
      <c r="B323" s="50" t="s">
        <v>2299</v>
      </c>
      <c r="C323" s="51" t="s">
        <v>2300</v>
      </c>
      <c r="D323" s="50" t="s">
        <v>2301</v>
      </c>
      <c r="E323" s="52">
        <v>44117.99997685185</v>
      </c>
      <c r="F323" s="50"/>
      <c r="G323" s="50"/>
      <c r="H323" s="50" t="s">
        <v>55</v>
      </c>
      <c r="I323" s="50" t="s">
        <v>56</v>
      </c>
      <c r="J323" s="50" t="s">
        <v>2302</v>
      </c>
      <c r="K323" s="50"/>
      <c r="L323" s="53" t="s">
        <v>296</v>
      </c>
      <c r="M323" s="55" t="s">
        <v>2303</v>
      </c>
      <c r="N323" s="50">
        <v>33.0</v>
      </c>
      <c r="O323" s="50">
        <v>77.0</v>
      </c>
      <c r="P323" s="50" t="s">
        <v>421</v>
      </c>
      <c r="Q323" s="56" t="s">
        <v>2304</v>
      </c>
      <c r="R323" s="53" t="s">
        <v>61</v>
      </c>
    </row>
    <row r="324">
      <c r="A324" s="54" t="s">
        <v>2305</v>
      </c>
      <c r="B324" s="50" t="s">
        <v>2306</v>
      </c>
      <c r="C324" s="51" t="s">
        <v>2307</v>
      </c>
      <c r="D324" s="50" t="s">
        <v>2308</v>
      </c>
      <c r="E324" s="52">
        <v>44117.99444444444</v>
      </c>
      <c r="F324" s="50"/>
      <c r="G324" s="50"/>
      <c r="H324" s="50" t="s">
        <v>55</v>
      </c>
      <c r="I324" s="50" t="s">
        <v>56</v>
      </c>
      <c r="J324" s="50" t="s">
        <v>2309</v>
      </c>
      <c r="K324" s="50" t="s">
        <v>115</v>
      </c>
      <c r="L324" s="53" t="s">
        <v>58</v>
      </c>
      <c r="M324" s="55" t="s">
        <v>2310</v>
      </c>
      <c r="N324" s="50">
        <v>656.0</v>
      </c>
      <c r="O324" s="50">
        <v>96.0</v>
      </c>
      <c r="P324" s="50" t="s">
        <v>2311</v>
      </c>
      <c r="Q324" s="56" t="s">
        <v>2312</v>
      </c>
      <c r="R324" s="53" t="s">
        <v>1873</v>
      </c>
    </row>
    <row r="325">
      <c r="A325" s="54" t="s">
        <v>2313</v>
      </c>
      <c r="B325" s="50" t="s">
        <v>2314</v>
      </c>
      <c r="C325" s="51" t="s">
        <v>2315</v>
      </c>
      <c r="D325" s="50" t="s">
        <v>2316</v>
      </c>
      <c r="E325" s="52">
        <v>44117.99025462963</v>
      </c>
      <c r="F325" s="50"/>
      <c r="G325" s="50"/>
      <c r="H325" s="50" t="s">
        <v>55</v>
      </c>
      <c r="I325" s="50" t="s">
        <v>56</v>
      </c>
      <c r="J325" s="50" t="s">
        <v>2317</v>
      </c>
      <c r="K325" s="50"/>
      <c r="L325" s="53" t="s">
        <v>296</v>
      </c>
      <c r="M325" s="55" t="s">
        <v>2318</v>
      </c>
      <c r="N325" s="50">
        <v>43.0</v>
      </c>
      <c r="O325" s="50">
        <v>244.0</v>
      </c>
      <c r="P325" s="50" t="s">
        <v>2319</v>
      </c>
      <c r="Q325" s="56" t="s">
        <v>2320</v>
      </c>
      <c r="R325" s="53" t="s">
        <v>61</v>
      </c>
    </row>
    <row r="326">
      <c r="A326" s="54" t="s">
        <v>2321</v>
      </c>
      <c r="B326" s="50" t="s">
        <v>2322</v>
      </c>
      <c r="C326" s="51" t="s">
        <v>2323</v>
      </c>
      <c r="D326" s="50" t="s">
        <v>2324</v>
      </c>
      <c r="E326" s="52">
        <v>44117.98079861111</v>
      </c>
      <c r="F326" s="50"/>
      <c r="G326" s="50"/>
      <c r="H326" s="50" t="s">
        <v>55</v>
      </c>
      <c r="I326" s="50" t="s">
        <v>56</v>
      </c>
      <c r="J326" s="50" t="s">
        <v>2325</v>
      </c>
      <c r="K326" s="50"/>
      <c r="L326" s="53" t="s">
        <v>58</v>
      </c>
      <c r="M326" s="55" t="s">
        <v>2326</v>
      </c>
      <c r="N326" s="50">
        <v>24.0</v>
      </c>
      <c r="O326" s="50">
        <v>72.0</v>
      </c>
      <c r="P326" s="50" t="s">
        <v>2327</v>
      </c>
      <c r="Q326" s="56" t="s">
        <v>2328</v>
      </c>
      <c r="R326" s="53" t="s">
        <v>61</v>
      </c>
    </row>
    <row r="327">
      <c r="A327" s="54" t="s">
        <v>2329</v>
      </c>
      <c r="B327" s="50" t="s">
        <v>2330</v>
      </c>
      <c r="C327" s="51" t="s">
        <v>2331</v>
      </c>
      <c r="D327" s="50" t="s">
        <v>2332</v>
      </c>
      <c r="E327" s="52">
        <v>44117.969722222224</v>
      </c>
      <c r="F327" s="50"/>
      <c r="G327" s="50"/>
      <c r="H327" s="50" t="s">
        <v>55</v>
      </c>
      <c r="I327" s="50" t="s">
        <v>56</v>
      </c>
      <c r="J327" s="50" t="s">
        <v>2333</v>
      </c>
      <c r="K327" s="50"/>
      <c r="L327" s="53" t="s">
        <v>58</v>
      </c>
      <c r="M327" s="55" t="s">
        <v>2334</v>
      </c>
      <c r="N327" s="50">
        <v>7.0</v>
      </c>
      <c r="O327" s="50">
        <v>52.0</v>
      </c>
      <c r="P327" s="50"/>
      <c r="Q327" s="56" t="s">
        <v>2335</v>
      </c>
      <c r="R327" s="53" t="s">
        <v>61</v>
      </c>
    </row>
    <row r="328">
      <c r="A328" s="54" t="s">
        <v>2336</v>
      </c>
      <c r="B328" s="50" t="s">
        <v>2337</v>
      </c>
      <c r="C328" s="51" t="s">
        <v>2338</v>
      </c>
      <c r="D328" s="50" t="s">
        <v>2339</v>
      </c>
      <c r="E328" s="52">
        <v>44117.95578703703</v>
      </c>
      <c r="F328" s="50"/>
      <c r="G328" s="50"/>
      <c r="H328" s="50" t="s">
        <v>55</v>
      </c>
      <c r="I328" s="50" t="s">
        <v>56</v>
      </c>
      <c r="J328" s="50" t="s">
        <v>2340</v>
      </c>
      <c r="K328" s="50" t="s">
        <v>84</v>
      </c>
      <c r="L328" s="53" t="s">
        <v>296</v>
      </c>
      <c r="M328" s="55" t="s">
        <v>2341</v>
      </c>
      <c r="N328" s="50">
        <v>113.0</v>
      </c>
      <c r="O328" s="50">
        <v>428.0</v>
      </c>
      <c r="P328" s="50" t="s">
        <v>145</v>
      </c>
      <c r="Q328" s="56" t="s">
        <v>2342</v>
      </c>
      <c r="R328" s="53" t="s">
        <v>61</v>
      </c>
    </row>
    <row r="329">
      <c r="A329" s="54" t="s">
        <v>2343</v>
      </c>
      <c r="B329" s="50" t="s">
        <v>2337</v>
      </c>
      <c r="C329" s="51" t="s">
        <v>2344</v>
      </c>
      <c r="D329" s="50" t="s">
        <v>2345</v>
      </c>
      <c r="E329" s="52">
        <v>44117.95543981482</v>
      </c>
      <c r="F329" s="50"/>
      <c r="G329" s="50"/>
      <c r="H329" s="50" t="s">
        <v>55</v>
      </c>
      <c r="I329" s="50" t="s">
        <v>56</v>
      </c>
      <c r="J329" s="50" t="s">
        <v>2340</v>
      </c>
      <c r="K329" s="50" t="s">
        <v>84</v>
      </c>
      <c r="L329" s="53" t="s">
        <v>296</v>
      </c>
      <c r="M329" s="55" t="s">
        <v>2341</v>
      </c>
      <c r="N329" s="50">
        <v>113.0</v>
      </c>
      <c r="O329" s="50">
        <v>428.0</v>
      </c>
      <c r="P329" s="50" t="s">
        <v>145</v>
      </c>
      <c r="Q329" s="56" t="s">
        <v>2346</v>
      </c>
      <c r="R329" s="53" t="s">
        <v>61</v>
      </c>
    </row>
    <row r="330">
      <c r="A330" s="54" t="s">
        <v>2347</v>
      </c>
      <c r="B330" s="50" t="s">
        <v>2337</v>
      </c>
      <c r="C330" s="51" t="s">
        <v>2348</v>
      </c>
      <c r="D330" s="50" t="s">
        <v>2349</v>
      </c>
      <c r="E330" s="52">
        <v>44117.95446759259</v>
      </c>
      <c r="F330" s="50"/>
      <c r="G330" s="50"/>
      <c r="H330" s="50" t="s">
        <v>55</v>
      </c>
      <c r="I330" s="50" t="s">
        <v>56</v>
      </c>
      <c r="J330" s="50" t="s">
        <v>2340</v>
      </c>
      <c r="K330" s="50" t="s">
        <v>84</v>
      </c>
      <c r="L330" s="53" t="s">
        <v>296</v>
      </c>
      <c r="M330" s="55" t="s">
        <v>2341</v>
      </c>
      <c r="N330" s="50">
        <v>113.0</v>
      </c>
      <c r="O330" s="50">
        <v>428.0</v>
      </c>
      <c r="P330" s="50" t="s">
        <v>145</v>
      </c>
      <c r="Q330" s="56" t="s">
        <v>2350</v>
      </c>
      <c r="R330" s="53" t="s">
        <v>61</v>
      </c>
    </row>
    <row r="331">
      <c r="A331" s="54" t="s">
        <v>2351</v>
      </c>
      <c r="B331" s="50" t="s">
        <v>2352</v>
      </c>
      <c r="C331" s="51" t="s">
        <v>2353</v>
      </c>
      <c r="D331" s="50" t="s">
        <v>2354</v>
      </c>
      <c r="E331" s="52">
        <v>44117.94700231482</v>
      </c>
      <c r="F331" s="50"/>
      <c r="G331" s="50"/>
      <c r="H331" s="50" t="s">
        <v>55</v>
      </c>
      <c r="I331" s="50" t="s">
        <v>56</v>
      </c>
      <c r="J331" s="50" t="s">
        <v>2355</v>
      </c>
      <c r="K331" s="50"/>
      <c r="L331" s="53" t="s">
        <v>58</v>
      </c>
      <c r="M331" s="55" t="s">
        <v>2356</v>
      </c>
      <c r="N331" s="50">
        <v>4.0</v>
      </c>
      <c r="O331" s="50">
        <v>68.0</v>
      </c>
      <c r="P331" s="50"/>
      <c r="Q331" s="56" t="s">
        <v>2357</v>
      </c>
      <c r="R331" s="53" t="s">
        <v>61</v>
      </c>
    </row>
    <row r="332">
      <c r="A332" s="54" t="s">
        <v>2358</v>
      </c>
      <c r="B332" s="50" t="s">
        <v>2359</v>
      </c>
      <c r="C332" s="51" t="s">
        <v>2360</v>
      </c>
      <c r="D332" s="50" t="s">
        <v>2361</v>
      </c>
      <c r="E332" s="52">
        <v>44117.936261574076</v>
      </c>
      <c r="F332" s="50"/>
      <c r="G332" s="50"/>
      <c r="H332" s="50" t="s">
        <v>55</v>
      </c>
      <c r="I332" s="50" t="s">
        <v>56</v>
      </c>
      <c r="J332" s="50" t="s">
        <v>2362</v>
      </c>
      <c r="K332" s="50" t="s">
        <v>2115</v>
      </c>
      <c r="L332" s="53" t="s">
        <v>58</v>
      </c>
      <c r="M332" s="55" t="s">
        <v>2363</v>
      </c>
      <c r="N332" s="50">
        <v>783.0</v>
      </c>
      <c r="O332" s="50">
        <v>749.0</v>
      </c>
      <c r="P332" s="50"/>
      <c r="Q332" s="56" t="s">
        <v>2364</v>
      </c>
      <c r="R332" s="53" t="s">
        <v>2118</v>
      </c>
    </row>
    <row r="333">
      <c r="A333" s="54" t="s">
        <v>2365</v>
      </c>
      <c r="B333" s="50" t="s">
        <v>2366</v>
      </c>
      <c r="C333" s="51" t="s">
        <v>2367</v>
      </c>
      <c r="D333" s="50" t="s">
        <v>2368</v>
      </c>
      <c r="E333" s="52">
        <v>44117.93068287037</v>
      </c>
      <c r="F333" s="50"/>
      <c r="G333" s="50"/>
      <c r="H333" s="50" t="s">
        <v>55</v>
      </c>
      <c r="I333" s="50" t="s">
        <v>56</v>
      </c>
      <c r="J333" s="50" t="s">
        <v>2369</v>
      </c>
      <c r="K333" s="50" t="s">
        <v>2370</v>
      </c>
      <c r="L333" s="53" t="s">
        <v>85</v>
      </c>
      <c r="M333" s="55" t="s">
        <v>2371</v>
      </c>
      <c r="N333" s="50">
        <v>45.0</v>
      </c>
      <c r="O333" s="50">
        <v>377.0</v>
      </c>
      <c r="P333" s="50" t="s">
        <v>2372</v>
      </c>
      <c r="Q333" s="56" t="s">
        <v>2373</v>
      </c>
      <c r="R333" s="53" t="s">
        <v>61</v>
      </c>
    </row>
    <row r="334">
      <c r="A334" s="54" t="s">
        <v>2374</v>
      </c>
      <c r="B334" s="50" t="s">
        <v>2375</v>
      </c>
      <c r="C334" s="51" t="s">
        <v>2376</v>
      </c>
      <c r="D334" s="50" t="s">
        <v>2377</v>
      </c>
      <c r="E334" s="52">
        <v>44117.92675925926</v>
      </c>
      <c r="F334" s="50"/>
      <c r="G334" s="50"/>
      <c r="H334" s="50" t="s">
        <v>55</v>
      </c>
      <c r="I334" s="50" t="s">
        <v>56</v>
      </c>
      <c r="J334" s="50" t="s">
        <v>2378</v>
      </c>
      <c r="K334" s="50"/>
      <c r="L334" s="53" t="s">
        <v>58</v>
      </c>
      <c r="M334" s="55" t="s">
        <v>2379</v>
      </c>
      <c r="N334" s="50">
        <v>217.0</v>
      </c>
      <c r="O334" s="50">
        <v>430.0</v>
      </c>
      <c r="P334" s="50" t="s">
        <v>1159</v>
      </c>
      <c r="Q334" s="56" t="s">
        <v>2380</v>
      </c>
      <c r="R334" s="53" t="s">
        <v>2381</v>
      </c>
    </row>
    <row r="335">
      <c r="A335" s="54" t="s">
        <v>2382</v>
      </c>
      <c r="B335" s="50" t="s">
        <v>2383</v>
      </c>
      <c r="C335" s="51" t="s">
        <v>2384</v>
      </c>
      <c r="D335" s="50" t="s">
        <v>2385</v>
      </c>
      <c r="E335" s="52">
        <v>44117.922696759255</v>
      </c>
      <c r="F335" s="50"/>
      <c r="G335" s="50"/>
      <c r="H335" s="50" t="s">
        <v>55</v>
      </c>
      <c r="I335" s="50" t="s">
        <v>56</v>
      </c>
      <c r="J335" s="50" t="s">
        <v>2386</v>
      </c>
      <c r="K335" s="50"/>
      <c r="L335" s="53" t="s">
        <v>85</v>
      </c>
      <c r="M335" s="55" t="s">
        <v>2387</v>
      </c>
      <c r="N335" s="50">
        <v>147.0</v>
      </c>
      <c r="O335" s="50">
        <v>446.0</v>
      </c>
      <c r="P335" s="50" t="s">
        <v>145</v>
      </c>
      <c r="Q335" s="56" t="s">
        <v>2388</v>
      </c>
      <c r="R335" s="53" t="s">
        <v>61</v>
      </c>
    </row>
    <row r="336">
      <c r="A336" s="54" t="s">
        <v>2389</v>
      </c>
      <c r="B336" s="50" t="s">
        <v>2390</v>
      </c>
      <c r="C336" s="51" t="s">
        <v>2391</v>
      </c>
      <c r="D336" s="50" t="s">
        <v>2392</v>
      </c>
      <c r="E336" s="52">
        <v>44117.921631944446</v>
      </c>
      <c r="F336" s="50"/>
      <c r="G336" s="50"/>
      <c r="H336" s="50" t="s">
        <v>55</v>
      </c>
      <c r="I336" s="50" t="s">
        <v>56</v>
      </c>
      <c r="J336" s="50" t="s">
        <v>2393</v>
      </c>
      <c r="K336" s="50" t="s">
        <v>2394</v>
      </c>
      <c r="L336" s="53" t="s">
        <v>1089</v>
      </c>
      <c r="M336" s="55" t="s">
        <v>2395</v>
      </c>
      <c r="N336" s="50">
        <v>934.0</v>
      </c>
      <c r="O336" s="50">
        <v>4958.0</v>
      </c>
      <c r="P336" s="50" t="s">
        <v>2396</v>
      </c>
      <c r="Q336" s="56" t="s">
        <v>2397</v>
      </c>
      <c r="R336" s="53" t="s">
        <v>2398</v>
      </c>
    </row>
    <row r="337">
      <c r="A337" s="54" t="s">
        <v>2399</v>
      </c>
      <c r="B337" s="50" t="s">
        <v>2400</v>
      </c>
      <c r="C337" s="51" t="s">
        <v>2401</v>
      </c>
      <c r="D337" s="50" t="s">
        <v>2402</v>
      </c>
      <c r="E337" s="52">
        <v>44117.91732638889</v>
      </c>
      <c r="F337" s="50"/>
      <c r="G337" s="50"/>
      <c r="H337" s="50" t="s">
        <v>55</v>
      </c>
      <c r="I337" s="50" t="s">
        <v>56</v>
      </c>
      <c r="J337" s="50" t="s">
        <v>2403</v>
      </c>
      <c r="K337" s="50" t="s">
        <v>2115</v>
      </c>
      <c r="L337" s="53" t="s">
        <v>58</v>
      </c>
      <c r="M337" s="55" t="s">
        <v>2404</v>
      </c>
      <c r="N337" s="50">
        <v>866.0</v>
      </c>
      <c r="O337" s="50">
        <v>718.0</v>
      </c>
      <c r="P337" s="50" t="s">
        <v>2405</v>
      </c>
      <c r="Q337" s="56" t="s">
        <v>2406</v>
      </c>
      <c r="R337" s="53" t="s">
        <v>61</v>
      </c>
    </row>
    <row r="338">
      <c r="A338" s="54" t="s">
        <v>2407</v>
      </c>
      <c r="B338" s="50" t="s">
        <v>2375</v>
      </c>
      <c r="C338" s="51" t="s">
        <v>2408</v>
      </c>
      <c r="D338" s="50" t="s">
        <v>2409</v>
      </c>
      <c r="E338" s="52">
        <v>44117.913240740745</v>
      </c>
      <c r="F338" s="50"/>
      <c r="G338" s="50"/>
      <c r="H338" s="50" t="s">
        <v>55</v>
      </c>
      <c r="I338" s="50" t="s">
        <v>56</v>
      </c>
      <c r="J338" s="50" t="s">
        <v>2378</v>
      </c>
      <c r="K338" s="50"/>
      <c r="L338" s="53" t="s">
        <v>58</v>
      </c>
      <c r="M338" s="55" t="s">
        <v>2379</v>
      </c>
      <c r="N338" s="50">
        <v>217.0</v>
      </c>
      <c r="O338" s="50">
        <v>430.0</v>
      </c>
      <c r="P338" s="50" t="s">
        <v>1159</v>
      </c>
      <c r="Q338" s="56" t="s">
        <v>2410</v>
      </c>
      <c r="R338" s="53" t="s">
        <v>2411</v>
      </c>
    </row>
    <row r="339">
      <c r="A339" s="54" t="s">
        <v>2412</v>
      </c>
      <c r="B339" s="50" t="s">
        <v>2413</v>
      </c>
      <c r="C339" s="51" t="s">
        <v>2414</v>
      </c>
      <c r="D339" s="50" t="s">
        <v>2415</v>
      </c>
      <c r="E339" s="52">
        <v>44117.88993055555</v>
      </c>
      <c r="F339" s="50"/>
      <c r="G339" s="50"/>
      <c r="H339" s="50" t="s">
        <v>55</v>
      </c>
      <c r="I339" s="50" t="s">
        <v>56</v>
      </c>
      <c r="J339" s="50" t="s">
        <v>2416</v>
      </c>
      <c r="K339" s="50" t="s">
        <v>2417</v>
      </c>
      <c r="L339" s="53" t="s">
        <v>85</v>
      </c>
      <c r="M339" s="55" t="s">
        <v>2418</v>
      </c>
      <c r="N339" s="50">
        <v>62.0</v>
      </c>
      <c r="O339" s="50">
        <v>179.0</v>
      </c>
      <c r="P339" s="50" t="s">
        <v>2419</v>
      </c>
      <c r="Q339" s="56" t="s">
        <v>2420</v>
      </c>
      <c r="R339" s="53" t="s">
        <v>2421</v>
      </c>
    </row>
    <row r="340">
      <c r="A340" s="54" t="s">
        <v>2422</v>
      </c>
      <c r="B340" s="50" t="s">
        <v>2423</v>
      </c>
      <c r="C340" s="51" t="s">
        <v>2424</v>
      </c>
      <c r="D340" s="50" t="s">
        <v>2425</v>
      </c>
      <c r="E340" s="52">
        <v>44117.88311342592</v>
      </c>
      <c r="F340" s="50"/>
      <c r="G340" s="50"/>
      <c r="H340" s="50" t="s">
        <v>55</v>
      </c>
      <c r="I340" s="50" t="s">
        <v>56</v>
      </c>
      <c r="J340" s="50" t="s">
        <v>2426</v>
      </c>
      <c r="K340" s="50"/>
      <c r="L340" s="53" t="s">
        <v>296</v>
      </c>
      <c r="M340" s="55" t="s">
        <v>2427</v>
      </c>
      <c r="N340" s="50">
        <v>113.0</v>
      </c>
      <c r="O340" s="50">
        <v>95.0</v>
      </c>
      <c r="P340" s="50"/>
      <c r="Q340" s="56" t="s">
        <v>2428</v>
      </c>
      <c r="R340" s="53" t="s">
        <v>61</v>
      </c>
    </row>
    <row r="341">
      <c r="A341" s="54" t="s">
        <v>2429</v>
      </c>
      <c r="B341" s="50" t="s">
        <v>2430</v>
      </c>
      <c r="C341" s="51" t="s">
        <v>2431</v>
      </c>
      <c r="D341" s="50" t="s">
        <v>2432</v>
      </c>
      <c r="E341" s="52">
        <v>44117.879155092596</v>
      </c>
      <c r="F341" s="50"/>
      <c r="G341" s="50"/>
      <c r="H341" s="50"/>
      <c r="I341" s="50"/>
      <c r="J341" s="50" t="s">
        <v>2433</v>
      </c>
      <c r="K341" s="50"/>
      <c r="L341" s="53" t="s">
        <v>58</v>
      </c>
      <c r="M341" s="55" t="s">
        <v>2434</v>
      </c>
      <c r="N341" s="50">
        <v>18697.0</v>
      </c>
      <c r="O341" s="50">
        <v>20893.0</v>
      </c>
      <c r="P341" s="50" t="s">
        <v>2435</v>
      </c>
      <c r="Q341" s="56" t="s">
        <v>2436</v>
      </c>
      <c r="R341" s="53" t="s">
        <v>2437</v>
      </c>
    </row>
    <row r="342">
      <c r="A342" s="54" t="s">
        <v>2438</v>
      </c>
      <c r="B342" s="50" t="s">
        <v>2413</v>
      </c>
      <c r="C342" s="51" t="s">
        <v>2439</v>
      </c>
      <c r="D342" s="50" t="s">
        <v>2440</v>
      </c>
      <c r="E342" s="52">
        <v>44117.87412037037</v>
      </c>
      <c r="F342" s="50"/>
      <c r="G342" s="50"/>
      <c r="H342" s="50" t="s">
        <v>55</v>
      </c>
      <c r="I342" s="50" t="s">
        <v>56</v>
      </c>
      <c r="J342" s="50" t="s">
        <v>2416</v>
      </c>
      <c r="K342" s="50" t="s">
        <v>2417</v>
      </c>
      <c r="L342" s="53" t="s">
        <v>85</v>
      </c>
      <c r="M342" s="55" t="s">
        <v>2418</v>
      </c>
      <c r="N342" s="50">
        <v>62.0</v>
      </c>
      <c r="O342" s="50">
        <v>179.0</v>
      </c>
      <c r="P342" s="50" t="s">
        <v>2419</v>
      </c>
      <c r="Q342" s="56" t="s">
        <v>2441</v>
      </c>
      <c r="R342" s="53" t="s">
        <v>61</v>
      </c>
    </row>
    <row r="343">
      <c r="A343" s="54" t="s">
        <v>2442</v>
      </c>
      <c r="B343" s="50" t="s">
        <v>2413</v>
      </c>
      <c r="C343" s="51" t="s">
        <v>2443</v>
      </c>
      <c r="D343" s="50" t="s">
        <v>2444</v>
      </c>
      <c r="E343" s="52">
        <v>44117.873194444444</v>
      </c>
      <c r="F343" s="50"/>
      <c r="G343" s="50"/>
      <c r="H343" s="50" t="s">
        <v>55</v>
      </c>
      <c r="I343" s="50" t="s">
        <v>56</v>
      </c>
      <c r="J343" s="50" t="s">
        <v>2416</v>
      </c>
      <c r="K343" s="50" t="s">
        <v>2417</v>
      </c>
      <c r="L343" s="53" t="s">
        <v>85</v>
      </c>
      <c r="M343" s="55" t="s">
        <v>2418</v>
      </c>
      <c r="N343" s="50">
        <v>62.0</v>
      </c>
      <c r="O343" s="50">
        <v>179.0</v>
      </c>
      <c r="P343" s="50" t="s">
        <v>2419</v>
      </c>
      <c r="Q343" s="56" t="s">
        <v>2445</v>
      </c>
      <c r="R343" s="53" t="s">
        <v>61</v>
      </c>
    </row>
    <row r="344">
      <c r="A344" s="54" t="s">
        <v>2446</v>
      </c>
      <c r="B344" s="50" t="s">
        <v>2447</v>
      </c>
      <c r="C344" s="51" t="s">
        <v>2448</v>
      </c>
      <c r="D344" s="50" t="s">
        <v>2449</v>
      </c>
      <c r="E344" s="52">
        <v>44117.86924768519</v>
      </c>
      <c r="F344" s="50"/>
      <c r="G344" s="50"/>
      <c r="H344" s="50" t="s">
        <v>55</v>
      </c>
      <c r="I344" s="50" t="s">
        <v>56</v>
      </c>
      <c r="J344" s="50" t="s">
        <v>2450</v>
      </c>
      <c r="K344" s="50"/>
      <c r="L344" s="53" t="s">
        <v>58</v>
      </c>
      <c r="M344" s="55" t="s">
        <v>76</v>
      </c>
      <c r="N344" s="50">
        <v>2.0</v>
      </c>
      <c r="O344" s="50">
        <v>46.0</v>
      </c>
      <c r="P344" s="50"/>
      <c r="Q344" s="56" t="s">
        <v>2451</v>
      </c>
      <c r="R344" s="53" t="s">
        <v>61</v>
      </c>
    </row>
    <row r="345">
      <c r="A345" s="54" t="s">
        <v>2452</v>
      </c>
      <c r="B345" s="50" t="s">
        <v>999</v>
      </c>
      <c r="C345" s="51" t="s">
        <v>2453</v>
      </c>
      <c r="D345" s="50" t="s">
        <v>2454</v>
      </c>
      <c r="E345" s="52">
        <v>44117.86902777778</v>
      </c>
      <c r="F345" s="50"/>
      <c r="G345" s="50"/>
      <c r="H345" s="50" t="s">
        <v>55</v>
      </c>
      <c r="I345" s="50" t="s">
        <v>56</v>
      </c>
      <c r="J345" s="50" t="s">
        <v>1002</v>
      </c>
      <c r="K345" s="50"/>
      <c r="L345" s="53" t="s">
        <v>58</v>
      </c>
      <c r="M345" s="55" t="s">
        <v>76</v>
      </c>
      <c r="N345" s="50">
        <v>3.0</v>
      </c>
      <c r="O345" s="50">
        <v>42.0</v>
      </c>
      <c r="P345" s="50"/>
      <c r="Q345" s="56" t="s">
        <v>2455</v>
      </c>
      <c r="R345" s="53" t="s">
        <v>61</v>
      </c>
    </row>
    <row r="346">
      <c r="A346" s="54" t="s">
        <v>2456</v>
      </c>
      <c r="B346" s="50" t="s">
        <v>2457</v>
      </c>
      <c r="C346" s="51" t="s">
        <v>2458</v>
      </c>
      <c r="D346" s="50" t="s">
        <v>2459</v>
      </c>
      <c r="E346" s="52">
        <v>44117.857303240744</v>
      </c>
      <c r="F346" s="50"/>
      <c r="G346" s="50"/>
      <c r="H346" s="50" t="s">
        <v>55</v>
      </c>
      <c r="I346" s="50" t="s">
        <v>56</v>
      </c>
      <c r="J346" s="50" t="s">
        <v>2460</v>
      </c>
      <c r="K346" s="50"/>
      <c r="L346" s="53" t="s">
        <v>58</v>
      </c>
      <c r="M346" s="55" t="s">
        <v>2461</v>
      </c>
      <c r="N346" s="50">
        <v>98.0</v>
      </c>
      <c r="O346" s="50">
        <v>232.0</v>
      </c>
      <c r="P346" s="50" t="s">
        <v>2311</v>
      </c>
      <c r="Q346" s="56" t="s">
        <v>2462</v>
      </c>
      <c r="R346" s="53" t="s">
        <v>61</v>
      </c>
    </row>
    <row r="347">
      <c r="A347" s="54" t="s">
        <v>2463</v>
      </c>
      <c r="B347" s="50" t="s">
        <v>2464</v>
      </c>
      <c r="C347" s="51" t="s">
        <v>2465</v>
      </c>
      <c r="D347" s="50" t="s">
        <v>2466</v>
      </c>
      <c r="E347" s="52">
        <v>44117.84673611111</v>
      </c>
      <c r="F347" s="50"/>
      <c r="G347" s="50"/>
      <c r="H347" s="50" t="s">
        <v>55</v>
      </c>
      <c r="I347" s="50" t="s">
        <v>56</v>
      </c>
      <c r="J347" s="50" t="s">
        <v>2467</v>
      </c>
      <c r="K347" s="50"/>
      <c r="L347" s="53" t="s">
        <v>58</v>
      </c>
      <c r="M347" s="55" t="s">
        <v>2468</v>
      </c>
      <c r="N347" s="50">
        <v>647.0</v>
      </c>
      <c r="O347" s="50">
        <v>975.0</v>
      </c>
      <c r="P347" s="50" t="s">
        <v>145</v>
      </c>
      <c r="Q347" s="56" t="s">
        <v>2469</v>
      </c>
      <c r="R347" s="53" t="s">
        <v>2470</v>
      </c>
    </row>
    <row r="348">
      <c r="A348" s="54" t="s">
        <v>2471</v>
      </c>
      <c r="B348" s="50" t="s">
        <v>2472</v>
      </c>
      <c r="C348" s="51" t="s">
        <v>2473</v>
      </c>
      <c r="D348" s="50" t="s">
        <v>2474</v>
      </c>
      <c r="E348" s="52">
        <v>44117.841203703705</v>
      </c>
      <c r="F348" s="50"/>
      <c r="G348" s="50"/>
      <c r="H348" s="50" t="s">
        <v>55</v>
      </c>
      <c r="I348" s="50" t="s">
        <v>56</v>
      </c>
      <c r="J348" s="50" t="s">
        <v>2475</v>
      </c>
      <c r="K348" s="50"/>
      <c r="L348" s="53" t="s">
        <v>58</v>
      </c>
      <c r="M348" s="55" t="s">
        <v>2476</v>
      </c>
      <c r="N348" s="50">
        <v>321.0</v>
      </c>
      <c r="O348" s="50">
        <v>511.0</v>
      </c>
      <c r="P348" s="50" t="s">
        <v>2125</v>
      </c>
      <c r="Q348" s="56" t="s">
        <v>2477</v>
      </c>
      <c r="R348" s="53" t="s">
        <v>2478</v>
      </c>
    </row>
    <row r="349">
      <c r="A349" s="54" t="s">
        <v>2479</v>
      </c>
      <c r="B349" s="50" t="s">
        <v>2413</v>
      </c>
      <c r="C349" s="51" t="s">
        <v>2480</v>
      </c>
      <c r="D349" s="50" t="s">
        <v>2481</v>
      </c>
      <c r="E349" s="52">
        <v>44117.83724537037</v>
      </c>
      <c r="F349" s="50"/>
      <c r="G349" s="50"/>
      <c r="H349" s="50" t="s">
        <v>55</v>
      </c>
      <c r="I349" s="50" t="s">
        <v>56</v>
      </c>
      <c r="J349" s="50" t="s">
        <v>2416</v>
      </c>
      <c r="K349" s="50"/>
      <c r="L349" s="53" t="s">
        <v>85</v>
      </c>
      <c r="M349" s="55" t="s">
        <v>2418</v>
      </c>
      <c r="N349" s="50">
        <v>62.0</v>
      </c>
      <c r="O349" s="50">
        <v>179.0</v>
      </c>
      <c r="P349" s="50" t="s">
        <v>2419</v>
      </c>
      <c r="Q349" s="56" t="s">
        <v>2482</v>
      </c>
      <c r="R349" s="53" t="s">
        <v>61</v>
      </c>
    </row>
    <row r="350">
      <c r="A350" s="54" t="s">
        <v>2483</v>
      </c>
      <c r="B350" s="50" t="s">
        <v>2484</v>
      </c>
      <c r="C350" s="51" t="s">
        <v>2485</v>
      </c>
      <c r="D350" s="50" t="s">
        <v>2486</v>
      </c>
      <c r="E350" s="52">
        <v>44117.83387731481</v>
      </c>
      <c r="F350" s="50"/>
      <c r="G350" s="50"/>
      <c r="H350" s="50" t="s">
        <v>55</v>
      </c>
      <c r="I350" s="50" t="s">
        <v>56</v>
      </c>
      <c r="J350" s="50" t="s">
        <v>2487</v>
      </c>
      <c r="K350" s="50"/>
      <c r="L350" s="53" t="s">
        <v>85</v>
      </c>
      <c r="M350" s="55" t="s">
        <v>2488</v>
      </c>
      <c r="N350" s="50">
        <v>314.0</v>
      </c>
      <c r="O350" s="50">
        <v>727.0</v>
      </c>
      <c r="P350" s="50" t="s">
        <v>267</v>
      </c>
      <c r="Q350" s="56" t="s">
        <v>2489</v>
      </c>
      <c r="R350" s="53" t="s">
        <v>61</v>
      </c>
    </row>
    <row r="351">
      <c r="A351" s="54" t="s">
        <v>2490</v>
      </c>
      <c r="B351" s="50" t="s">
        <v>2491</v>
      </c>
      <c r="C351" s="51" t="s">
        <v>2492</v>
      </c>
      <c r="D351" s="50" t="s">
        <v>2493</v>
      </c>
      <c r="E351" s="52">
        <v>44117.81769675926</v>
      </c>
      <c r="F351" s="50"/>
      <c r="G351" s="50"/>
      <c r="H351" s="50" t="s">
        <v>55</v>
      </c>
      <c r="I351" s="50" t="s">
        <v>56</v>
      </c>
      <c r="J351" s="50" t="s">
        <v>2494</v>
      </c>
      <c r="K351" s="50"/>
      <c r="L351" s="53" t="s">
        <v>85</v>
      </c>
      <c r="M351" s="55" t="s">
        <v>2495</v>
      </c>
      <c r="N351" s="50">
        <v>142.0</v>
      </c>
      <c r="O351" s="50">
        <v>866.0</v>
      </c>
      <c r="P351" s="50" t="s">
        <v>1599</v>
      </c>
      <c r="Q351" s="56" t="s">
        <v>2496</v>
      </c>
      <c r="R351" s="53" t="s">
        <v>61</v>
      </c>
    </row>
    <row r="352">
      <c r="A352" s="54" t="s">
        <v>2497</v>
      </c>
      <c r="B352" s="50" t="s">
        <v>2498</v>
      </c>
      <c r="C352" s="51" t="s">
        <v>2499</v>
      </c>
      <c r="D352" s="50" t="s">
        <v>2500</v>
      </c>
      <c r="E352" s="52">
        <v>44117.81643518519</v>
      </c>
      <c r="F352" s="50"/>
      <c r="G352" s="50"/>
      <c r="H352" s="50" t="s">
        <v>55</v>
      </c>
      <c r="I352" s="50" t="s">
        <v>56</v>
      </c>
      <c r="J352" s="50" t="s">
        <v>2501</v>
      </c>
      <c r="K352" s="50" t="s">
        <v>2502</v>
      </c>
      <c r="L352" s="53" t="s">
        <v>58</v>
      </c>
      <c r="M352" s="55" t="s">
        <v>2503</v>
      </c>
      <c r="N352" s="50">
        <v>186.0</v>
      </c>
      <c r="O352" s="50">
        <v>558.0</v>
      </c>
      <c r="P352" s="50"/>
      <c r="Q352" s="56" t="s">
        <v>2504</v>
      </c>
      <c r="R352" s="53" t="s">
        <v>61</v>
      </c>
    </row>
    <row r="353">
      <c r="A353" s="54" t="s">
        <v>2505</v>
      </c>
      <c r="B353" s="50" t="s">
        <v>2506</v>
      </c>
      <c r="C353" s="51" t="s">
        <v>2507</v>
      </c>
      <c r="D353" s="50" t="s">
        <v>2508</v>
      </c>
      <c r="E353" s="52">
        <v>44117.814513888894</v>
      </c>
      <c r="F353" s="50"/>
      <c r="G353" s="50"/>
      <c r="H353" s="50" t="s">
        <v>55</v>
      </c>
      <c r="I353" s="50" t="s">
        <v>56</v>
      </c>
      <c r="J353" s="50" t="s">
        <v>2509</v>
      </c>
      <c r="K353" s="50"/>
      <c r="L353" s="53" t="s">
        <v>58</v>
      </c>
      <c r="M353" s="55" t="s">
        <v>2510</v>
      </c>
      <c r="N353" s="50">
        <v>12.0</v>
      </c>
      <c r="O353" s="50">
        <v>113.0</v>
      </c>
      <c r="P353" s="50" t="s">
        <v>319</v>
      </c>
      <c r="Q353" s="56" t="s">
        <v>2511</v>
      </c>
      <c r="R353" s="53" t="s">
        <v>61</v>
      </c>
    </row>
    <row r="354">
      <c r="A354" s="54" t="s">
        <v>2512</v>
      </c>
      <c r="B354" s="50" t="s">
        <v>2498</v>
      </c>
      <c r="C354" s="51" t="s">
        <v>2513</v>
      </c>
      <c r="D354" s="50" t="s">
        <v>2514</v>
      </c>
      <c r="E354" s="52">
        <v>44117.81115740741</v>
      </c>
      <c r="F354" s="50"/>
      <c r="G354" s="50"/>
      <c r="H354" s="50" t="s">
        <v>55</v>
      </c>
      <c r="I354" s="50" t="s">
        <v>56</v>
      </c>
      <c r="J354" s="50" t="s">
        <v>2501</v>
      </c>
      <c r="K354" s="50"/>
      <c r="L354" s="53" t="s">
        <v>58</v>
      </c>
      <c r="M354" s="55" t="s">
        <v>2503</v>
      </c>
      <c r="N354" s="50">
        <v>186.0</v>
      </c>
      <c r="O354" s="50">
        <v>558.0</v>
      </c>
      <c r="P354" s="50"/>
      <c r="Q354" s="56" t="s">
        <v>2515</v>
      </c>
      <c r="R354" s="53" t="s">
        <v>2516</v>
      </c>
    </row>
    <row r="355">
      <c r="A355" s="54" t="s">
        <v>2517</v>
      </c>
      <c r="B355" s="50" t="s">
        <v>2518</v>
      </c>
      <c r="C355" s="51" t="s">
        <v>2519</v>
      </c>
      <c r="D355" s="50" t="s">
        <v>2520</v>
      </c>
      <c r="E355" s="52">
        <v>44117.809594907405</v>
      </c>
      <c r="F355" s="50"/>
      <c r="G355" s="50"/>
      <c r="H355" s="50" t="s">
        <v>55</v>
      </c>
      <c r="I355" s="50" t="s">
        <v>56</v>
      </c>
      <c r="J355" s="50" t="s">
        <v>2521</v>
      </c>
      <c r="K355" s="50" t="s">
        <v>2522</v>
      </c>
      <c r="L355" s="53" t="s">
        <v>58</v>
      </c>
      <c r="M355" s="55" t="s">
        <v>2523</v>
      </c>
      <c r="N355" s="50">
        <v>128.0</v>
      </c>
      <c r="O355" s="50">
        <v>269.0</v>
      </c>
      <c r="P355" s="50" t="s">
        <v>1192</v>
      </c>
      <c r="Q355" s="56" t="s">
        <v>2524</v>
      </c>
      <c r="R355" s="53" t="s">
        <v>61</v>
      </c>
    </row>
    <row r="356">
      <c r="A356" s="54" t="s">
        <v>2525</v>
      </c>
      <c r="B356" s="50" t="s">
        <v>2518</v>
      </c>
      <c r="C356" s="51" t="s">
        <v>2526</v>
      </c>
      <c r="D356" s="50" t="s">
        <v>2527</v>
      </c>
      <c r="E356" s="52">
        <v>44117.806597222225</v>
      </c>
      <c r="F356" s="50"/>
      <c r="G356" s="50"/>
      <c r="H356" s="50" t="s">
        <v>55</v>
      </c>
      <c r="I356" s="50" t="s">
        <v>56</v>
      </c>
      <c r="J356" s="50" t="s">
        <v>2521</v>
      </c>
      <c r="K356" s="50"/>
      <c r="L356" s="53" t="s">
        <v>58</v>
      </c>
      <c r="M356" s="55" t="s">
        <v>2523</v>
      </c>
      <c r="N356" s="50">
        <v>128.0</v>
      </c>
      <c r="O356" s="50">
        <v>269.0</v>
      </c>
      <c r="P356" s="50" t="s">
        <v>1192</v>
      </c>
      <c r="Q356" s="56" t="s">
        <v>2528</v>
      </c>
      <c r="R356" s="53" t="s">
        <v>61</v>
      </c>
    </row>
    <row r="357">
      <c r="A357" s="54" t="s">
        <v>2529</v>
      </c>
      <c r="B357" s="50" t="s">
        <v>2530</v>
      </c>
      <c r="C357" s="51" t="s">
        <v>2531</v>
      </c>
      <c r="D357" s="50" t="s">
        <v>2532</v>
      </c>
      <c r="E357" s="52">
        <v>44117.79981481482</v>
      </c>
      <c r="F357" s="50"/>
      <c r="G357" s="50"/>
      <c r="H357" s="50" t="s">
        <v>55</v>
      </c>
      <c r="I357" s="50" t="s">
        <v>56</v>
      </c>
      <c r="J357" s="50" t="s">
        <v>2533</v>
      </c>
      <c r="K357" s="50"/>
      <c r="L357" s="53" t="s">
        <v>58</v>
      </c>
      <c r="M357" s="55" t="s">
        <v>2534</v>
      </c>
      <c r="N357" s="50">
        <v>590.0</v>
      </c>
      <c r="O357" s="50">
        <v>431.0</v>
      </c>
      <c r="P357" s="50" t="s">
        <v>267</v>
      </c>
      <c r="Q357" s="56" t="s">
        <v>2535</v>
      </c>
      <c r="R357" s="53" t="s">
        <v>61</v>
      </c>
    </row>
    <row r="358">
      <c r="A358" s="54" t="s">
        <v>2536</v>
      </c>
      <c r="B358" s="50" t="s">
        <v>2537</v>
      </c>
      <c r="C358" s="51" t="s">
        <v>2538</v>
      </c>
      <c r="D358" s="50" t="s">
        <v>2539</v>
      </c>
      <c r="E358" s="52">
        <v>44117.798888888894</v>
      </c>
      <c r="F358" s="50"/>
      <c r="G358" s="50"/>
      <c r="H358" s="50" t="s">
        <v>55</v>
      </c>
      <c r="I358" s="50" t="s">
        <v>56</v>
      </c>
      <c r="J358" s="50" t="s">
        <v>2540</v>
      </c>
      <c r="K358" s="50"/>
      <c r="L358" s="53" t="s">
        <v>58</v>
      </c>
      <c r="M358" s="55" t="s">
        <v>2541</v>
      </c>
      <c r="N358" s="50">
        <v>7.0</v>
      </c>
      <c r="O358" s="50">
        <v>165.0</v>
      </c>
      <c r="P358" s="50"/>
      <c r="Q358" s="56" t="s">
        <v>2542</v>
      </c>
      <c r="R358" s="53" t="s">
        <v>61</v>
      </c>
    </row>
    <row r="359">
      <c r="A359" s="54" t="s">
        <v>2543</v>
      </c>
      <c r="B359" s="50" t="s">
        <v>2544</v>
      </c>
      <c r="C359" s="51" t="s">
        <v>2545</v>
      </c>
      <c r="D359" s="50" t="s">
        <v>2546</v>
      </c>
      <c r="E359" s="52">
        <v>44117.792766203704</v>
      </c>
      <c r="F359" s="50"/>
      <c r="G359" s="50"/>
      <c r="H359" s="50" t="s">
        <v>55</v>
      </c>
      <c r="I359" s="50" t="s">
        <v>56</v>
      </c>
      <c r="J359" s="50" t="s">
        <v>2547</v>
      </c>
      <c r="K359" s="50" t="s">
        <v>2548</v>
      </c>
      <c r="L359" s="53" t="s">
        <v>58</v>
      </c>
      <c r="M359" s="55" t="s">
        <v>2549</v>
      </c>
      <c r="N359" s="50">
        <v>13.0</v>
      </c>
      <c r="O359" s="50">
        <v>262.0</v>
      </c>
      <c r="P359" s="50"/>
      <c r="Q359" s="56" t="s">
        <v>2550</v>
      </c>
      <c r="R359" s="53" t="s">
        <v>61</v>
      </c>
    </row>
    <row r="360">
      <c r="A360" s="54" t="s">
        <v>2551</v>
      </c>
      <c r="B360" s="50" t="s">
        <v>2552</v>
      </c>
      <c r="C360" s="51" t="s">
        <v>2553</v>
      </c>
      <c r="D360" s="50" t="s">
        <v>2554</v>
      </c>
      <c r="E360" s="52">
        <v>44117.7765162037</v>
      </c>
      <c r="F360" s="50"/>
      <c r="G360" s="50"/>
      <c r="H360" s="50" t="s">
        <v>55</v>
      </c>
      <c r="I360" s="50" t="s">
        <v>56</v>
      </c>
      <c r="J360" s="50" t="s">
        <v>2555</v>
      </c>
      <c r="K360" s="50" t="s">
        <v>2556</v>
      </c>
      <c r="L360" s="53" t="s">
        <v>58</v>
      </c>
      <c r="M360" s="55" t="s">
        <v>2557</v>
      </c>
      <c r="N360" s="50">
        <v>1220.0</v>
      </c>
      <c r="O360" s="50">
        <v>1348.0</v>
      </c>
      <c r="P360" s="50" t="s">
        <v>2558</v>
      </c>
      <c r="Q360" s="56" t="s">
        <v>2559</v>
      </c>
      <c r="R360" s="53" t="s">
        <v>61</v>
      </c>
    </row>
    <row r="361">
      <c r="A361" s="54" t="s">
        <v>2560</v>
      </c>
      <c r="B361" s="50" t="s">
        <v>2561</v>
      </c>
      <c r="C361" s="51" t="s">
        <v>2562</v>
      </c>
      <c r="D361" s="50" t="s">
        <v>2563</v>
      </c>
      <c r="E361" s="52">
        <v>44117.77204861111</v>
      </c>
      <c r="F361" s="50"/>
      <c r="G361" s="50"/>
      <c r="H361" s="50" t="s">
        <v>55</v>
      </c>
      <c r="I361" s="50" t="s">
        <v>56</v>
      </c>
      <c r="J361" s="50" t="s">
        <v>2564</v>
      </c>
      <c r="K361" s="50"/>
      <c r="L361" s="53" t="s">
        <v>85</v>
      </c>
      <c r="M361" s="55" t="s">
        <v>2565</v>
      </c>
      <c r="N361" s="50">
        <v>11.0</v>
      </c>
      <c r="O361" s="50">
        <v>104.0</v>
      </c>
      <c r="P361" s="50"/>
      <c r="Q361" s="56" t="s">
        <v>2566</v>
      </c>
      <c r="R361" s="53" t="s">
        <v>61</v>
      </c>
    </row>
    <row r="362">
      <c r="A362" s="54" t="s">
        <v>2567</v>
      </c>
      <c r="B362" s="50" t="s">
        <v>2568</v>
      </c>
      <c r="C362" s="51" t="s">
        <v>2569</v>
      </c>
      <c r="D362" s="50" t="s">
        <v>2570</v>
      </c>
      <c r="E362" s="52">
        <v>44117.766817129625</v>
      </c>
      <c r="F362" s="50"/>
      <c r="G362" s="50"/>
      <c r="H362" s="50" t="s">
        <v>55</v>
      </c>
      <c r="I362" s="50" t="s">
        <v>56</v>
      </c>
      <c r="J362" s="50" t="s">
        <v>2571</v>
      </c>
      <c r="K362" s="50" t="s">
        <v>110</v>
      </c>
      <c r="L362" s="53" t="s">
        <v>85</v>
      </c>
      <c r="M362" s="55" t="s">
        <v>2572</v>
      </c>
      <c r="N362" s="50"/>
      <c r="O362" s="50">
        <v>32.0</v>
      </c>
      <c r="P362" s="50" t="s">
        <v>2573</v>
      </c>
      <c r="Q362" s="56" t="s">
        <v>2574</v>
      </c>
      <c r="R362" s="53" t="s">
        <v>2575</v>
      </c>
    </row>
    <row r="363">
      <c r="A363" s="54" t="s">
        <v>2576</v>
      </c>
      <c r="B363" s="50" t="s">
        <v>2577</v>
      </c>
      <c r="C363" s="51" t="s">
        <v>2578</v>
      </c>
      <c r="D363" s="50" t="s">
        <v>2579</v>
      </c>
      <c r="E363" s="52">
        <v>44117.73228009259</v>
      </c>
      <c r="F363" s="50"/>
      <c r="G363" s="50"/>
      <c r="H363" s="50"/>
      <c r="I363" s="50"/>
      <c r="J363" s="50" t="s">
        <v>2580</v>
      </c>
      <c r="K363" s="50"/>
      <c r="L363" s="53" t="s">
        <v>85</v>
      </c>
      <c r="M363" s="55" t="s">
        <v>2581</v>
      </c>
      <c r="N363" s="50">
        <v>12.0</v>
      </c>
      <c r="O363" s="50">
        <v>70.0</v>
      </c>
      <c r="P363" s="50"/>
      <c r="Q363" s="56" t="s">
        <v>2582</v>
      </c>
      <c r="R363" s="53" t="s">
        <v>2583</v>
      </c>
    </row>
    <row r="364">
      <c r="A364" s="54" t="s">
        <v>2584</v>
      </c>
      <c r="B364" s="50" t="s">
        <v>2577</v>
      </c>
      <c r="C364" s="51" t="s">
        <v>2585</v>
      </c>
      <c r="D364" s="50" t="s">
        <v>2586</v>
      </c>
      <c r="E364" s="52">
        <v>44117.73103009259</v>
      </c>
      <c r="F364" s="50"/>
      <c r="G364" s="50"/>
      <c r="H364" s="50" t="s">
        <v>55</v>
      </c>
      <c r="I364" s="50" t="s">
        <v>56</v>
      </c>
      <c r="J364" s="50" t="s">
        <v>2580</v>
      </c>
      <c r="K364" s="50"/>
      <c r="L364" s="53" t="s">
        <v>85</v>
      </c>
      <c r="M364" s="55" t="s">
        <v>2581</v>
      </c>
      <c r="N364" s="50">
        <v>12.0</v>
      </c>
      <c r="O364" s="50">
        <v>70.0</v>
      </c>
      <c r="P364" s="50"/>
      <c r="Q364" s="56" t="s">
        <v>2587</v>
      </c>
      <c r="R364" s="53" t="s">
        <v>61</v>
      </c>
    </row>
    <row r="365">
      <c r="A365" s="54" t="s">
        <v>2588</v>
      </c>
      <c r="B365" s="50" t="s">
        <v>2589</v>
      </c>
      <c r="C365" s="51" t="s">
        <v>2590</v>
      </c>
      <c r="D365" s="50" t="s">
        <v>2591</v>
      </c>
      <c r="E365" s="52">
        <v>44117.730046296296</v>
      </c>
      <c r="F365" s="50"/>
      <c r="G365" s="50"/>
      <c r="H365" s="50" t="s">
        <v>55</v>
      </c>
      <c r="I365" s="50" t="s">
        <v>56</v>
      </c>
      <c r="J365" s="50" t="s">
        <v>2592</v>
      </c>
      <c r="K365" s="50"/>
      <c r="L365" s="53" t="s">
        <v>58</v>
      </c>
      <c r="M365" s="55" t="s">
        <v>2593</v>
      </c>
      <c r="N365" s="50"/>
      <c r="O365" s="50">
        <v>9.0</v>
      </c>
      <c r="P365" s="50"/>
      <c r="Q365" s="56" t="s">
        <v>2594</v>
      </c>
      <c r="R365" s="53" t="s">
        <v>61</v>
      </c>
    </row>
    <row r="366">
      <c r="A366" s="54" t="s">
        <v>2595</v>
      </c>
      <c r="B366" s="50" t="s">
        <v>2269</v>
      </c>
      <c r="C366" s="51" t="s">
        <v>2596</v>
      </c>
      <c r="D366" s="50" t="s">
        <v>2597</v>
      </c>
      <c r="E366" s="52">
        <v>44117.72545138889</v>
      </c>
      <c r="F366" s="50"/>
      <c r="G366" s="50"/>
      <c r="H366" s="50" t="s">
        <v>55</v>
      </c>
      <c r="I366" s="50" t="s">
        <v>56</v>
      </c>
      <c r="J366" s="50" t="s">
        <v>2272</v>
      </c>
      <c r="K366" s="50" t="s">
        <v>84</v>
      </c>
      <c r="L366" s="53" t="s">
        <v>85</v>
      </c>
      <c r="M366" s="55" t="s">
        <v>2273</v>
      </c>
      <c r="N366" s="50">
        <v>278.0</v>
      </c>
      <c r="O366" s="50">
        <v>591.0</v>
      </c>
      <c r="P366" s="50" t="s">
        <v>1599</v>
      </c>
      <c r="Q366" s="56" t="s">
        <v>2598</v>
      </c>
      <c r="R366" s="53" t="s">
        <v>2599</v>
      </c>
    </row>
    <row r="367">
      <c r="A367" s="54" t="s">
        <v>2600</v>
      </c>
      <c r="B367" s="50" t="s">
        <v>2589</v>
      </c>
      <c r="C367" s="51" t="s">
        <v>2601</v>
      </c>
      <c r="D367" s="50" t="s">
        <v>2602</v>
      </c>
      <c r="E367" s="52">
        <v>44117.714224537034</v>
      </c>
      <c r="F367" s="50"/>
      <c r="G367" s="50"/>
      <c r="H367" s="50" t="s">
        <v>55</v>
      </c>
      <c r="I367" s="50" t="s">
        <v>56</v>
      </c>
      <c r="J367" s="50" t="s">
        <v>2592</v>
      </c>
      <c r="K367" s="50"/>
      <c r="L367" s="53" t="s">
        <v>58</v>
      </c>
      <c r="M367" s="55" t="s">
        <v>2593</v>
      </c>
      <c r="N367" s="50"/>
      <c r="O367" s="50">
        <v>9.0</v>
      </c>
      <c r="P367" s="50"/>
      <c r="Q367" s="56" t="s">
        <v>2603</v>
      </c>
      <c r="R367" s="53" t="s">
        <v>61</v>
      </c>
    </row>
    <row r="368">
      <c r="A368" s="54" t="s">
        <v>2604</v>
      </c>
      <c r="B368" s="50" t="s">
        <v>2605</v>
      </c>
      <c r="C368" s="51" t="s">
        <v>2606</v>
      </c>
      <c r="D368" s="50" t="s">
        <v>2607</v>
      </c>
      <c r="E368" s="52">
        <v>44117.710138888884</v>
      </c>
      <c r="F368" s="50"/>
      <c r="G368" s="50"/>
      <c r="H368" s="50" t="s">
        <v>55</v>
      </c>
      <c r="I368" s="50" t="s">
        <v>56</v>
      </c>
      <c r="J368" s="50" t="s">
        <v>2608</v>
      </c>
      <c r="K368" s="50"/>
      <c r="L368" s="53" t="s">
        <v>58</v>
      </c>
      <c r="M368" s="55" t="s">
        <v>2609</v>
      </c>
      <c r="N368" s="50">
        <v>692.0</v>
      </c>
      <c r="O368" s="50">
        <v>718.0</v>
      </c>
      <c r="P368" s="50" t="s">
        <v>1082</v>
      </c>
      <c r="Q368" s="56" t="s">
        <v>2610</v>
      </c>
      <c r="R368" s="53" t="s">
        <v>61</v>
      </c>
    </row>
    <row r="369">
      <c r="A369" s="54" t="s">
        <v>2611</v>
      </c>
      <c r="B369" s="50" t="s">
        <v>2612</v>
      </c>
      <c r="C369" s="51" t="s">
        <v>2613</v>
      </c>
      <c r="D369" s="50" t="s">
        <v>2614</v>
      </c>
      <c r="E369" s="52">
        <v>44117.70476851852</v>
      </c>
      <c r="F369" s="50"/>
      <c r="G369" s="50"/>
      <c r="H369" s="50" t="s">
        <v>55</v>
      </c>
      <c r="I369" s="50" t="s">
        <v>56</v>
      </c>
      <c r="J369" s="50" t="s">
        <v>2615</v>
      </c>
      <c r="K369" s="50" t="s">
        <v>84</v>
      </c>
      <c r="L369" s="53" t="s">
        <v>58</v>
      </c>
      <c r="M369" s="55" t="s">
        <v>2616</v>
      </c>
      <c r="N369" s="50">
        <v>164.0</v>
      </c>
      <c r="O369" s="50">
        <v>904.0</v>
      </c>
      <c r="P369" s="50" t="s">
        <v>2617</v>
      </c>
      <c r="Q369" s="56" t="s">
        <v>2618</v>
      </c>
      <c r="R369" s="53" t="s">
        <v>61</v>
      </c>
    </row>
    <row r="370">
      <c r="A370" s="54" t="s">
        <v>2619</v>
      </c>
      <c r="B370" s="50" t="s">
        <v>2430</v>
      </c>
      <c r="C370" s="51" t="s">
        <v>2620</v>
      </c>
      <c r="D370" s="50" t="s">
        <v>2621</v>
      </c>
      <c r="E370" s="52">
        <v>44117.700578703705</v>
      </c>
      <c r="F370" s="50"/>
      <c r="G370" s="50"/>
      <c r="H370" s="50" t="s">
        <v>55</v>
      </c>
      <c r="I370" s="50" t="s">
        <v>56</v>
      </c>
      <c r="J370" s="50" t="s">
        <v>2433</v>
      </c>
      <c r="K370" s="50"/>
      <c r="L370" s="53" t="s">
        <v>58</v>
      </c>
      <c r="M370" s="55" t="s">
        <v>2434</v>
      </c>
      <c r="N370" s="50">
        <v>18697.0</v>
      </c>
      <c r="O370" s="50">
        <v>20893.0</v>
      </c>
      <c r="P370" s="50" t="s">
        <v>2435</v>
      </c>
      <c r="Q370" s="56" t="s">
        <v>2622</v>
      </c>
      <c r="R370" s="53" t="s">
        <v>2623</v>
      </c>
    </row>
    <row r="371">
      <c r="A371" s="54" t="s">
        <v>2624</v>
      </c>
      <c r="B371" s="50" t="s">
        <v>2625</v>
      </c>
      <c r="C371" s="51" t="s">
        <v>2626</v>
      </c>
      <c r="D371" s="50" t="s">
        <v>2627</v>
      </c>
      <c r="E371" s="52">
        <v>44117.69092592593</v>
      </c>
      <c r="F371" s="50"/>
      <c r="G371" s="50"/>
      <c r="H371" s="50" t="s">
        <v>55</v>
      </c>
      <c r="I371" s="50" t="s">
        <v>56</v>
      </c>
      <c r="J371" s="50" t="s">
        <v>2628</v>
      </c>
      <c r="K371" s="50"/>
      <c r="L371" s="53" t="s">
        <v>58</v>
      </c>
      <c r="M371" s="55" t="s">
        <v>2629</v>
      </c>
      <c r="N371" s="50">
        <v>540.0</v>
      </c>
      <c r="O371" s="50">
        <v>43.0</v>
      </c>
      <c r="P371" s="50" t="s">
        <v>2630</v>
      </c>
      <c r="Q371" s="56" t="s">
        <v>2631</v>
      </c>
      <c r="R371" s="53" t="s">
        <v>61</v>
      </c>
    </row>
    <row r="372">
      <c r="A372" s="54" t="s">
        <v>2632</v>
      </c>
      <c r="B372" s="50" t="s">
        <v>2625</v>
      </c>
      <c r="C372" s="51" t="s">
        <v>2633</v>
      </c>
      <c r="D372" s="50" t="s">
        <v>2634</v>
      </c>
      <c r="E372" s="52">
        <v>44117.68997685185</v>
      </c>
      <c r="F372" s="50"/>
      <c r="G372" s="50"/>
      <c r="H372" s="50" t="s">
        <v>55</v>
      </c>
      <c r="I372" s="50" t="s">
        <v>56</v>
      </c>
      <c r="J372" s="50" t="s">
        <v>2628</v>
      </c>
      <c r="K372" s="50"/>
      <c r="L372" s="53" t="s">
        <v>58</v>
      </c>
      <c r="M372" s="55" t="s">
        <v>2629</v>
      </c>
      <c r="N372" s="50">
        <v>540.0</v>
      </c>
      <c r="O372" s="50">
        <v>43.0</v>
      </c>
      <c r="P372" s="50" t="s">
        <v>2630</v>
      </c>
      <c r="Q372" s="56" t="s">
        <v>2635</v>
      </c>
      <c r="R372" s="53" t="s">
        <v>61</v>
      </c>
    </row>
    <row r="373">
      <c r="A373" s="54" t="s">
        <v>2636</v>
      </c>
      <c r="B373" s="50" t="s">
        <v>1414</v>
      </c>
      <c r="C373" s="51" t="s">
        <v>2637</v>
      </c>
      <c r="D373" s="50" t="s">
        <v>2638</v>
      </c>
      <c r="E373" s="52">
        <v>44117.677569444444</v>
      </c>
      <c r="F373" s="50"/>
      <c r="G373" s="50"/>
      <c r="H373" s="50" t="s">
        <v>55</v>
      </c>
      <c r="I373" s="50" t="s">
        <v>56</v>
      </c>
      <c r="J373" s="50" t="s">
        <v>1417</v>
      </c>
      <c r="K373" s="50" t="s">
        <v>2639</v>
      </c>
      <c r="L373" s="53" t="s">
        <v>58</v>
      </c>
      <c r="M373" s="55" t="s">
        <v>1418</v>
      </c>
      <c r="N373" s="50">
        <v>112.0</v>
      </c>
      <c r="O373" s="50">
        <v>210.0</v>
      </c>
      <c r="P373" s="50" t="s">
        <v>1419</v>
      </c>
      <c r="Q373" s="56" t="s">
        <v>2640</v>
      </c>
      <c r="R373" s="53" t="s">
        <v>61</v>
      </c>
    </row>
    <row r="374">
      <c r="A374" s="54" t="s">
        <v>2641</v>
      </c>
      <c r="B374" s="50" t="s">
        <v>2642</v>
      </c>
      <c r="C374" s="51" t="s">
        <v>2643</v>
      </c>
      <c r="D374" s="50" t="s">
        <v>2644</v>
      </c>
      <c r="E374" s="52">
        <v>44117.655057870375</v>
      </c>
      <c r="F374" s="50"/>
      <c r="G374" s="50"/>
      <c r="H374" s="50" t="s">
        <v>55</v>
      </c>
      <c r="I374" s="50" t="s">
        <v>56</v>
      </c>
      <c r="J374" s="50" t="s">
        <v>2645</v>
      </c>
      <c r="K374" s="50"/>
      <c r="L374" s="53" t="s">
        <v>58</v>
      </c>
      <c r="M374" s="55" t="s">
        <v>2646</v>
      </c>
      <c r="N374" s="50">
        <v>26.0</v>
      </c>
      <c r="O374" s="50">
        <v>128.0</v>
      </c>
      <c r="P374" s="50" t="s">
        <v>2647</v>
      </c>
      <c r="Q374" s="56" t="s">
        <v>2648</v>
      </c>
      <c r="R374" s="53" t="s">
        <v>61</v>
      </c>
    </row>
    <row r="375">
      <c r="A375" s="54" t="s">
        <v>2649</v>
      </c>
      <c r="B375" s="50" t="s">
        <v>2650</v>
      </c>
      <c r="C375" s="51" t="s">
        <v>2651</v>
      </c>
      <c r="D375" s="50" t="s">
        <v>2652</v>
      </c>
      <c r="E375" s="52">
        <v>44117.61653935185</v>
      </c>
      <c r="F375" s="50"/>
      <c r="G375" s="50"/>
      <c r="H375" s="50" t="s">
        <v>55</v>
      </c>
      <c r="I375" s="50" t="s">
        <v>56</v>
      </c>
      <c r="J375" s="50" t="s">
        <v>2653</v>
      </c>
      <c r="K375" s="50"/>
      <c r="L375" s="53" t="s">
        <v>58</v>
      </c>
      <c r="M375" s="55" t="s">
        <v>2654</v>
      </c>
      <c r="N375" s="50">
        <v>577.0</v>
      </c>
      <c r="O375" s="50">
        <v>468.0</v>
      </c>
      <c r="P375" s="50" t="s">
        <v>2655</v>
      </c>
      <c r="Q375" s="56" t="s">
        <v>2656</v>
      </c>
      <c r="R375" s="53" t="s">
        <v>61</v>
      </c>
    </row>
    <row r="376">
      <c r="A376" s="54" t="s">
        <v>2657</v>
      </c>
      <c r="B376" s="50" t="s">
        <v>2658</v>
      </c>
      <c r="C376" s="51" t="s">
        <v>2659</v>
      </c>
      <c r="D376" s="50" t="s">
        <v>2660</v>
      </c>
      <c r="E376" s="52">
        <v>44117.57482638889</v>
      </c>
      <c r="F376" s="50"/>
      <c r="G376" s="50"/>
      <c r="H376" s="50" t="s">
        <v>55</v>
      </c>
      <c r="I376" s="50" t="s">
        <v>56</v>
      </c>
      <c r="J376" s="50" t="s">
        <v>2661</v>
      </c>
      <c r="K376" s="50"/>
      <c r="L376" s="53" t="s">
        <v>58</v>
      </c>
      <c r="M376" s="55" t="s">
        <v>2662</v>
      </c>
      <c r="N376" s="50">
        <v>110.0</v>
      </c>
      <c r="O376" s="50">
        <v>91.0</v>
      </c>
      <c r="P376" s="50"/>
      <c r="Q376" s="56" t="s">
        <v>2663</v>
      </c>
      <c r="R376" s="53" t="s">
        <v>61</v>
      </c>
    </row>
    <row r="377">
      <c r="A377" s="54" t="s">
        <v>2664</v>
      </c>
      <c r="B377" s="50" t="s">
        <v>2665</v>
      </c>
      <c r="C377" s="51" t="s">
        <v>2666</v>
      </c>
      <c r="D377" s="50" t="s">
        <v>2667</v>
      </c>
      <c r="E377" s="52">
        <v>44117.203414351854</v>
      </c>
      <c r="F377" s="50"/>
      <c r="G377" s="50"/>
      <c r="H377" s="50"/>
      <c r="I377" s="50"/>
      <c r="J377" s="50" t="s">
        <v>2668</v>
      </c>
      <c r="K377" s="50"/>
      <c r="L377" s="53" t="s">
        <v>58</v>
      </c>
      <c r="M377" s="55" t="s">
        <v>2669</v>
      </c>
      <c r="N377" s="50">
        <v>6026.0</v>
      </c>
      <c r="O377" s="50">
        <v>6490.0</v>
      </c>
      <c r="P377" s="50" t="s">
        <v>2670</v>
      </c>
      <c r="Q377" s="56" t="s">
        <v>2671</v>
      </c>
      <c r="R377" s="53" t="s">
        <v>2672</v>
      </c>
    </row>
    <row r="378">
      <c r="A378" s="54" t="s">
        <v>2673</v>
      </c>
      <c r="B378" s="50" t="s">
        <v>2674</v>
      </c>
      <c r="C378" s="51" t="s">
        <v>2675</v>
      </c>
      <c r="D378" s="50" t="s">
        <v>2676</v>
      </c>
      <c r="E378" s="52">
        <v>44117.197800925926</v>
      </c>
      <c r="F378" s="50"/>
      <c r="G378" s="50"/>
      <c r="H378" s="50"/>
      <c r="I378" s="50"/>
      <c r="J378" s="50" t="s">
        <v>2677</v>
      </c>
      <c r="K378" s="50"/>
      <c r="L378" s="53" t="s">
        <v>296</v>
      </c>
      <c r="M378" s="55" t="s">
        <v>2678</v>
      </c>
      <c r="N378" s="50">
        <v>310.0</v>
      </c>
      <c r="O378" s="50">
        <v>1028.0</v>
      </c>
      <c r="P378" s="50"/>
      <c r="Q378" s="56" t="s">
        <v>2679</v>
      </c>
      <c r="R378" s="53" t="s">
        <v>2680</v>
      </c>
    </row>
    <row r="379">
      <c r="A379" s="54" t="s">
        <v>2681</v>
      </c>
      <c r="B379" s="50" t="s">
        <v>2682</v>
      </c>
      <c r="C379" s="51" t="s">
        <v>2683</v>
      </c>
      <c r="D379" s="50" t="s">
        <v>2684</v>
      </c>
      <c r="E379" s="52">
        <v>44117.16344907407</v>
      </c>
      <c r="F379" s="50"/>
      <c r="G379" s="50"/>
      <c r="H379" s="50" t="s">
        <v>55</v>
      </c>
      <c r="I379" s="50" t="s">
        <v>56</v>
      </c>
      <c r="J379" s="50" t="s">
        <v>2685</v>
      </c>
      <c r="K379" s="50"/>
      <c r="L379" s="53" t="s">
        <v>85</v>
      </c>
      <c r="M379" s="55" t="s">
        <v>2686</v>
      </c>
      <c r="N379" s="50">
        <v>152.0</v>
      </c>
      <c r="O379" s="50">
        <v>876.0</v>
      </c>
      <c r="P379" s="50" t="s">
        <v>145</v>
      </c>
      <c r="Q379" s="56" t="s">
        <v>2687</v>
      </c>
      <c r="R379" s="53" t="s">
        <v>1784</v>
      </c>
    </row>
    <row r="380">
      <c r="A380" s="54" t="s">
        <v>2688</v>
      </c>
      <c r="B380" s="50" t="s">
        <v>2689</v>
      </c>
      <c r="C380" s="51" t="s">
        <v>2690</v>
      </c>
      <c r="D380" s="50" t="s">
        <v>2691</v>
      </c>
      <c r="E380" s="52">
        <v>44117.16133101852</v>
      </c>
      <c r="F380" s="50"/>
      <c r="G380" s="50"/>
      <c r="H380" s="50" t="s">
        <v>55</v>
      </c>
      <c r="I380" s="50" t="s">
        <v>56</v>
      </c>
      <c r="J380" s="50" t="s">
        <v>2692</v>
      </c>
      <c r="K380" s="50"/>
      <c r="L380" s="53" t="s">
        <v>85</v>
      </c>
      <c r="M380" s="55" t="s">
        <v>2693</v>
      </c>
      <c r="N380" s="50">
        <v>546.0</v>
      </c>
      <c r="O380" s="50">
        <v>133.0</v>
      </c>
      <c r="P380" s="50" t="s">
        <v>267</v>
      </c>
      <c r="Q380" s="56" t="s">
        <v>2694</v>
      </c>
      <c r="R380" s="53" t="s">
        <v>61</v>
      </c>
    </row>
    <row r="381">
      <c r="A381" s="54" t="s">
        <v>2695</v>
      </c>
      <c r="B381" s="50" t="s">
        <v>2544</v>
      </c>
      <c r="C381" s="51" t="s">
        <v>2696</v>
      </c>
      <c r="D381" s="50" t="s">
        <v>2697</v>
      </c>
      <c r="E381" s="52">
        <v>44117.15368055555</v>
      </c>
      <c r="F381" s="50"/>
      <c r="G381" s="50"/>
      <c r="H381" s="50" t="s">
        <v>55</v>
      </c>
      <c r="I381" s="50" t="s">
        <v>56</v>
      </c>
      <c r="J381" s="50" t="s">
        <v>2547</v>
      </c>
      <c r="K381" s="50"/>
      <c r="L381" s="53" t="s">
        <v>58</v>
      </c>
      <c r="M381" s="55" t="s">
        <v>2549</v>
      </c>
      <c r="N381" s="50">
        <v>13.0</v>
      </c>
      <c r="O381" s="50">
        <v>262.0</v>
      </c>
      <c r="P381" s="50"/>
      <c r="Q381" s="56" t="s">
        <v>2698</v>
      </c>
      <c r="R381" s="53" t="s">
        <v>61</v>
      </c>
    </row>
    <row r="382">
      <c r="A382" s="54" t="s">
        <v>2699</v>
      </c>
      <c r="B382" s="50" t="s">
        <v>2700</v>
      </c>
      <c r="C382" s="51" t="s">
        <v>2701</v>
      </c>
      <c r="D382" s="50" t="s">
        <v>2702</v>
      </c>
      <c r="E382" s="52">
        <v>44117.04692129629</v>
      </c>
      <c r="F382" s="50"/>
      <c r="G382" s="50"/>
      <c r="H382" s="50" t="s">
        <v>55</v>
      </c>
      <c r="I382" s="50" t="s">
        <v>56</v>
      </c>
      <c r="J382" s="50" t="s">
        <v>2703</v>
      </c>
      <c r="K382" s="50"/>
      <c r="L382" s="53" t="s">
        <v>85</v>
      </c>
      <c r="M382" s="55" t="s">
        <v>2704</v>
      </c>
      <c r="N382" s="50">
        <v>6.0</v>
      </c>
      <c r="O382" s="50">
        <v>30.0</v>
      </c>
      <c r="P382" s="50"/>
      <c r="Q382" s="56" t="s">
        <v>2705</v>
      </c>
      <c r="R382" s="53" t="s">
        <v>61</v>
      </c>
    </row>
    <row r="383">
      <c r="A383" s="54" t="s">
        <v>2706</v>
      </c>
      <c r="B383" s="50" t="s">
        <v>2707</v>
      </c>
      <c r="C383" s="51" t="s">
        <v>2708</v>
      </c>
      <c r="D383" s="50" t="s">
        <v>2709</v>
      </c>
      <c r="E383" s="52">
        <v>44117.037152777775</v>
      </c>
      <c r="F383" s="50"/>
      <c r="G383" s="50"/>
      <c r="H383" s="50" t="s">
        <v>55</v>
      </c>
      <c r="I383" s="50" t="s">
        <v>56</v>
      </c>
      <c r="J383" s="50" t="s">
        <v>2710</v>
      </c>
      <c r="K383" s="50"/>
      <c r="L383" s="53" t="s">
        <v>58</v>
      </c>
      <c r="M383" s="55" t="s">
        <v>2711</v>
      </c>
      <c r="N383" s="50">
        <v>82.0</v>
      </c>
      <c r="O383" s="50">
        <v>137.0</v>
      </c>
      <c r="P383" s="50" t="s">
        <v>2712</v>
      </c>
      <c r="Q383" s="56" t="s">
        <v>2713</v>
      </c>
      <c r="R383" s="53" t="s">
        <v>2714</v>
      </c>
    </row>
    <row r="384">
      <c r="A384" s="54" t="s">
        <v>2715</v>
      </c>
      <c r="B384" s="50" t="s">
        <v>2716</v>
      </c>
      <c r="C384" s="51" t="s">
        <v>2717</v>
      </c>
      <c r="D384" s="50" t="s">
        <v>2718</v>
      </c>
      <c r="E384" s="52">
        <v>44117.03384259259</v>
      </c>
      <c r="F384" s="50"/>
      <c r="G384" s="50"/>
      <c r="H384" s="50" t="s">
        <v>55</v>
      </c>
      <c r="I384" s="50" t="s">
        <v>56</v>
      </c>
      <c r="J384" s="50" t="s">
        <v>2719</v>
      </c>
      <c r="K384" s="50"/>
      <c r="L384" s="53" t="s">
        <v>58</v>
      </c>
      <c r="M384" s="55" t="s">
        <v>2720</v>
      </c>
      <c r="N384" s="50">
        <v>10932.0</v>
      </c>
      <c r="O384" s="50">
        <v>164.0</v>
      </c>
      <c r="P384" s="50" t="s">
        <v>145</v>
      </c>
      <c r="Q384" s="56" t="s">
        <v>2721</v>
      </c>
      <c r="R384" s="53" t="s">
        <v>2722</v>
      </c>
    </row>
    <row r="385">
      <c r="A385" s="54" t="s">
        <v>2723</v>
      </c>
      <c r="B385" s="50" t="s">
        <v>2724</v>
      </c>
      <c r="C385" s="51" t="s">
        <v>2725</v>
      </c>
      <c r="D385" s="50" t="s">
        <v>2726</v>
      </c>
      <c r="E385" s="52">
        <v>44117.016076388885</v>
      </c>
      <c r="F385" s="50"/>
      <c r="G385" s="50"/>
      <c r="H385" s="50" t="s">
        <v>55</v>
      </c>
      <c r="I385" s="50" t="s">
        <v>56</v>
      </c>
      <c r="J385" s="50" t="s">
        <v>2727</v>
      </c>
      <c r="K385" s="50" t="s">
        <v>2728</v>
      </c>
      <c r="L385" s="53" t="s">
        <v>85</v>
      </c>
      <c r="M385" s="55" t="s">
        <v>2729</v>
      </c>
      <c r="N385" s="50">
        <v>52.0</v>
      </c>
      <c r="O385" s="50">
        <v>425.0</v>
      </c>
      <c r="P385" s="50"/>
      <c r="Q385" s="56" t="s">
        <v>2730</v>
      </c>
      <c r="R385" s="53" t="s">
        <v>61</v>
      </c>
    </row>
    <row r="386">
      <c r="A386" s="54" t="s">
        <v>2731</v>
      </c>
      <c r="B386" s="50" t="s">
        <v>2724</v>
      </c>
      <c r="C386" s="51" t="s">
        <v>2732</v>
      </c>
      <c r="D386" s="50" t="s">
        <v>2733</v>
      </c>
      <c r="E386" s="52">
        <v>44117.011145833334</v>
      </c>
      <c r="F386" s="50"/>
      <c r="G386" s="50"/>
      <c r="H386" s="50" t="s">
        <v>55</v>
      </c>
      <c r="I386" s="50" t="s">
        <v>56</v>
      </c>
      <c r="J386" s="50" t="s">
        <v>2727</v>
      </c>
      <c r="K386" s="50" t="s">
        <v>110</v>
      </c>
      <c r="L386" s="53" t="s">
        <v>85</v>
      </c>
      <c r="M386" s="55" t="s">
        <v>2729</v>
      </c>
      <c r="N386" s="50">
        <v>52.0</v>
      </c>
      <c r="O386" s="50">
        <v>425.0</v>
      </c>
      <c r="P386" s="50"/>
      <c r="Q386" s="56" t="s">
        <v>2734</v>
      </c>
      <c r="R386" s="53" t="s">
        <v>2735</v>
      </c>
    </row>
    <row r="387">
      <c r="A387" s="54" t="s">
        <v>2736</v>
      </c>
      <c r="B387" s="50" t="s">
        <v>2724</v>
      </c>
      <c r="C387" s="51" t="s">
        <v>2737</v>
      </c>
      <c r="D387" s="50" t="s">
        <v>2738</v>
      </c>
      <c r="E387" s="52">
        <v>44117.008738425924</v>
      </c>
      <c r="F387" s="50"/>
      <c r="G387" s="50"/>
      <c r="H387" s="50" t="s">
        <v>55</v>
      </c>
      <c r="I387" s="50" t="s">
        <v>56</v>
      </c>
      <c r="J387" s="50" t="s">
        <v>2727</v>
      </c>
      <c r="K387" s="50"/>
      <c r="L387" s="53" t="s">
        <v>85</v>
      </c>
      <c r="M387" s="55" t="s">
        <v>2729</v>
      </c>
      <c r="N387" s="50">
        <v>52.0</v>
      </c>
      <c r="O387" s="50">
        <v>425.0</v>
      </c>
      <c r="P387" s="50"/>
      <c r="Q387" s="56" t="s">
        <v>2739</v>
      </c>
      <c r="R387" s="53" t="s">
        <v>2740</v>
      </c>
    </row>
    <row r="388">
      <c r="A388" s="54" t="s">
        <v>2741</v>
      </c>
      <c r="B388" s="50" t="s">
        <v>2724</v>
      </c>
      <c r="C388" s="51" t="s">
        <v>2742</v>
      </c>
      <c r="D388" s="50" t="s">
        <v>2743</v>
      </c>
      <c r="E388" s="52">
        <v>44117.0068287037</v>
      </c>
      <c r="F388" s="50"/>
      <c r="G388" s="50"/>
      <c r="H388" s="50" t="s">
        <v>55</v>
      </c>
      <c r="I388" s="50" t="s">
        <v>56</v>
      </c>
      <c r="J388" s="50" t="s">
        <v>2727</v>
      </c>
      <c r="K388" s="50"/>
      <c r="L388" s="53" t="s">
        <v>85</v>
      </c>
      <c r="M388" s="55" t="s">
        <v>2729</v>
      </c>
      <c r="N388" s="50">
        <v>52.0</v>
      </c>
      <c r="O388" s="50">
        <v>425.0</v>
      </c>
      <c r="P388" s="50"/>
      <c r="Q388" s="56" t="s">
        <v>2744</v>
      </c>
      <c r="R388" s="53" t="s">
        <v>2745</v>
      </c>
    </row>
    <row r="389">
      <c r="A389" s="54" t="s">
        <v>2746</v>
      </c>
      <c r="B389" s="50" t="s">
        <v>2254</v>
      </c>
      <c r="C389" s="51" t="s">
        <v>2747</v>
      </c>
      <c r="D389" s="50" t="s">
        <v>2748</v>
      </c>
      <c r="E389" s="52">
        <v>44117.0003587963</v>
      </c>
      <c r="F389" s="50"/>
      <c r="G389" s="50"/>
      <c r="H389" s="50" t="s">
        <v>55</v>
      </c>
      <c r="I389" s="50" t="s">
        <v>56</v>
      </c>
      <c r="J389" s="50" t="s">
        <v>2257</v>
      </c>
      <c r="K389" s="50"/>
      <c r="L389" s="53" t="s">
        <v>85</v>
      </c>
      <c r="M389" s="55" t="s">
        <v>2259</v>
      </c>
      <c r="N389" s="50">
        <v>14.0</v>
      </c>
      <c r="O389" s="50">
        <v>56.0</v>
      </c>
      <c r="P389" s="50"/>
      <c r="Q389" s="56" t="s">
        <v>2749</v>
      </c>
      <c r="R389" s="53" t="s">
        <v>61</v>
      </c>
    </row>
    <row r="390">
      <c r="A390" s="54" t="s">
        <v>2750</v>
      </c>
      <c r="B390" s="50" t="s">
        <v>2751</v>
      </c>
      <c r="C390" s="51" t="s">
        <v>2752</v>
      </c>
      <c r="D390" s="50" t="s">
        <v>2753</v>
      </c>
      <c r="E390" s="52">
        <v>44116.99763888889</v>
      </c>
      <c r="F390" s="50"/>
      <c r="G390" s="50"/>
      <c r="H390" s="50" t="s">
        <v>55</v>
      </c>
      <c r="I390" s="50" t="s">
        <v>56</v>
      </c>
      <c r="J390" s="50" t="s">
        <v>2754</v>
      </c>
      <c r="K390" s="50" t="s">
        <v>2755</v>
      </c>
      <c r="L390" s="53" t="s">
        <v>58</v>
      </c>
      <c r="M390" s="55" t="s">
        <v>2756</v>
      </c>
      <c r="N390" s="50">
        <v>523.0</v>
      </c>
      <c r="O390" s="50">
        <v>318.0</v>
      </c>
      <c r="P390" s="50"/>
      <c r="Q390" s="56" t="s">
        <v>2757</v>
      </c>
      <c r="R390" s="53" t="s">
        <v>61</v>
      </c>
    </row>
    <row r="391">
      <c r="A391" s="54" t="s">
        <v>2758</v>
      </c>
      <c r="B391" s="50" t="s">
        <v>2759</v>
      </c>
      <c r="C391" s="51" t="s">
        <v>2760</v>
      </c>
      <c r="D391" s="50" t="s">
        <v>2761</v>
      </c>
      <c r="E391" s="52">
        <v>44116.97523148148</v>
      </c>
      <c r="F391" s="50"/>
      <c r="G391" s="50"/>
      <c r="H391" s="50" t="s">
        <v>55</v>
      </c>
      <c r="I391" s="50" t="s">
        <v>56</v>
      </c>
      <c r="J391" s="50" t="s">
        <v>2762</v>
      </c>
      <c r="K391" s="50"/>
      <c r="L391" s="53" t="s">
        <v>58</v>
      </c>
      <c r="M391" s="55" t="s">
        <v>76</v>
      </c>
      <c r="N391" s="50">
        <v>2.0</v>
      </c>
      <c r="O391" s="50">
        <v>4.0</v>
      </c>
      <c r="P391" s="50"/>
      <c r="Q391" s="56" t="s">
        <v>2763</v>
      </c>
      <c r="R391" s="53" t="s">
        <v>61</v>
      </c>
    </row>
    <row r="392">
      <c r="A392" s="54" t="s">
        <v>2764</v>
      </c>
      <c r="B392" s="50" t="s">
        <v>2765</v>
      </c>
      <c r="C392" s="51" t="s">
        <v>2766</v>
      </c>
      <c r="D392" s="50" t="s">
        <v>2767</v>
      </c>
      <c r="E392" s="52">
        <v>44116.974270833336</v>
      </c>
      <c r="F392" s="50"/>
      <c r="G392" s="50"/>
      <c r="H392" s="50" t="s">
        <v>55</v>
      </c>
      <c r="I392" s="50" t="s">
        <v>56</v>
      </c>
      <c r="J392" s="50" t="s">
        <v>2768</v>
      </c>
      <c r="K392" s="50" t="s">
        <v>84</v>
      </c>
      <c r="L392" s="53" t="s">
        <v>58</v>
      </c>
      <c r="M392" s="55" t="s">
        <v>2769</v>
      </c>
      <c r="N392" s="50">
        <v>16.0</v>
      </c>
      <c r="O392" s="50">
        <v>68.0</v>
      </c>
      <c r="P392" s="50" t="s">
        <v>2770</v>
      </c>
      <c r="Q392" s="56" t="s">
        <v>2771</v>
      </c>
      <c r="R392" s="53" t="s">
        <v>2772</v>
      </c>
    </row>
    <row r="393">
      <c r="A393" s="54" t="s">
        <v>2773</v>
      </c>
      <c r="B393" s="50" t="s">
        <v>2765</v>
      </c>
      <c r="C393" s="51" t="s">
        <v>2774</v>
      </c>
      <c r="D393" s="50" t="s">
        <v>2775</v>
      </c>
      <c r="E393" s="52">
        <v>44116.96774305556</v>
      </c>
      <c r="F393" s="50"/>
      <c r="G393" s="50"/>
      <c r="H393" s="50" t="s">
        <v>55</v>
      </c>
      <c r="I393" s="50" t="s">
        <v>56</v>
      </c>
      <c r="J393" s="50" t="s">
        <v>2768</v>
      </c>
      <c r="K393" s="50"/>
      <c r="L393" s="53" t="s">
        <v>58</v>
      </c>
      <c r="M393" s="55" t="s">
        <v>2769</v>
      </c>
      <c r="N393" s="50">
        <v>16.0</v>
      </c>
      <c r="O393" s="50">
        <v>68.0</v>
      </c>
      <c r="P393" s="50" t="s">
        <v>2770</v>
      </c>
      <c r="Q393" s="56" t="s">
        <v>2776</v>
      </c>
      <c r="R393" s="53" t="s">
        <v>61</v>
      </c>
    </row>
    <row r="394">
      <c r="A394" s="54" t="s">
        <v>2777</v>
      </c>
      <c r="B394" s="50" t="s">
        <v>2778</v>
      </c>
      <c r="C394" s="51" t="s">
        <v>2779</v>
      </c>
      <c r="D394" s="50" t="s">
        <v>2780</v>
      </c>
      <c r="E394" s="52">
        <v>44116.94269675926</v>
      </c>
      <c r="F394" s="50"/>
      <c r="G394" s="50"/>
      <c r="H394" s="50" t="s">
        <v>55</v>
      </c>
      <c r="I394" s="50" t="s">
        <v>56</v>
      </c>
      <c r="J394" s="50" t="s">
        <v>2781</v>
      </c>
      <c r="K394" s="50"/>
      <c r="L394" s="53" t="s">
        <v>85</v>
      </c>
      <c r="M394" s="55" t="s">
        <v>2782</v>
      </c>
      <c r="N394" s="50">
        <v>33.0</v>
      </c>
      <c r="O394" s="50">
        <v>253.0</v>
      </c>
      <c r="P394" s="50" t="s">
        <v>2783</v>
      </c>
      <c r="Q394" s="56" t="s">
        <v>2784</v>
      </c>
      <c r="R394" s="53" t="s">
        <v>61</v>
      </c>
    </row>
    <row r="395">
      <c r="A395" s="54" t="s">
        <v>2785</v>
      </c>
      <c r="B395" s="50" t="s">
        <v>2786</v>
      </c>
      <c r="C395" s="51" t="s">
        <v>2787</v>
      </c>
      <c r="D395" s="50" t="s">
        <v>2788</v>
      </c>
      <c r="E395" s="52">
        <v>44116.91836805556</v>
      </c>
      <c r="F395" s="50"/>
      <c r="G395" s="50"/>
      <c r="H395" s="50" t="s">
        <v>55</v>
      </c>
      <c r="I395" s="50" t="s">
        <v>56</v>
      </c>
      <c r="J395" s="50" t="s">
        <v>2789</v>
      </c>
      <c r="K395" s="50"/>
      <c r="L395" s="53" t="s">
        <v>85</v>
      </c>
      <c r="M395" s="55" t="s">
        <v>2790</v>
      </c>
      <c r="N395" s="50">
        <v>326.0</v>
      </c>
      <c r="O395" s="50">
        <v>295.0</v>
      </c>
      <c r="P395" s="50" t="s">
        <v>2791</v>
      </c>
      <c r="Q395" s="56" t="s">
        <v>2792</v>
      </c>
      <c r="R395" s="53" t="s">
        <v>61</v>
      </c>
    </row>
    <row r="396">
      <c r="A396" s="54" t="s">
        <v>2793</v>
      </c>
      <c r="B396" s="50" t="s">
        <v>2794</v>
      </c>
      <c r="C396" s="51" t="s">
        <v>2795</v>
      </c>
      <c r="D396" s="50" t="s">
        <v>2796</v>
      </c>
      <c r="E396" s="52">
        <v>44116.90959490741</v>
      </c>
      <c r="F396" s="50"/>
      <c r="G396" s="50"/>
      <c r="H396" s="50" t="s">
        <v>55</v>
      </c>
      <c r="I396" s="50" t="s">
        <v>56</v>
      </c>
      <c r="J396" s="50" t="s">
        <v>2797</v>
      </c>
      <c r="K396" s="50"/>
      <c r="L396" s="53" t="s">
        <v>58</v>
      </c>
      <c r="M396" s="55" t="s">
        <v>76</v>
      </c>
      <c r="N396" s="50">
        <v>6.0</v>
      </c>
      <c r="O396" s="50">
        <v>9.0</v>
      </c>
      <c r="P396" s="50"/>
      <c r="Q396" s="56" t="s">
        <v>2798</v>
      </c>
      <c r="R396" s="53" t="s">
        <v>61</v>
      </c>
    </row>
    <row r="397">
      <c r="A397" s="54" t="s">
        <v>2799</v>
      </c>
      <c r="B397" s="50" t="s">
        <v>2800</v>
      </c>
      <c r="C397" s="51" t="s">
        <v>2801</v>
      </c>
      <c r="D397" s="50" t="s">
        <v>2802</v>
      </c>
      <c r="E397" s="52">
        <v>44116.89545138889</v>
      </c>
      <c r="F397" s="50"/>
      <c r="G397" s="50"/>
      <c r="H397" s="50" t="s">
        <v>55</v>
      </c>
      <c r="I397" s="50" t="s">
        <v>56</v>
      </c>
      <c r="J397" s="50" t="s">
        <v>2803</v>
      </c>
      <c r="K397" s="50"/>
      <c r="L397" s="53" t="s">
        <v>58</v>
      </c>
      <c r="M397" s="55" t="s">
        <v>2804</v>
      </c>
      <c r="N397" s="50">
        <v>91.0</v>
      </c>
      <c r="O397" s="50">
        <v>225.0</v>
      </c>
      <c r="P397" s="50"/>
      <c r="Q397" s="56" t="s">
        <v>2805</v>
      </c>
      <c r="R397" s="53" t="s">
        <v>2806</v>
      </c>
    </row>
    <row r="398">
      <c r="A398" s="54" t="s">
        <v>2807</v>
      </c>
      <c r="B398" s="50" t="s">
        <v>2808</v>
      </c>
      <c r="C398" s="51" t="s">
        <v>2809</v>
      </c>
      <c r="D398" s="50" t="s">
        <v>2810</v>
      </c>
      <c r="E398" s="52">
        <v>44116.88401620371</v>
      </c>
      <c r="F398" s="50"/>
      <c r="G398" s="50"/>
      <c r="H398" s="50" t="s">
        <v>55</v>
      </c>
      <c r="I398" s="50" t="s">
        <v>56</v>
      </c>
      <c r="J398" s="50" t="s">
        <v>2811</v>
      </c>
      <c r="K398" s="50"/>
      <c r="L398" s="53" t="s">
        <v>296</v>
      </c>
      <c r="M398" s="55" t="s">
        <v>2812</v>
      </c>
      <c r="N398" s="50">
        <v>2659.0</v>
      </c>
      <c r="O398" s="50">
        <v>4365.0</v>
      </c>
      <c r="P398" s="50" t="s">
        <v>267</v>
      </c>
      <c r="Q398" s="56" t="s">
        <v>2813</v>
      </c>
      <c r="R398" s="53" t="s">
        <v>2814</v>
      </c>
    </row>
    <row r="399">
      <c r="A399" s="54" t="s">
        <v>2815</v>
      </c>
      <c r="B399" s="50" t="s">
        <v>2816</v>
      </c>
      <c r="C399" s="51" t="s">
        <v>2817</v>
      </c>
      <c r="D399" s="50" t="s">
        <v>2818</v>
      </c>
      <c r="E399" s="52">
        <v>44116.863333333335</v>
      </c>
      <c r="F399" s="50"/>
      <c r="G399" s="50"/>
      <c r="H399" s="50" t="s">
        <v>55</v>
      </c>
      <c r="I399" s="50" t="s">
        <v>56</v>
      </c>
      <c r="J399" s="50" t="s">
        <v>2819</v>
      </c>
      <c r="K399" s="50"/>
      <c r="L399" s="53" t="s">
        <v>85</v>
      </c>
      <c r="M399" s="55" t="s">
        <v>2820</v>
      </c>
      <c r="N399" s="50">
        <v>159.0</v>
      </c>
      <c r="O399" s="50">
        <v>917.0</v>
      </c>
      <c r="P399" s="50" t="s">
        <v>2821</v>
      </c>
      <c r="Q399" s="56" t="s">
        <v>2822</v>
      </c>
      <c r="R399" s="53" t="s">
        <v>61</v>
      </c>
    </row>
    <row r="400">
      <c r="A400" s="54" t="s">
        <v>2823</v>
      </c>
      <c r="B400" s="50" t="s">
        <v>2824</v>
      </c>
      <c r="C400" s="51" t="s">
        <v>2825</v>
      </c>
      <c r="D400" s="50" t="s">
        <v>2826</v>
      </c>
      <c r="E400" s="52">
        <v>44116.86237268518</v>
      </c>
      <c r="F400" s="50"/>
      <c r="G400" s="50"/>
      <c r="H400" s="50" t="s">
        <v>55</v>
      </c>
      <c r="I400" s="50" t="s">
        <v>56</v>
      </c>
      <c r="J400" s="50" t="s">
        <v>2827</v>
      </c>
      <c r="K400" s="50"/>
      <c r="L400" s="53" t="s">
        <v>58</v>
      </c>
      <c r="M400" s="55" t="s">
        <v>2828</v>
      </c>
      <c r="N400" s="50">
        <v>45.0</v>
      </c>
      <c r="O400" s="50">
        <v>418.0</v>
      </c>
      <c r="P400" s="50"/>
      <c r="Q400" s="56" t="s">
        <v>2829</v>
      </c>
      <c r="R400" s="53" t="s">
        <v>61</v>
      </c>
    </row>
    <row r="401">
      <c r="A401" s="54" t="s">
        <v>2830</v>
      </c>
      <c r="B401" s="50" t="s">
        <v>2831</v>
      </c>
      <c r="C401" s="51" t="s">
        <v>2832</v>
      </c>
      <c r="D401" s="50" t="s">
        <v>2833</v>
      </c>
      <c r="E401" s="52">
        <v>44116.852476851855</v>
      </c>
      <c r="F401" s="50"/>
      <c r="G401" s="50"/>
      <c r="H401" s="50" t="s">
        <v>55</v>
      </c>
      <c r="I401" s="50" t="s">
        <v>56</v>
      </c>
      <c r="J401" s="50" t="s">
        <v>2834</v>
      </c>
      <c r="K401" s="50"/>
      <c r="L401" s="53" t="s">
        <v>85</v>
      </c>
      <c r="M401" s="55" t="s">
        <v>2835</v>
      </c>
      <c r="N401" s="50">
        <v>1211.0</v>
      </c>
      <c r="O401" s="50">
        <v>816.0</v>
      </c>
      <c r="P401" s="50" t="s">
        <v>2836</v>
      </c>
      <c r="Q401" s="56" t="s">
        <v>2837</v>
      </c>
      <c r="R401" s="53" t="s">
        <v>61</v>
      </c>
    </row>
    <row r="402">
      <c r="A402" s="54" t="s">
        <v>2838</v>
      </c>
      <c r="B402" s="50" t="s">
        <v>2839</v>
      </c>
      <c r="C402" s="51" t="s">
        <v>2840</v>
      </c>
      <c r="D402" s="50" t="s">
        <v>2841</v>
      </c>
      <c r="E402" s="52">
        <v>44116.85197916666</v>
      </c>
      <c r="F402" s="50"/>
      <c r="G402" s="50"/>
      <c r="H402" s="50" t="s">
        <v>55</v>
      </c>
      <c r="I402" s="50" t="s">
        <v>56</v>
      </c>
      <c r="J402" s="50" t="s">
        <v>2842</v>
      </c>
      <c r="K402" s="50" t="s">
        <v>2843</v>
      </c>
      <c r="L402" s="53" t="s">
        <v>58</v>
      </c>
      <c r="M402" s="55" t="s">
        <v>2844</v>
      </c>
      <c r="N402" s="50">
        <v>2257.0</v>
      </c>
      <c r="O402" s="50">
        <v>1698.0</v>
      </c>
      <c r="P402" s="50" t="s">
        <v>1843</v>
      </c>
      <c r="Q402" s="56" t="s">
        <v>2845</v>
      </c>
      <c r="R402" s="53" t="s">
        <v>61</v>
      </c>
    </row>
    <row r="403">
      <c r="A403" s="54" t="s">
        <v>2846</v>
      </c>
      <c r="B403" s="50" t="s">
        <v>2847</v>
      </c>
      <c r="C403" s="51" t="s">
        <v>2848</v>
      </c>
      <c r="D403" s="50" t="s">
        <v>2849</v>
      </c>
      <c r="E403" s="52">
        <v>44116.837118055555</v>
      </c>
      <c r="F403" s="50"/>
      <c r="G403" s="50"/>
      <c r="H403" s="50" t="s">
        <v>55</v>
      </c>
      <c r="I403" s="50" t="s">
        <v>56</v>
      </c>
      <c r="J403" s="50" t="s">
        <v>2850</v>
      </c>
      <c r="K403" s="50" t="s">
        <v>84</v>
      </c>
      <c r="L403" s="53" t="s">
        <v>296</v>
      </c>
      <c r="M403" s="55" t="s">
        <v>2851</v>
      </c>
      <c r="N403" s="50">
        <v>20.0</v>
      </c>
      <c r="O403" s="50">
        <v>42.0</v>
      </c>
      <c r="P403" s="50" t="s">
        <v>2852</v>
      </c>
      <c r="Q403" s="56" t="s">
        <v>2853</v>
      </c>
      <c r="R403" s="53" t="s">
        <v>61</v>
      </c>
    </row>
    <row r="404">
      <c r="A404" s="54" t="s">
        <v>2854</v>
      </c>
      <c r="B404" s="50" t="s">
        <v>2847</v>
      </c>
      <c r="C404" s="51" t="s">
        <v>2855</v>
      </c>
      <c r="D404" s="50" t="s">
        <v>2856</v>
      </c>
      <c r="E404" s="52">
        <v>44116.83665509259</v>
      </c>
      <c r="F404" s="50"/>
      <c r="G404" s="50"/>
      <c r="H404" s="50" t="s">
        <v>55</v>
      </c>
      <c r="I404" s="50" t="s">
        <v>56</v>
      </c>
      <c r="J404" s="50" t="s">
        <v>2850</v>
      </c>
      <c r="K404" s="50"/>
      <c r="L404" s="53" t="s">
        <v>296</v>
      </c>
      <c r="M404" s="55" t="s">
        <v>2851</v>
      </c>
      <c r="N404" s="50">
        <v>20.0</v>
      </c>
      <c r="O404" s="50">
        <v>42.0</v>
      </c>
      <c r="P404" s="50" t="s">
        <v>2852</v>
      </c>
      <c r="Q404" s="56" t="s">
        <v>2857</v>
      </c>
      <c r="R404" s="53" t="s">
        <v>61</v>
      </c>
    </row>
    <row r="405">
      <c r="A405" s="54" t="s">
        <v>2858</v>
      </c>
      <c r="B405" s="50" t="s">
        <v>2859</v>
      </c>
      <c r="C405" s="51" t="s">
        <v>2860</v>
      </c>
      <c r="D405" s="50" t="s">
        <v>2861</v>
      </c>
      <c r="E405" s="52">
        <v>44116.82219907407</v>
      </c>
      <c r="F405" s="50"/>
      <c r="G405" s="50"/>
      <c r="H405" s="50" t="s">
        <v>55</v>
      </c>
      <c r="I405" s="50" t="s">
        <v>56</v>
      </c>
      <c r="J405" s="50" t="s">
        <v>2862</v>
      </c>
      <c r="K405" s="50"/>
      <c r="L405" s="53" t="s">
        <v>85</v>
      </c>
      <c r="M405" s="55" t="s">
        <v>2863</v>
      </c>
      <c r="N405" s="50">
        <v>119.0</v>
      </c>
      <c r="O405" s="50">
        <v>470.0</v>
      </c>
      <c r="P405" s="50" t="s">
        <v>145</v>
      </c>
      <c r="Q405" s="56" t="s">
        <v>2864</v>
      </c>
      <c r="R405" s="53" t="s">
        <v>61</v>
      </c>
    </row>
    <row r="406">
      <c r="A406" s="54" t="s">
        <v>2865</v>
      </c>
      <c r="B406" s="50" t="s">
        <v>2866</v>
      </c>
      <c r="C406" s="51" t="s">
        <v>2867</v>
      </c>
      <c r="D406" s="50" t="s">
        <v>2868</v>
      </c>
      <c r="E406" s="52">
        <v>44116.816296296296</v>
      </c>
      <c r="F406" s="50"/>
      <c r="G406" s="50"/>
      <c r="H406" s="50" t="s">
        <v>55</v>
      </c>
      <c r="I406" s="50" t="s">
        <v>56</v>
      </c>
      <c r="J406" s="50" t="s">
        <v>2869</v>
      </c>
      <c r="K406" s="50"/>
      <c r="L406" s="53" t="s">
        <v>58</v>
      </c>
      <c r="M406" s="55" t="s">
        <v>2870</v>
      </c>
      <c r="N406" s="50">
        <v>980.0</v>
      </c>
      <c r="O406" s="50">
        <v>1608.0</v>
      </c>
      <c r="P406" s="50" t="s">
        <v>2871</v>
      </c>
      <c r="Q406" s="56" t="s">
        <v>2872</v>
      </c>
      <c r="R406" s="53" t="s">
        <v>2873</v>
      </c>
    </row>
    <row r="407">
      <c r="A407" s="54" t="s">
        <v>2874</v>
      </c>
      <c r="B407" s="50" t="s">
        <v>2875</v>
      </c>
      <c r="C407" s="51" t="s">
        <v>2876</v>
      </c>
      <c r="D407" s="50" t="s">
        <v>2877</v>
      </c>
      <c r="E407" s="52">
        <v>44116.80590277778</v>
      </c>
      <c r="F407" s="50"/>
      <c r="G407" s="50"/>
      <c r="H407" s="50" t="s">
        <v>55</v>
      </c>
      <c r="I407" s="50" t="s">
        <v>56</v>
      </c>
      <c r="J407" s="50" t="s">
        <v>2878</v>
      </c>
      <c r="K407" s="50"/>
      <c r="L407" s="53" t="s">
        <v>296</v>
      </c>
      <c r="M407" s="55" t="s">
        <v>2879</v>
      </c>
      <c r="N407" s="50">
        <v>543.0</v>
      </c>
      <c r="O407" s="50">
        <v>884.0</v>
      </c>
      <c r="P407" s="50" t="s">
        <v>2880</v>
      </c>
      <c r="Q407" s="56" t="s">
        <v>2881</v>
      </c>
      <c r="R407" s="53" t="s">
        <v>61</v>
      </c>
    </row>
    <row r="408">
      <c r="A408" s="54" t="s">
        <v>2882</v>
      </c>
      <c r="B408" s="50" t="s">
        <v>2883</v>
      </c>
      <c r="C408" s="51" t="s">
        <v>2884</v>
      </c>
      <c r="D408" s="50" t="s">
        <v>2885</v>
      </c>
      <c r="E408" s="52">
        <v>44116.796631944446</v>
      </c>
      <c r="F408" s="50"/>
      <c r="G408" s="50"/>
      <c r="H408" s="50" t="s">
        <v>55</v>
      </c>
      <c r="I408" s="50" t="s">
        <v>56</v>
      </c>
      <c r="J408" s="50" t="s">
        <v>2886</v>
      </c>
      <c r="K408" s="50"/>
      <c r="L408" s="53" t="s">
        <v>58</v>
      </c>
      <c r="M408" s="55" t="s">
        <v>2887</v>
      </c>
      <c r="N408" s="50">
        <v>332.0</v>
      </c>
      <c r="O408" s="50">
        <v>955.0</v>
      </c>
      <c r="P408" s="50" t="s">
        <v>2888</v>
      </c>
      <c r="Q408" s="56" t="s">
        <v>2889</v>
      </c>
      <c r="R408" s="53" t="s">
        <v>61</v>
      </c>
    </row>
    <row r="409">
      <c r="A409" s="54" t="s">
        <v>2890</v>
      </c>
      <c r="B409" s="50" t="s">
        <v>2891</v>
      </c>
      <c r="C409" s="51" t="s">
        <v>2892</v>
      </c>
      <c r="D409" s="50" t="s">
        <v>2893</v>
      </c>
      <c r="E409" s="52">
        <v>44116.7947337963</v>
      </c>
      <c r="F409" s="50"/>
      <c r="G409" s="50"/>
      <c r="H409" s="50"/>
      <c r="I409" s="50"/>
      <c r="J409" s="50" t="s">
        <v>2894</v>
      </c>
      <c r="K409" s="50"/>
      <c r="L409" s="53" t="s">
        <v>296</v>
      </c>
      <c r="M409" s="55" t="s">
        <v>76</v>
      </c>
      <c r="N409" s="50">
        <v>1.0</v>
      </c>
      <c r="O409" s="50">
        <v>6.0</v>
      </c>
      <c r="P409" s="50"/>
      <c r="Q409" s="56" t="s">
        <v>2895</v>
      </c>
      <c r="R409" s="53" t="s">
        <v>2896</v>
      </c>
    </row>
    <row r="410">
      <c r="A410" s="54" t="s">
        <v>2897</v>
      </c>
      <c r="B410" s="50" t="s">
        <v>2891</v>
      </c>
      <c r="C410" s="51" t="s">
        <v>2898</v>
      </c>
      <c r="D410" s="50" t="s">
        <v>2899</v>
      </c>
      <c r="E410" s="52">
        <v>44116.79203703704</v>
      </c>
      <c r="F410" s="50"/>
      <c r="G410" s="50"/>
      <c r="H410" s="50" t="s">
        <v>55</v>
      </c>
      <c r="I410" s="50" t="s">
        <v>56</v>
      </c>
      <c r="J410" s="50" t="s">
        <v>2894</v>
      </c>
      <c r="K410" s="50"/>
      <c r="L410" s="53" t="s">
        <v>296</v>
      </c>
      <c r="M410" s="55" t="s">
        <v>76</v>
      </c>
      <c r="N410" s="50">
        <v>1.0</v>
      </c>
      <c r="O410" s="50">
        <v>6.0</v>
      </c>
      <c r="P410" s="50"/>
      <c r="Q410" s="56" t="s">
        <v>2900</v>
      </c>
      <c r="R410" s="53" t="s">
        <v>61</v>
      </c>
    </row>
    <row r="411">
      <c r="A411" s="54" t="s">
        <v>2901</v>
      </c>
      <c r="B411" s="50" t="s">
        <v>2902</v>
      </c>
      <c r="C411" s="51" t="s">
        <v>2903</v>
      </c>
      <c r="D411" s="50" t="s">
        <v>2904</v>
      </c>
      <c r="E411" s="52">
        <v>44116.787997685184</v>
      </c>
      <c r="F411" s="50"/>
      <c r="G411" s="50"/>
      <c r="H411" s="50" t="s">
        <v>55</v>
      </c>
      <c r="I411" s="50" t="s">
        <v>56</v>
      </c>
      <c r="J411" s="50" t="s">
        <v>2905</v>
      </c>
      <c r="K411" s="50" t="s">
        <v>2906</v>
      </c>
      <c r="L411" s="53" t="s">
        <v>85</v>
      </c>
      <c r="M411" s="55" t="s">
        <v>2907</v>
      </c>
      <c r="N411" s="50">
        <v>189.0</v>
      </c>
      <c r="O411" s="50">
        <v>469.0</v>
      </c>
      <c r="P411" s="50" t="s">
        <v>2908</v>
      </c>
      <c r="Q411" s="56" t="s">
        <v>2909</v>
      </c>
      <c r="R411" s="53" t="s">
        <v>2910</v>
      </c>
    </row>
    <row r="412">
      <c r="A412" s="54" t="s">
        <v>2911</v>
      </c>
      <c r="B412" s="50" t="s">
        <v>2902</v>
      </c>
      <c r="C412" s="51" t="s">
        <v>2912</v>
      </c>
      <c r="D412" s="50" t="s">
        <v>2913</v>
      </c>
      <c r="E412" s="52">
        <v>44116.78758101852</v>
      </c>
      <c r="F412" s="50"/>
      <c r="G412" s="50"/>
      <c r="H412" s="50" t="s">
        <v>55</v>
      </c>
      <c r="I412" s="50" t="s">
        <v>56</v>
      </c>
      <c r="J412" s="50" t="s">
        <v>2905</v>
      </c>
      <c r="K412" s="50" t="s">
        <v>2906</v>
      </c>
      <c r="L412" s="53" t="s">
        <v>85</v>
      </c>
      <c r="M412" s="55" t="s">
        <v>2907</v>
      </c>
      <c r="N412" s="50">
        <v>189.0</v>
      </c>
      <c r="O412" s="50">
        <v>469.0</v>
      </c>
      <c r="P412" s="50" t="s">
        <v>2908</v>
      </c>
      <c r="Q412" s="56" t="s">
        <v>2914</v>
      </c>
      <c r="R412" s="53" t="s">
        <v>2915</v>
      </c>
    </row>
    <row r="413">
      <c r="A413" s="54" t="s">
        <v>2916</v>
      </c>
      <c r="B413" s="50" t="s">
        <v>2917</v>
      </c>
      <c r="C413" s="51" t="s">
        <v>2918</v>
      </c>
      <c r="D413" s="50" t="s">
        <v>2919</v>
      </c>
      <c r="E413" s="52">
        <v>44116.78101851852</v>
      </c>
      <c r="F413" s="50"/>
      <c r="G413" s="50"/>
      <c r="H413" s="50" t="s">
        <v>55</v>
      </c>
      <c r="I413" s="50" t="s">
        <v>56</v>
      </c>
      <c r="J413" s="50" t="s">
        <v>2920</v>
      </c>
      <c r="K413" s="50"/>
      <c r="L413" s="53" t="s">
        <v>58</v>
      </c>
      <c r="M413" s="55" t="s">
        <v>2921</v>
      </c>
      <c r="N413" s="50">
        <v>48.0</v>
      </c>
      <c r="O413" s="50">
        <v>369.0</v>
      </c>
      <c r="P413" s="50"/>
      <c r="Q413" s="56" t="s">
        <v>2922</v>
      </c>
      <c r="R413" s="53" t="s">
        <v>61</v>
      </c>
    </row>
    <row r="414">
      <c r="A414" s="54" t="s">
        <v>2923</v>
      </c>
      <c r="B414" s="50" t="s">
        <v>2924</v>
      </c>
      <c r="C414" s="51" t="s">
        <v>2925</v>
      </c>
      <c r="D414" s="50" t="s">
        <v>2926</v>
      </c>
      <c r="E414" s="52">
        <v>44116.76766203703</v>
      </c>
      <c r="F414" s="50"/>
      <c r="G414" s="50"/>
      <c r="H414" s="50" t="s">
        <v>55</v>
      </c>
      <c r="I414" s="50" t="s">
        <v>56</v>
      </c>
      <c r="J414" s="50" t="s">
        <v>2927</v>
      </c>
      <c r="K414" s="50"/>
      <c r="L414" s="53" t="s">
        <v>85</v>
      </c>
      <c r="M414" s="55" t="s">
        <v>2928</v>
      </c>
      <c r="N414" s="50">
        <v>10.0</v>
      </c>
      <c r="O414" s="50">
        <v>23.0</v>
      </c>
      <c r="P414" s="50"/>
      <c r="Q414" s="56" t="s">
        <v>2929</v>
      </c>
      <c r="R414" s="53" t="s">
        <v>2930</v>
      </c>
    </row>
    <row r="415">
      <c r="A415" s="54" t="s">
        <v>2931</v>
      </c>
      <c r="B415" s="50" t="s">
        <v>2932</v>
      </c>
      <c r="C415" s="51" t="s">
        <v>2933</v>
      </c>
      <c r="D415" s="50" t="s">
        <v>2934</v>
      </c>
      <c r="E415" s="52">
        <v>44116.760671296295</v>
      </c>
      <c r="F415" s="50"/>
      <c r="G415" s="50"/>
      <c r="H415" s="50" t="s">
        <v>55</v>
      </c>
      <c r="I415" s="50" t="s">
        <v>56</v>
      </c>
      <c r="J415" s="50" t="s">
        <v>2935</v>
      </c>
      <c r="K415" s="50"/>
      <c r="L415" s="53" t="s">
        <v>296</v>
      </c>
      <c r="M415" s="55" t="s">
        <v>76</v>
      </c>
      <c r="N415" s="50">
        <v>5.0</v>
      </c>
      <c r="O415" s="50">
        <v>5.0</v>
      </c>
      <c r="P415" s="50"/>
      <c r="Q415" s="56" t="s">
        <v>2936</v>
      </c>
      <c r="R415" s="53" t="s">
        <v>61</v>
      </c>
    </row>
    <row r="416">
      <c r="A416" s="54" t="s">
        <v>2937</v>
      </c>
      <c r="B416" s="50" t="s">
        <v>2938</v>
      </c>
      <c r="C416" s="51" t="s">
        <v>2939</v>
      </c>
      <c r="D416" s="50" t="s">
        <v>2940</v>
      </c>
      <c r="E416" s="52">
        <v>44116.75681712963</v>
      </c>
      <c r="F416" s="50"/>
      <c r="G416" s="50"/>
      <c r="H416" s="50" t="s">
        <v>55</v>
      </c>
      <c r="I416" s="50" t="s">
        <v>56</v>
      </c>
      <c r="J416" s="50" t="s">
        <v>2941</v>
      </c>
      <c r="K416" s="50"/>
      <c r="L416" s="53" t="s">
        <v>58</v>
      </c>
      <c r="M416" s="55" t="s">
        <v>2942</v>
      </c>
      <c r="N416" s="50">
        <v>168.0</v>
      </c>
      <c r="O416" s="50">
        <v>324.0</v>
      </c>
      <c r="P416" s="50"/>
      <c r="Q416" s="56" t="s">
        <v>2943</v>
      </c>
      <c r="R416" s="53" t="s">
        <v>61</v>
      </c>
    </row>
    <row r="417">
      <c r="A417" s="54" t="s">
        <v>2944</v>
      </c>
      <c r="B417" s="50" t="s">
        <v>2945</v>
      </c>
      <c r="C417" s="51" t="s">
        <v>2946</v>
      </c>
      <c r="D417" s="50" t="s">
        <v>2947</v>
      </c>
      <c r="E417" s="52">
        <v>44116.73981481481</v>
      </c>
      <c r="F417" s="50"/>
      <c r="G417" s="50"/>
      <c r="H417" s="50" t="s">
        <v>55</v>
      </c>
      <c r="I417" s="50" t="s">
        <v>56</v>
      </c>
      <c r="J417" s="50" t="s">
        <v>2948</v>
      </c>
      <c r="K417" s="50"/>
      <c r="L417" s="53" t="s">
        <v>85</v>
      </c>
      <c r="M417" s="55" t="s">
        <v>2949</v>
      </c>
      <c r="N417" s="50">
        <v>69.0</v>
      </c>
      <c r="O417" s="50">
        <v>359.0</v>
      </c>
      <c r="P417" s="50" t="s">
        <v>2950</v>
      </c>
      <c r="Q417" s="56" t="s">
        <v>2951</v>
      </c>
      <c r="R417" s="53" t="s">
        <v>2952</v>
      </c>
    </row>
    <row r="418">
      <c r="A418" s="54" t="s">
        <v>2953</v>
      </c>
      <c r="B418" s="50" t="s">
        <v>2954</v>
      </c>
      <c r="C418" s="51" t="s">
        <v>2955</v>
      </c>
      <c r="D418" s="50" t="s">
        <v>2956</v>
      </c>
      <c r="E418" s="52">
        <v>44116.73925925926</v>
      </c>
      <c r="F418" s="50"/>
      <c r="G418" s="50"/>
      <c r="H418" s="50" t="s">
        <v>55</v>
      </c>
      <c r="I418" s="50" t="s">
        <v>56</v>
      </c>
      <c r="J418" s="50" t="s">
        <v>2957</v>
      </c>
      <c r="K418" s="50"/>
      <c r="L418" s="53" t="s">
        <v>85</v>
      </c>
      <c r="M418" s="55" t="s">
        <v>2958</v>
      </c>
      <c r="N418" s="50">
        <v>1716.0</v>
      </c>
      <c r="O418" s="50">
        <v>233.0</v>
      </c>
      <c r="P418" s="50"/>
      <c r="Q418" s="56" t="s">
        <v>2959</v>
      </c>
      <c r="R418" s="53" t="s">
        <v>61</v>
      </c>
    </row>
    <row r="419">
      <c r="A419" s="54" t="s">
        <v>2960</v>
      </c>
      <c r="B419" s="50" t="s">
        <v>714</v>
      </c>
      <c r="C419" s="51" t="s">
        <v>2961</v>
      </c>
      <c r="D419" s="50" t="s">
        <v>2962</v>
      </c>
      <c r="E419" s="52">
        <v>44116.72819444444</v>
      </c>
      <c r="F419" s="50"/>
      <c r="G419" s="50"/>
      <c r="H419" s="50" t="s">
        <v>55</v>
      </c>
      <c r="I419" s="50" t="s">
        <v>56</v>
      </c>
      <c r="J419" s="50" t="s">
        <v>717</v>
      </c>
      <c r="K419" s="50" t="s">
        <v>2963</v>
      </c>
      <c r="L419" s="53" t="s">
        <v>296</v>
      </c>
      <c r="M419" s="55" t="s">
        <v>718</v>
      </c>
      <c r="N419" s="50">
        <v>99.0</v>
      </c>
      <c r="O419" s="50">
        <v>12.0</v>
      </c>
      <c r="P419" s="50" t="s">
        <v>719</v>
      </c>
      <c r="Q419" s="56" t="s">
        <v>2964</v>
      </c>
      <c r="R419" s="53" t="s">
        <v>2965</v>
      </c>
    </row>
    <row r="420">
      <c r="A420" s="54" t="s">
        <v>2966</v>
      </c>
      <c r="B420" s="50" t="s">
        <v>2967</v>
      </c>
      <c r="C420" s="51" t="s">
        <v>2270</v>
      </c>
      <c r="D420" s="50" t="s">
        <v>2968</v>
      </c>
      <c r="E420" s="52">
        <v>44116.72420138889</v>
      </c>
      <c r="F420" s="50"/>
      <c r="G420" s="50"/>
      <c r="H420" s="50" t="s">
        <v>55</v>
      </c>
      <c r="I420" s="50" t="s">
        <v>56</v>
      </c>
      <c r="J420" s="50" t="s">
        <v>2969</v>
      </c>
      <c r="K420" s="50" t="s">
        <v>2970</v>
      </c>
      <c r="L420" s="53" t="s">
        <v>2971</v>
      </c>
      <c r="M420" s="55" t="s">
        <v>2972</v>
      </c>
      <c r="N420" s="50">
        <v>484.0</v>
      </c>
      <c r="O420" s="50">
        <v>490.0</v>
      </c>
      <c r="P420" s="50" t="s">
        <v>2973</v>
      </c>
      <c r="Q420" s="56" t="s">
        <v>2974</v>
      </c>
      <c r="R420" s="53" t="s">
        <v>61</v>
      </c>
    </row>
    <row r="421">
      <c r="A421" s="54" t="s">
        <v>2975</v>
      </c>
      <c r="B421" s="50" t="s">
        <v>2976</v>
      </c>
      <c r="C421" s="51" t="s">
        <v>2977</v>
      </c>
      <c r="D421" s="50" t="s">
        <v>2978</v>
      </c>
      <c r="E421" s="52">
        <v>44116.72221064815</v>
      </c>
      <c r="F421" s="50"/>
      <c r="G421" s="50"/>
      <c r="H421" s="50" t="s">
        <v>55</v>
      </c>
      <c r="I421" s="50" t="s">
        <v>56</v>
      </c>
      <c r="J421" s="50" t="s">
        <v>2979</v>
      </c>
      <c r="K421" s="50"/>
      <c r="L421" s="53" t="s">
        <v>58</v>
      </c>
      <c r="M421" s="55" t="s">
        <v>2980</v>
      </c>
      <c r="N421" s="50">
        <v>81.0</v>
      </c>
      <c r="O421" s="50">
        <v>358.0</v>
      </c>
      <c r="P421" s="50" t="s">
        <v>2981</v>
      </c>
      <c r="Q421" s="56" t="s">
        <v>2982</v>
      </c>
      <c r="R421" s="53" t="s">
        <v>2983</v>
      </c>
    </row>
    <row r="422">
      <c r="A422" s="54" t="s">
        <v>2984</v>
      </c>
      <c r="B422" s="50" t="s">
        <v>2967</v>
      </c>
      <c r="C422" s="51" t="s">
        <v>2985</v>
      </c>
      <c r="D422" s="50" t="s">
        <v>2986</v>
      </c>
      <c r="E422" s="52">
        <v>44116.71402777778</v>
      </c>
      <c r="F422" s="50"/>
      <c r="G422" s="50"/>
      <c r="H422" s="50" t="s">
        <v>55</v>
      </c>
      <c r="I422" s="50" t="s">
        <v>56</v>
      </c>
      <c r="J422" s="50" t="s">
        <v>2969</v>
      </c>
      <c r="K422" s="50" t="s">
        <v>2987</v>
      </c>
      <c r="L422" s="53" t="s">
        <v>85</v>
      </c>
      <c r="M422" s="55" t="s">
        <v>2972</v>
      </c>
      <c r="N422" s="50">
        <v>484.0</v>
      </c>
      <c r="O422" s="50">
        <v>490.0</v>
      </c>
      <c r="P422" s="50" t="s">
        <v>2973</v>
      </c>
      <c r="Q422" s="56" t="s">
        <v>2988</v>
      </c>
      <c r="R422" s="53" t="s">
        <v>61</v>
      </c>
    </row>
    <row r="423">
      <c r="A423" s="54" t="s">
        <v>2989</v>
      </c>
      <c r="B423" s="50" t="s">
        <v>2902</v>
      </c>
      <c r="C423" s="51" t="s">
        <v>2990</v>
      </c>
      <c r="D423" s="50" t="s">
        <v>2991</v>
      </c>
      <c r="E423" s="52">
        <v>44116.706412037034</v>
      </c>
      <c r="F423" s="50"/>
      <c r="G423" s="50"/>
      <c r="H423" s="50" t="s">
        <v>55</v>
      </c>
      <c r="I423" s="50" t="s">
        <v>56</v>
      </c>
      <c r="J423" s="50" t="s">
        <v>2905</v>
      </c>
      <c r="K423" s="50"/>
      <c r="L423" s="53" t="s">
        <v>85</v>
      </c>
      <c r="M423" s="55" t="s">
        <v>2907</v>
      </c>
      <c r="N423" s="50">
        <v>189.0</v>
      </c>
      <c r="O423" s="50">
        <v>469.0</v>
      </c>
      <c r="P423" s="50" t="s">
        <v>2908</v>
      </c>
      <c r="Q423" s="56" t="s">
        <v>2992</v>
      </c>
      <c r="R423" s="53" t="s">
        <v>2993</v>
      </c>
    </row>
    <row r="424">
      <c r="A424" s="54" t="s">
        <v>2994</v>
      </c>
      <c r="B424" s="50" t="s">
        <v>1076</v>
      </c>
      <c r="C424" s="51" t="s">
        <v>2995</v>
      </c>
      <c r="D424" s="50" t="s">
        <v>2996</v>
      </c>
      <c r="E424" s="52">
        <v>44116.70174768519</v>
      </c>
      <c r="F424" s="50"/>
      <c r="G424" s="50"/>
      <c r="H424" s="50" t="s">
        <v>55</v>
      </c>
      <c r="I424" s="50" t="s">
        <v>56</v>
      </c>
      <c r="J424" s="50" t="s">
        <v>1079</v>
      </c>
      <c r="K424" s="50"/>
      <c r="L424" s="53" t="s">
        <v>58</v>
      </c>
      <c r="M424" s="55" t="s">
        <v>1081</v>
      </c>
      <c r="N424" s="50">
        <v>601.0</v>
      </c>
      <c r="O424" s="50">
        <v>1147.0</v>
      </c>
      <c r="P424" s="50" t="s">
        <v>1082</v>
      </c>
      <c r="Q424" s="56" t="s">
        <v>2997</v>
      </c>
      <c r="R424" s="53" t="s">
        <v>61</v>
      </c>
    </row>
    <row r="425">
      <c r="A425" s="54" t="s">
        <v>2998</v>
      </c>
      <c r="B425" s="50" t="s">
        <v>2999</v>
      </c>
      <c r="C425" s="51" t="s">
        <v>3000</v>
      </c>
      <c r="D425" s="50" t="s">
        <v>3001</v>
      </c>
      <c r="E425" s="52">
        <v>44116.70075231481</v>
      </c>
      <c r="F425" s="50"/>
      <c r="G425" s="50"/>
      <c r="H425" s="50" t="s">
        <v>55</v>
      </c>
      <c r="I425" s="50" t="s">
        <v>56</v>
      </c>
      <c r="J425" s="50" t="s">
        <v>3002</v>
      </c>
      <c r="K425" s="50"/>
      <c r="L425" s="53" t="s">
        <v>85</v>
      </c>
      <c r="M425" s="55" t="s">
        <v>3003</v>
      </c>
      <c r="N425" s="50">
        <v>83.0</v>
      </c>
      <c r="O425" s="50">
        <v>66.0</v>
      </c>
      <c r="P425" s="50" t="s">
        <v>145</v>
      </c>
      <c r="Q425" s="56" t="s">
        <v>3004</v>
      </c>
      <c r="R425" s="53" t="s">
        <v>3005</v>
      </c>
    </row>
    <row r="426">
      <c r="A426" s="54" t="s">
        <v>3006</v>
      </c>
      <c r="B426" s="50" t="s">
        <v>3007</v>
      </c>
      <c r="C426" s="51" t="s">
        <v>3008</v>
      </c>
      <c r="D426" s="50" t="s">
        <v>3009</v>
      </c>
      <c r="E426" s="52">
        <v>44116.695763888885</v>
      </c>
      <c r="F426" s="50"/>
      <c r="G426" s="50"/>
      <c r="H426" s="50" t="s">
        <v>55</v>
      </c>
      <c r="I426" s="50" t="s">
        <v>56</v>
      </c>
      <c r="J426" s="50" t="s">
        <v>3010</v>
      </c>
      <c r="K426" s="50" t="s">
        <v>3011</v>
      </c>
      <c r="L426" s="53" t="s">
        <v>85</v>
      </c>
      <c r="M426" s="55" t="s">
        <v>3012</v>
      </c>
      <c r="N426" s="50">
        <v>474.0</v>
      </c>
      <c r="O426" s="50">
        <v>834.0</v>
      </c>
      <c r="P426" s="50" t="s">
        <v>145</v>
      </c>
      <c r="Q426" s="56" t="s">
        <v>3013</v>
      </c>
      <c r="R426" s="53" t="s">
        <v>61</v>
      </c>
    </row>
    <row r="427">
      <c r="A427" s="54" t="s">
        <v>3014</v>
      </c>
      <c r="B427" s="50" t="s">
        <v>3007</v>
      </c>
      <c r="C427" s="51" t="s">
        <v>3015</v>
      </c>
      <c r="D427" s="50" t="s">
        <v>3016</v>
      </c>
      <c r="E427" s="52">
        <v>44116.68909722222</v>
      </c>
      <c r="F427" s="50"/>
      <c r="G427" s="50"/>
      <c r="H427" s="50" t="s">
        <v>55</v>
      </c>
      <c r="I427" s="50" t="s">
        <v>56</v>
      </c>
      <c r="J427" s="50" t="s">
        <v>3010</v>
      </c>
      <c r="K427" s="50"/>
      <c r="L427" s="53" t="s">
        <v>85</v>
      </c>
      <c r="M427" s="55" t="s">
        <v>3012</v>
      </c>
      <c r="N427" s="50">
        <v>474.0</v>
      </c>
      <c r="O427" s="50">
        <v>834.0</v>
      </c>
      <c r="P427" s="50" t="s">
        <v>145</v>
      </c>
      <c r="Q427" s="56" t="s">
        <v>3017</v>
      </c>
      <c r="R427" s="53" t="s">
        <v>61</v>
      </c>
    </row>
    <row r="428">
      <c r="A428" s="54" t="s">
        <v>3018</v>
      </c>
      <c r="B428" s="50" t="s">
        <v>3019</v>
      </c>
      <c r="C428" s="51" t="s">
        <v>3020</v>
      </c>
      <c r="D428" s="50" t="s">
        <v>3021</v>
      </c>
      <c r="E428" s="52">
        <v>44116.68225694445</v>
      </c>
      <c r="F428" s="50"/>
      <c r="G428" s="50"/>
      <c r="H428" s="50" t="s">
        <v>55</v>
      </c>
      <c r="I428" s="50" t="s">
        <v>56</v>
      </c>
      <c r="J428" s="50" t="s">
        <v>3022</v>
      </c>
      <c r="K428" s="50"/>
      <c r="L428" s="53" t="s">
        <v>58</v>
      </c>
      <c r="M428" s="55" t="s">
        <v>3023</v>
      </c>
      <c r="N428" s="50">
        <v>4.0</v>
      </c>
      <c r="O428" s="50">
        <v>166.0</v>
      </c>
      <c r="P428" s="50"/>
      <c r="Q428" s="56" t="s">
        <v>3024</v>
      </c>
      <c r="R428" s="53" t="s">
        <v>61</v>
      </c>
    </row>
    <row r="429">
      <c r="A429" s="54" t="s">
        <v>3025</v>
      </c>
      <c r="B429" s="50" t="s">
        <v>3026</v>
      </c>
      <c r="C429" s="51" t="s">
        <v>3027</v>
      </c>
      <c r="D429" s="50" t="s">
        <v>3028</v>
      </c>
      <c r="E429" s="52">
        <v>44116.661782407406</v>
      </c>
      <c r="F429" s="50"/>
      <c r="G429" s="50"/>
      <c r="H429" s="50" t="s">
        <v>55</v>
      </c>
      <c r="I429" s="50" t="s">
        <v>56</v>
      </c>
      <c r="J429" s="50" t="s">
        <v>3029</v>
      </c>
      <c r="K429" s="50"/>
      <c r="L429" s="53" t="s">
        <v>85</v>
      </c>
      <c r="M429" s="55" t="s">
        <v>3030</v>
      </c>
      <c r="N429" s="50"/>
      <c r="O429" s="50">
        <v>15.0</v>
      </c>
      <c r="P429" s="50"/>
      <c r="Q429" s="56" t="s">
        <v>3031</v>
      </c>
      <c r="R429" s="53" t="s">
        <v>3032</v>
      </c>
    </row>
    <row r="430">
      <c r="A430" s="54" t="s">
        <v>3033</v>
      </c>
      <c r="B430" s="50" t="s">
        <v>3034</v>
      </c>
      <c r="C430" s="51" t="s">
        <v>3035</v>
      </c>
      <c r="D430" s="50" t="s">
        <v>3036</v>
      </c>
      <c r="E430" s="52">
        <v>44116.64958333333</v>
      </c>
      <c r="F430" s="50"/>
      <c r="G430" s="50"/>
      <c r="H430" s="50" t="s">
        <v>55</v>
      </c>
      <c r="I430" s="50" t="s">
        <v>56</v>
      </c>
      <c r="J430" s="50" t="s">
        <v>3037</v>
      </c>
      <c r="K430" s="50"/>
      <c r="L430" s="53" t="s">
        <v>58</v>
      </c>
      <c r="M430" s="55" t="s">
        <v>3038</v>
      </c>
      <c r="N430" s="50">
        <v>297.0</v>
      </c>
      <c r="O430" s="50">
        <v>130.0</v>
      </c>
      <c r="P430" s="50" t="s">
        <v>3039</v>
      </c>
      <c r="Q430" s="56" t="s">
        <v>3040</v>
      </c>
      <c r="R430" s="53" t="s">
        <v>61</v>
      </c>
    </row>
    <row r="431">
      <c r="A431" s="54" t="s">
        <v>3041</v>
      </c>
      <c r="B431" s="50" t="s">
        <v>3042</v>
      </c>
      <c r="C431" s="51" t="s">
        <v>3043</v>
      </c>
      <c r="D431" s="50" t="s">
        <v>3044</v>
      </c>
      <c r="E431" s="52">
        <v>44116.621099537035</v>
      </c>
      <c r="F431" s="50"/>
      <c r="G431" s="50"/>
      <c r="H431" s="50" t="s">
        <v>55</v>
      </c>
      <c r="I431" s="50" t="s">
        <v>56</v>
      </c>
      <c r="J431" s="50" t="s">
        <v>3045</v>
      </c>
      <c r="K431" s="50"/>
      <c r="L431" s="53" t="s">
        <v>85</v>
      </c>
      <c r="M431" s="55" t="s">
        <v>3046</v>
      </c>
      <c r="N431" s="50">
        <v>112.0</v>
      </c>
      <c r="O431" s="50">
        <v>249.0</v>
      </c>
      <c r="P431" s="50" t="s">
        <v>3047</v>
      </c>
      <c r="Q431" s="56" t="s">
        <v>3048</v>
      </c>
      <c r="R431" s="53" t="s">
        <v>3049</v>
      </c>
    </row>
    <row r="432">
      <c r="A432" s="54" t="s">
        <v>3050</v>
      </c>
      <c r="B432" s="50" t="s">
        <v>3051</v>
      </c>
      <c r="C432" s="51" t="s">
        <v>3052</v>
      </c>
      <c r="D432" s="50" t="s">
        <v>3053</v>
      </c>
      <c r="E432" s="52">
        <v>44116.12752314815</v>
      </c>
      <c r="F432" s="50"/>
      <c r="G432" s="50"/>
      <c r="H432" s="50" t="s">
        <v>55</v>
      </c>
      <c r="I432" s="50" t="s">
        <v>56</v>
      </c>
      <c r="J432" s="50" t="s">
        <v>3054</v>
      </c>
      <c r="K432" s="50"/>
      <c r="L432" s="53" t="s">
        <v>58</v>
      </c>
      <c r="M432" s="55" t="s">
        <v>3055</v>
      </c>
      <c r="N432" s="50">
        <v>57.0</v>
      </c>
      <c r="O432" s="50">
        <v>1319.0</v>
      </c>
      <c r="P432" s="50"/>
      <c r="Q432" s="56" t="s">
        <v>3056</v>
      </c>
      <c r="R432" s="53" t="s">
        <v>61</v>
      </c>
    </row>
    <row r="433">
      <c r="A433" s="54" t="s">
        <v>3057</v>
      </c>
      <c r="B433" s="50" t="s">
        <v>3058</v>
      </c>
      <c r="C433" s="51" t="s">
        <v>3059</v>
      </c>
      <c r="D433" s="50" t="s">
        <v>3060</v>
      </c>
      <c r="E433" s="52">
        <v>44116.07952546296</v>
      </c>
      <c r="F433" s="50"/>
      <c r="G433" s="50"/>
      <c r="H433" s="50" t="s">
        <v>55</v>
      </c>
      <c r="I433" s="50" t="s">
        <v>56</v>
      </c>
      <c r="J433" s="50" t="s">
        <v>3061</v>
      </c>
      <c r="K433" s="50"/>
      <c r="L433" s="53" t="s">
        <v>58</v>
      </c>
      <c r="M433" s="55" t="s">
        <v>3062</v>
      </c>
      <c r="N433" s="50">
        <v>18.0</v>
      </c>
      <c r="O433" s="50">
        <v>121.0</v>
      </c>
      <c r="P433" s="50"/>
      <c r="Q433" s="56" t="s">
        <v>3063</v>
      </c>
      <c r="R433" s="53" t="s">
        <v>61</v>
      </c>
    </row>
    <row r="434">
      <c r="A434" s="54" t="s">
        <v>3064</v>
      </c>
      <c r="B434" s="50" t="s">
        <v>3065</v>
      </c>
      <c r="C434" s="51" t="s">
        <v>3066</v>
      </c>
      <c r="D434" s="50" t="s">
        <v>3067</v>
      </c>
      <c r="E434" s="52">
        <v>44115.91038194444</v>
      </c>
      <c r="F434" s="50"/>
      <c r="G434" s="50"/>
      <c r="H434" s="50" t="s">
        <v>55</v>
      </c>
      <c r="I434" s="50" t="s">
        <v>56</v>
      </c>
      <c r="J434" s="50" t="s">
        <v>3068</v>
      </c>
      <c r="K434" s="50"/>
      <c r="L434" s="53" t="s">
        <v>58</v>
      </c>
      <c r="M434" s="55" t="s">
        <v>3069</v>
      </c>
      <c r="N434" s="50">
        <v>132.0</v>
      </c>
      <c r="O434" s="50">
        <v>156.0</v>
      </c>
      <c r="P434" s="50" t="s">
        <v>3070</v>
      </c>
      <c r="Q434" s="56" t="s">
        <v>3071</v>
      </c>
      <c r="R434" s="53" t="s">
        <v>61</v>
      </c>
    </row>
    <row r="435">
      <c r="A435" s="54" t="s">
        <v>3072</v>
      </c>
      <c r="B435" s="50" t="s">
        <v>3073</v>
      </c>
      <c r="C435" s="51" t="s">
        <v>3074</v>
      </c>
      <c r="D435" s="50" t="s">
        <v>3075</v>
      </c>
      <c r="E435" s="52">
        <v>44115.86011574074</v>
      </c>
      <c r="F435" s="50"/>
      <c r="G435" s="50"/>
      <c r="H435" s="50" t="s">
        <v>55</v>
      </c>
      <c r="I435" s="50" t="s">
        <v>56</v>
      </c>
      <c r="J435" s="50" t="s">
        <v>3076</v>
      </c>
      <c r="K435" s="50"/>
      <c r="L435" s="53" t="s">
        <v>58</v>
      </c>
      <c r="M435" s="55" t="s">
        <v>3077</v>
      </c>
      <c r="N435" s="50">
        <v>33.0</v>
      </c>
      <c r="O435" s="50">
        <v>42.0</v>
      </c>
      <c r="P435" s="50" t="s">
        <v>3078</v>
      </c>
      <c r="Q435" s="56" t="s">
        <v>3079</v>
      </c>
      <c r="R435" s="53" t="s">
        <v>61</v>
      </c>
    </row>
    <row r="436">
      <c r="A436" s="54" t="s">
        <v>3080</v>
      </c>
      <c r="B436" s="50" t="s">
        <v>3081</v>
      </c>
      <c r="C436" s="51" t="s">
        <v>3082</v>
      </c>
      <c r="D436" s="50" t="s">
        <v>3083</v>
      </c>
      <c r="E436" s="52">
        <v>44115.85864583333</v>
      </c>
      <c r="F436" s="50"/>
      <c r="G436" s="50"/>
      <c r="H436" s="50" t="s">
        <v>55</v>
      </c>
      <c r="I436" s="50" t="s">
        <v>56</v>
      </c>
      <c r="J436" s="50" t="s">
        <v>3084</v>
      </c>
      <c r="K436" s="50"/>
      <c r="L436" s="53" t="s">
        <v>85</v>
      </c>
      <c r="M436" s="55" t="s">
        <v>3085</v>
      </c>
      <c r="N436" s="50">
        <v>599.0</v>
      </c>
      <c r="O436" s="50">
        <v>426.0</v>
      </c>
      <c r="P436" s="50"/>
      <c r="Q436" s="56" t="s">
        <v>3086</v>
      </c>
      <c r="R436" s="53" t="s">
        <v>61</v>
      </c>
    </row>
    <row r="437">
      <c r="A437" s="54" t="s">
        <v>3087</v>
      </c>
      <c r="B437" s="50" t="s">
        <v>3088</v>
      </c>
      <c r="C437" s="51" t="s">
        <v>3089</v>
      </c>
      <c r="D437" s="50" t="s">
        <v>3090</v>
      </c>
      <c r="E437" s="52">
        <v>44115.83525462963</v>
      </c>
      <c r="F437" s="50"/>
      <c r="G437" s="50"/>
      <c r="H437" s="50" t="s">
        <v>55</v>
      </c>
      <c r="I437" s="50" t="s">
        <v>56</v>
      </c>
      <c r="J437" s="50" t="s">
        <v>3091</v>
      </c>
      <c r="K437" s="50"/>
      <c r="L437" s="53" t="s">
        <v>58</v>
      </c>
      <c r="M437" s="55" t="s">
        <v>3092</v>
      </c>
      <c r="N437" s="50">
        <v>335.0</v>
      </c>
      <c r="O437" s="50">
        <v>874.0</v>
      </c>
      <c r="P437" s="50" t="s">
        <v>3093</v>
      </c>
      <c r="Q437" s="56" t="s">
        <v>3094</v>
      </c>
      <c r="R437" s="53" t="s">
        <v>3095</v>
      </c>
    </row>
    <row r="438">
      <c r="A438" s="54" t="s">
        <v>3096</v>
      </c>
      <c r="B438" s="50" t="s">
        <v>1479</v>
      </c>
      <c r="C438" s="51" t="s">
        <v>3097</v>
      </c>
      <c r="D438" s="50" t="s">
        <v>3098</v>
      </c>
      <c r="E438" s="52">
        <v>44115.78454861111</v>
      </c>
      <c r="F438" s="50"/>
      <c r="G438" s="50"/>
      <c r="H438" s="50" t="s">
        <v>55</v>
      </c>
      <c r="I438" s="50" t="s">
        <v>56</v>
      </c>
      <c r="J438" s="50" t="s">
        <v>1482</v>
      </c>
      <c r="K438" s="50" t="s">
        <v>3099</v>
      </c>
      <c r="L438" s="53" t="s">
        <v>58</v>
      </c>
      <c r="M438" s="55" t="s">
        <v>1483</v>
      </c>
      <c r="N438" s="50"/>
      <c r="O438" s="50">
        <v>40.0</v>
      </c>
      <c r="P438" s="50" t="s">
        <v>145</v>
      </c>
      <c r="Q438" s="56" t="s">
        <v>3100</v>
      </c>
      <c r="R438" s="53" t="s">
        <v>3101</v>
      </c>
    </row>
    <row r="439">
      <c r="A439" s="54" t="s">
        <v>3102</v>
      </c>
      <c r="B439" s="50" t="s">
        <v>3103</v>
      </c>
      <c r="C439" s="51" t="s">
        <v>3104</v>
      </c>
      <c r="D439" s="50" t="s">
        <v>3105</v>
      </c>
      <c r="E439" s="52">
        <v>44115.758831018524</v>
      </c>
      <c r="F439" s="50"/>
      <c r="G439" s="50"/>
      <c r="H439" s="50" t="s">
        <v>55</v>
      </c>
      <c r="I439" s="50" t="s">
        <v>56</v>
      </c>
      <c r="J439" s="50" t="s">
        <v>3106</v>
      </c>
      <c r="K439" s="50"/>
      <c r="L439" s="53" t="s">
        <v>58</v>
      </c>
      <c r="M439" s="55" t="s">
        <v>3107</v>
      </c>
      <c r="N439" s="50">
        <v>41.0</v>
      </c>
      <c r="O439" s="50">
        <v>418.0</v>
      </c>
      <c r="P439" s="50"/>
      <c r="Q439" s="56" t="s">
        <v>3108</v>
      </c>
      <c r="R439" s="53" t="s">
        <v>61</v>
      </c>
    </row>
    <row r="440">
      <c r="A440" s="54" t="s">
        <v>3109</v>
      </c>
      <c r="B440" s="50" t="s">
        <v>3110</v>
      </c>
      <c r="C440" s="51" t="s">
        <v>3111</v>
      </c>
      <c r="D440" s="50" t="s">
        <v>3112</v>
      </c>
      <c r="E440" s="52">
        <v>44115.75454861111</v>
      </c>
      <c r="F440" s="50"/>
      <c r="G440" s="50"/>
      <c r="H440" s="50" t="s">
        <v>55</v>
      </c>
      <c r="I440" s="50" t="s">
        <v>56</v>
      </c>
      <c r="J440" s="50" t="s">
        <v>3113</v>
      </c>
      <c r="K440" s="50"/>
      <c r="L440" s="53" t="s">
        <v>85</v>
      </c>
      <c r="M440" s="55" t="s">
        <v>3114</v>
      </c>
      <c r="N440" s="50">
        <v>277.0</v>
      </c>
      <c r="O440" s="50">
        <v>847.0</v>
      </c>
      <c r="P440" s="50" t="s">
        <v>2125</v>
      </c>
      <c r="Q440" s="56" t="s">
        <v>3115</v>
      </c>
      <c r="R440" s="53" t="s">
        <v>61</v>
      </c>
    </row>
    <row r="441">
      <c r="A441" s="54" t="s">
        <v>3116</v>
      </c>
      <c r="B441" s="50" t="s">
        <v>3117</v>
      </c>
      <c r="C441" s="51" t="s">
        <v>3118</v>
      </c>
      <c r="D441" s="50" t="s">
        <v>3119</v>
      </c>
      <c r="E441" s="52">
        <v>44115.74292824074</v>
      </c>
      <c r="F441" s="50"/>
      <c r="G441" s="50"/>
      <c r="H441" s="50" t="s">
        <v>55</v>
      </c>
      <c r="I441" s="50" t="s">
        <v>56</v>
      </c>
      <c r="J441" s="50" t="s">
        <v>3120</v>
      </c>
      <c r="K441" s="50"/>
      <c r="L441" s="53" t="s">
        <v>85</v>
      </c>
      <c r="M441" s="55" t="s">
        <v>3121</v>
      </c>
      <c r="N441" s="50">
        <v>78.0</v>
      </c>
      <c r="O441" s="50">
        <v>211.0</v>
      </c>
      <c r="P441" s="50" t="s">
        <v>267</v>
      </c>
      <c r="Q441" s="56" t="s">
        <v>3122</v>
      </c>
      <c r="R441" s="53" t="s">
        <v>61</v>
      </c>
    </row>
    <row r="442">
      <c r="A442" s="54" t="s">
        <v>3123</v>
      </c>
      <c r="B442" s="50" t="s">
        <v>3124</v>
      </c>
      <c r="C442" s="51" t="s">
        <v>3125</v>
      </c>
      <c r="D442" s="50" t="s">
        <v>3126</v>
      </c>
      <c r="E442" s="52">
        <v>44115.63673611111</v>
      </c>
      <c r="F442" s="50"/>
      <c r="G442" s="50"/>
      <c r="H442" s="50" t="s">
        <v>55</v>
      </c>
      <c r="I442" s="50" t="s">
        <v>56</v>
      </c>
      <c r="J442" s="50" t="s">
        <v>3127</v>
      </c>
      <c r="K442" s="50" t="s">
        <v>103</v>
      </c>
      <c r="L442" s="53" t="s">
        <v>296</v>
      </c>
      <c r="M442" s="55" t="s">
        <v>3128</v>
      </c>
      <c r="N442" s="50">
        <v>31.0</v>
      </c>
      <c r="O442" s="50">
        <v>181.0</v>
      </c>
      <c r="P442" s="50"/>
      <c r="Q442" s="56" t="s">
        <v>3129</v>
      </c>
      <c r="R442" s="53" t="s">
        <v>61</v>
      </c>
    </row>
    <row r="443">
      <c r="A443" s="54" t="s">
        <v>3130</v>
      </c>
      <c r="B443" s="50" t="s">
        <v>3131</v>
      </c>
      <c r="C443" s="51" t="s">
        <v>3132</v>
      </c>
      <c r="D443" s="50" t="s">
        <v>3133</v>
      </c>
      <c r="E443" s="52">
        <v>44115.06186342593</v>
      </c>
      <c r="F443" s="50"/>
      <c r="G443" s="50"/>
      <c r="H443" s="50" t="s">
        <v>55</v>
      </c>
      <c r="I443" s="50" t="s">
        <v>56</v>
      </c>
      <c r="J443" s="50" t="s">
        <v>3134</v>
      </c>
      <c r="K443" s="50"/>
      <c r="L443" s="53" t="s">
        <v>58</v>
      </c>
      <c r="M443" s="55" t="s">
        <v>3135</v>
      </c>
      <c r="N443" s="50">
        <v>432.0</v>
      </c>
      <c r="O443" s="50">
        <v>340.0</v>
      </c>
      <c r="P443" s="50"/>
      <c r="Q443" s="56" t="s">
        <v>3136</v>
      </c>
      <c r="R443" s="53" t="s">
        <v>61</v>
      </c>
    </row>
    <row r="444">
      <c r="A444" s="54" t="s">
        <v>3137</v>
      </c>
      <c r="B444" s="50" t="s">
        <v>2954</v>
      </c>
      <c r="C444" s="51" t="s">
        <v>3138</v>
      </c>
      <c r="D444" s="50" t="s">
        <v>3139</v>
      </c>
      <c r="E444" s="52">
        <v>44114.98712962963</v>
      </c>
      <c r="F444" s="50"/>
      <c r="G444" s="50"/>
      <c r="H444" s="50" t="s">
        <v>55</v>
      </c>
      <c r="I444" s="50" t="s">
        <v>56</v>
      </c>
      <c r="J444" s="50" t="s">
        <v>2957</v>
      </c>
      <c r="K444" s="50"/>
      <c r="L444" s="53" t="s">
        <v>85</v>
      </c>
      <c r="M444" s="55" t="s">
        <v>2958</v>
      </c>
      <c r="N444" s="50">
        <v>1716.0</v>
      </c>
      <c r="O444" s="50">
        <v>233.0</v>
      </c>
      <c r="P444" s="50"/>
      <c r="Q444" s="56" t="s">
        <v>3140</v>
      </c>
      <c r="R444" s="53" t="s">
        <v>61</v>
      </c>
    </row>
    <row r="445">
      <c r="A445" s="54" t="s">
        <v>3141</v>
      </c>
      <c r="B445" s="50" t="s">
        <v>3142</v>
      </c>
      <c r="C445" s="51" t="s">
        <v>3143</v>
      </c>
      <c r="D445" s="50" t="s">
        <v>3144</v>
      </c>
      <c r="E445" s="52">
        <v>44114.93328703704</v>
      </c>
      <c r="F445" s="50"/>
      <c r="G445" s="50"/>
      <c r="H445" s="50" t="s">
        <v>55</v>
      </c>
      <c r="I445" s="50" t="s">
        <v>56</v>
      </c>
      <c r="J445" s="50" t="s">
        <v>3145</v>
      </c>
      <c r="K445" s="50" t="s">
        <v>3146</v>
      </c>
      <c r="L445" s="53" t="s">
        <v>85</v>
      </c>
      <c r="M445" s="55" t="s">
        <v>3147</v>
      </c>
      <c r="N445" s="50">
        <v>89.0</v>
      </c>
      <c r="O445" s="50">
        <v>144.0</v>
      </c>
      <c r="P445" s="50"/>
      <c r="Q445" s="56" t="s">
        <v>3148</v>
      </c>
      <c r="R445" s="53" t="s">
        <v>3149</v>
      </c>
    </row>
    <row r="446">
      <c r="A446" s="54" t="s">
        <v>3150</v>
      </c>
      <c r="B446" s="50" t="s">
        <v>3142</v>
      </c>
      <c r="C446" s="51" t="s">
        <v>3151</v>
      </c>
      <c r="D446" s="50" t="s">
        <v>3152</v>
      </c>
      <c r="E446" s="52">
        <v>44114.93189814815</v>
      </c>
      <c r="F446" s="50"/>
      <c r="G446" s="50"/>
      <c r="H446" s="50" t="s">
        <v>55</v>
      </c>
      <c r="I446" s="50" t="s">
        <v>56</v>
      </c>
      <c r="J446" s="50" t="s">
        <v>3145</v>
      </c>
      <c r="K446" s="50" t="s">
        <v>3153</v>
      </c>
      <c r="L446" s="53" t="s">
        <v>85</v>
      </c>
      <c r="M446" s="55" t="s">
        <v>3147</v>
      </c>
      <c r="N446" s="50">
        <v>89.0</v>
      </c>
      <c r="O446" s="50">
        <v>144.0</v>
      </c>
      <c r="P446" s="50"/>
      <c r="Q446" s="56" t="s">
        <v>3154</v>
      </c>
      <c r="R446" s="53" t="s">
        <v>61</v>
      </c>
    </row>
    <row r="447">
      <c r="A447" s="54" t="s">
        <v>3155</v>
      </c>
      <c r="B447" s="50" t="s">
        <v>3142</v>
      </c>
      <c r="C447" s="51" t="s">
        <v>3156</v>
      </c>
      <c r="D447" s="50" t="s">
        <v>3157</v>
      </c>
      <c r="E447" s="52">
        <v>44114.92952546296</v>
      </c>
      <c r="F447" s="50"/>
      <c r="G447" s="50"/>
      <c r="H447" s="50" t="s">
        <v>55</v>
      </c>
      <c r="I447" s="50" t="s">
        <v>56</v>
      </c>
      <c r="J447" s="50" t="s">
        <v>3145</v>
      </c>
      <c r="K447" s="50" t="s">
        <v>110</v>
      </c>
      <c r="L447" s="53" t="s">
        <v>85</v>
      </c>
      <c r="M447" s="55" t="s">
        <v>3147</v>
      </c>
      <c r="N447" s="50">
        <v>89.0</v>
      </c>
      <c r="O447" s="50">
        <v>144.0</v>
      </c>
      <c r="P447" s="50"/>
      <c r="Q447" s="56" t="s">
        <v>3158</v>
      </c>
      <c r="R447" s="53" t="s">
        <v>61</v>
      </c>
    </row>
    <row r="448">
      <c r="A448" s="54" t="s">
        <v>3159</v>
      </c>
      <c r="B448" s="50" t="s">
        <v>3142</v>
      </c>
      <c r="C448" s="51" t="s">
        <v>3160</v>
      </c>
      <c r="D448" s="50" t="s">
        <v>3161</v>
      </c>
      <c r="E448" s="52">
        <v>44114.92209490741</v>
      </c>
      <c r="F448" s="50"/>
      <c r="G448" s="50"/>
      <c r="H448" s="50" t="s">
        <v>55</v>
      </c>
      <c r="I448" s="50" t="s">
        <v>56</v>
      </c>
      <c r="J448" s="50" t="s">
        <v>3145</v>
      </c>
      <c r="K448" s="50" t="s">
        <v>3162</v>
      </c>
      <c r="L448" s="53" t="s">
        <v>85</v>
      </c>
      <c r="M448" s="55" t="s">
        <v>3147</v>
      </c>
      <c r="N448" s="50">
        <v>89.0</v>
      </c>
      <c r="O448" s="50">
        <v>144.0</v>
      </c>
      <c r="P448" s="50"/>
      <c r="Q448" s="56" t="s">
        <v>3163</v>
      </c>
      <c r="R448" s="53" t="s">
        <v>61</v>
      </c>
    </row>
    <row r="449">
      <c r="A449" s="54" t="s">
        <v>3164</v>
      </c>
      <c r="B449" s="50" t="s">
        <v>3165</v>
      </c>
      <c r="C449" s="51" t="s">
        <v>3166</v>
      </c>
      <c r="D449" s="50" t="s">
        <v>3167</v>
      </c>
      <c r="E449" s="52">
        <v>44114.92199074074</v>
      </c>
      <c r="F449" s="50"/>
      <c r="G449" s="50"/>
      <c r="H449" s="50" t="s">
        <v>55</v>
      </c>
      <c r="I449" s="50" t="s">
        <v>56</v>
      </c>
      <c r="J449" s="50" t="s">
        <v>3168</v>
      </c>
      <c r="K449" s="50"/>
      <c r="L449" s="53" t="s">
        <v>58</v>
      </c>
      <c r="M449" s="55" t="s">
        <v>3169</v>
      </c>
      <c r="N449" s="50">
        <v>32.0</v>
      </c>
      <c r="O449" s="50">
        <v>58.0</v>
      </c>
      <c r="P449" s="50" t="s">
        <v>1032</v>
      </c>
      <c r="Q449" s="56" t="s">
        <v>3170</v>
      </c>
      <c r="R449" s="53" t="s">
        <v>61</v>
      </c>
    </row>
    <row r="450">
      <c r="A450" s="54" t="s">
        <v>3171</v>
      </c>
      <c r="B450" s="50" t="s">
        <v>3142</v>
      </c>
      <c r="C450" s="51" t="s">
        <v>3172</v>
      </c>
      <c r="D450" s="50" t="s">
        <v>3173</v>
      </c>
      <c r="E450" s="52">
        <v>44114.92101851852</v>
      </c>
      <c r="F450" s="50"/>
      <c r="G450" s="50"/>
      <c r="H450" s="50" t="s">
        <v>55</v>
      </c>
      <c r="I450" s="50" t="s">
        <v>56</v>
      </c>
      <c r="J450" s="50" t="s">
        <v>3145</v>
      </c>
      <c r="K450" s="50" t="s">
        <v>103</v>
      </c>
      <c r="L450" s="53" t="s">
        <v>85</v>
      </c>
      <c r="M450" s="55" t="s">
        <v>3147</v>
      </c>
      <c r="N450" s="50">
        <v>89.0</v>
      </c>
      <c r="O450" s="50">
        <v>144.0</v>
      </c>
      <c r="P450" s="50"/>
      <c r="Q450" s="56" t="s">
        <v>3174</v>
      </c>
      <c r="R450" s="53" t="s">
        <v>61</v>
      </c>
    </row>
    <row r="451">
      <c r="A451" s="54" t="s">
        <v>3175</v>
      </c>
      <c r="B451" s="50" t="s">
        <v>3142</v>
      </c>
      <c r="C451" s="51" t="s">
        <v>3176</v>
      </c>
      <c r="D451" s="50" t="s">
        <v>3177</v>
      </c>
      <c r="E451" s="52">
        <v>44114.92013888889</v>
      </c>
      <c r="F451" s="50"/>
      <c r="G451" s="50"/>
      <c r="H451" s="50" t="s">
        <v>55</v>
      </c>
      <c r="I451" s="50" t="s">
        <v>56</v>
      </c>
      <c r="J451" s="50" t="s">
        <v>3145</v>
      </c>
      <c r="K451" s="50" t="s">
        <v>110</v>
      </c>
      <c r="L451" s="53" t="s">
        <v>85</v>
      </c>
      <c r="M451" s="55" t="s">
        <v>3147</v>
      </c>
      <c r="N451" s="50">
        <v>89.0</v>
      </c>
      <c r="O451" s="50">
        <v>144.0</v>
      </c>
      <c r="P451" s="50"/>
      <c r="Q451" s="56" t="s">
        <v>3178</v>
      </c>
      <c r="R451" s="53" t="s">
        <v>3179</v>
      </c>
    </row>
    <row r="452">
      <c r="A452" s="54" t="s">
        <v>3180</v>
      </c>
      <c r="B452" s="50" t="s">
        <v>3142</v>
      </c>
      <c r="C452" s="51" t="s">
        <v>3181</v>
      </c>
      <c r="D452" s="50" t="s">
        <v>3182</v>
      </c>
      <c r="E452" s="52">
        <v>44114.91900462963</v>
      </c>
      <c r="F452" s="50"/>
      <c r="G452" s="50"/>
      <c r="H452" s="50" t="s">
        <v>55</v>
      </c>
      <c r="I452" s="50" t="s">
        <v>56</v>
      </c>
      <c r="J452" s="50" t="s">
        <v>3145</v>
      </c>
      <c r="K452" s="50" t="s">
        <v>84</v>
      </c>
      <c r="L452" s="53" t="s">
        <v>85</v>
      </c>
      <c r="M452" s="55" t="s">
        <v>3147</v>
      </c>
      <c r="N452" s="50">
        <v>89.0</v>
      </c>
      <c r="O452" s="50">
        <v>144.0</v>
      </c>
      <c r="P452" s="50"/>
      <c r="Q452" s="56" t="s">
        <v>3183</v>
      </c>
      <c r="R452" s="53" t="s">
        <v>61</v>
      </c>
    </row>
    <row r="453">
      <c r="A453" s="54" t="s">
        <v>3184</v>
      </c>
      <c r="B453" s="50" t="s">
        <v>3185</v>
      </c>
      <c r="C453" s="51" t="s">
        <v>3186</v>
      </c>
      <c r="D453" s="50" t="s">
        <v>3187</v>
      </c>
      <c r="E453" s="52">
        <v>44114.90818287037</v>
      </c>
      <c r="F453" s="50"/>
      <c r="G453" s="50"/>
      <c r="H453" s="50" t="s">
        <v>55</v>
      </c>
      <c r="I453" s="50" t="s">
        <v>56</v>
      </c>
      <c r="J453" s="50" t="s">
        <v>3188</v>
      </c>
      <c r="K453" s="50"/>
      <c r="L453" s="53" t="s">
        <v>58</v>
      </c>
      <c r="M453" s="55" t="s">
        <v>3189</v>
      </c>
      <c r="N453" s="50">
        <v>4.0</v>
      </c>
      <c r="O453" s="50">
        <v>27.0</v>
      </c>
      <c r="P453" s="50"/>
      <c r="Q453" s="56" t="s">
        <v>3190</v>
      </c>
      <c r="R453" s="53" t="s">
        <v>3191</v>
      </c>
    </row>
    <row r="454">
      <c r="A454" s="54" t="s">
        <v>3192</v>
      </c>
      <c r="B454" s="50" t="s">
        <v>3193</v>
      </c>
      <c r="C454" s="51" t="s">
        <v>3194</v>
      </c>
      <c r="D454" s="50" t="s">
        <v>3195</v>
      </c>
      <c r="E454" s="52">
        <v>44114.89671296296</v>
      </c>
      <c r="F454" s="50"/>
      <c r="G454" s="50"/>
      <c r="H454" s="50" t="s">
        <v>55</v>
      </c>
      <c r="I454" s="50" t="s">
        <v>56</v>
      </c>
      <c r="J454" s="50" t="s">
        <v>3196</v>
      </c>
      <c r="K454" s="50" t="s">
        <v>110</v>
      </c>
      <c r="L454" s="53" t="s">
        <v>296</v>
      </c>
      <c r="M454" s="55" t="s">
        <v>3197</v>
      </c>
      <c r="N454" s="50">
        <v>48.0</v>
      </c>
      <c r="O454" s="50">
        <v>237.0</v>
      </c>
      <c r="P454" s="50"/>
      <c r="Q454" s="56" t="s">
        <v>3198</v>
      </c>
      <c r="R454" s="53" t="s">
        <v>61</v>
      </c>
    </row>
    <row r="455">
      <c r="A455" s="54" t="s">
        <v>3199</v>
      </c>
      <c r="B455" s="50" t="s">
        <v>3200</v>
      </c>
      <c r="C455" s="51" t="s">
        <v>3201</v>
      </c>
      <c r="D455" s="50" t="s">
        <v>3202</v>
      </c>
      <c r="E455" s="52">
        <v>44114.853680555556</v>
      </c>
      <c r="F455" s="50"/>
      <c r="G455" s="50"/>
      <c r="H455" s="50" t="s">
        <v>55</v>
      </c>
      <c r="I455" s="50" t="s">
        <v>56</v>
      </c>
      <c r="J455" s="50" t="s">
        <v>3203</v>
      </c>
      <c r="K455" s="50" t="s">
        <v>110</v>
      </c>
      <c r="L455" s="53" t="s">
        <v>85</v>
      </c>
      <c r="M455" s="55" t="s">
        <v>3204</v>
      </c>
      <c r="N455" s="50">
        <v>9.0</v>
      </c>
      <c r="O455" s="50">
        <v>130.0</v>
      </c>
      <c r="P455" s="50"/>
      <c r="Q455" s="56" t="s">
        <v>3205</v>
      </c>
      <c r="R455" s="53" t="s">
        <v>61</v>
      </c>
    </row>
    <row r="456">
      <c r="A456" s="54" t="s">
        <v>3206</v>
      </c>
      <c r="B456" s="50" t="s">
        <v>3207</v>
      </c>
      <c r="C456" s="51" t="s">
        <v>3208</v>
      </c>
      <c r="D456" s="50" t="s">
        <v>3209</v>
      </c>
      <c r="E456" s="52">
        <v>44114.821180555555</v>
      </c>
      <c r="F456" s="50"/>
      <c r="G456" s="50"/>
      <c r="H456" s="50" t="s">
        <v>55</v>
      </c>
      <c r="I456" s="50" t="s">
        <v>56</v>
      </c>
      <c r="J456" s="50" t="s">
        <v>3210</v>
      </c>
      <c r="K456" s="50"/>
      <c r="L456" s="53" t="s">
        <v>58</v>
      </c>
      <c r="M456" s="55" t="s">
        <v>3211</v>
      </c>
      <c r="N456" s="50">
        <v>110.0</v>
      </c>
      <c r="O456" s="50">
        <v>274.0</v>
      </c>
      <c r="P456" s="50" t="s">
        <v>3212</v>
      </c>
      <c r="Q456" s="56" t="s">
        <v>3213</v>
      </c>
      <c r="R456" s="53" t="s">
        <v>3214</v>
      </c>
    </row>
    <row r="457">
      <c r="A457" s="54" t="s">
        <v>3215</v>
      </c>
      <c r="B457" s="50" t="s">
        <v>3216</v>
      </c>
      <c r="C457" s="51" t="s">
        <v>3217</v>
      </c>
      <c r="D457" s="50" t="s">
        <v>3218</v>
      </c>
      <c r="E457" s="52">
        <v>44114.803981481484</v>
      </c>
      <c r="F457" s="50"/>
      <c r="G457" s="50"/>
      <c r="H457" s="50" t="s">
        <v>55</v>
      </c>
      <c r="I457" s="50" t="s">
        <v>56</v>
      </c>
      <c r="J457" s="50" t="s">
        <v>3219</v>
      </c>
      <c r="K457" s="50" t="s">
        <v>84</v>
      </c>
      <c r="L457" s="53" t="s">
        <v>296</v>
      </c>
      <c r="M457" s="55" t="s">
        <v>3220</v>
      </c>
      <c r="N457" s="50">
        <v>235.0</v>
      </c>
      <c r="O457" s="50">
        <v>299.0</v>
      </c>
      <c r="P457" s="50" t="s">
        <v>3221</v>
      </c>
      <c r="Q457" s="56" t="s">
        <v>3222</v>
      </c>
      <c r="R457" s="53" t="s">
        <v>61</v>
      </c>
    </row>
    <row r="458">
      <c r="A458" s="54" t="s">
        <v>3223</v>
      </c>
      <c r="B458" s="50" t="s">
        <v>3216</v>
      </c>
      <c r="C458" s="51" t="s">
        <v>3224</v>
      </c>
      <c r="D458" s="50" t="s">
        <v>3225</v>
      </c>
      <c r="E458" s="52">
        <v>44114.80348379629</v>
      </c>
      <c r="F458" s="50"/>
      <c r="G458" s="50"/>
      <c r="H458" s="50" t="s">
        <v>55</v>
      </c>
      <c r="I458" s="50" t="s">
        <v>56</v>
      </c>
      <c r="J458" s="50" t="s">
        <v>3219</v>
      </c>
      <c r="K458" s="50"/>
      <c r="L458" s="53" t="s">
        <v>296</v>
      </c>
      <c r="M458" s="55" t="s">
        <v>3220</v>
      </c>
      <c r="N458" s="50">
        <v>235.0</v>
      </c>
      <c r="O458" s="50">
        <v>299.0</v>
      </c>
      <c r="P458" s="50" t="s">
        <v>3221</v>
      </c>
      <c r="Q458" s="56" t="s">
        <v>3226</v>
      </c>
      <c r="R458" s="53" t="s">
        <v>61</v>
      </c>
    </row>
    <row r="459">
      <c r="A459" s="54" t="s">
        <v>3227</v>
      </c>
      <c r="B459" s="50" t="s">
        <v>3228</v>
      </c>
      <c r="C459" s="51" t="s">
        <v>3229</v>
      </c>
      <c r="D459" s="50" t="s">
        <v>3230</v>
      </c>
      <c r="E459" s="52">
        <v>44114.79332175926</v>
      </c>
      <c r="F459" s="50"/>
      <c r="G459" s="50"/>
      <c r="H459" s="50" t="s">
        <v>55</v>
      </c>
      <c r="I459" s="50" t="s">
        <v>56</v>
      </c>
      <c r="J459" s="50" t="s">
        <v>3231</v>
      </c>
      <c r="K459" s="50"/>
      <c r="L459" s="53" t="s">
        <v>58</v>
      </c>
      <c r="M459" s="55" t="s">
        <v>3232</v>
      </c>
      <c r="N459" s="50">
        <v>54.0</v>
      </c>
      <c r="O459" s="50">
        <v>463.0</v>
      </c>
      <c r="P459" s="50" t="s">
        <v>95</v>
      </c>
      <c r="Q459" s="56" t="s">
        <v>3233</v>
      </c>
      <c r="R459" s="53" t="s">
        <v>61</v>
      </c>
    </row>
    <row r="460">
      <c r="A460" s="54" t="s">
        <v>3234</v>
      </c>
      <c r="B460" s="50" t="s">
        <v>3235</v>
      </c>
      <c r="C460" s="51" t="s">
        <v>3236</v>
      </c>
      <c r="D460" s="50" t="s">
        <v>3237</v>
      </c>
      <c r="E460" s="52">
        <v>44114.786157407405</v>
      </c>
      <c r="F460" s="50"/>
      <c r="G460" s="50"/>
      <c r="H460" s="50" t="s">
        <v>55</v>
      </c>
      <c r="I460" s="50" t="s">
        <v>56</v>
      </c>
      <c r="J460" s="50" t="s">
        <v>3238</v>
      </c>
      <c r="K460" s="50"/>
      <c r="L460" s="53" t="s">
        <v>85</v>
      </c>
      <c r="M460" s="55" t="s">
        <v>3239</v>
      </c>
      <c r="N460" s="50">
        <v>3619.0</v>
      </c>
      <c r="O460" s="50">
        <v>469.0</v>
      </c>
      <c r="P460" s="50"/>
      <c r="Q460" s="56" t="s">
        <v>3240</v>
      </c>
      <c r="R460" s="53" t="s">
        <v>61</v>
      </c>
    </row>
    <row r="461">
      <c r="A461" s="54" t="s">
        <v>3241</v>
      </c>
      <c r="B461" s="50" t="s">
        <v>3242</v>
      </c>
      <c r="C461" s="51" t="s">
        <v>3243</v>
      </c>
      <c r="D461" s="50" t="s">
        <v>3244</v>
      </c>
      <c r="E461" s="52">
        <v>44114.770648148144</v>
      </c>
      <c r="F461" s="50"/>
      <c r="G461" s="50"/>
      <c r="H461" s="50" t="s">
        <v>55</v>
      </c>
      <c r="I461" s="50" t="s">
        <v>56</v>
      </c>
      <c r="J461" s="50" t="s">
        <v>3245</v>
      </c>
      <c r="K461" s="50" t="s">
        <v>84</v>
      </c>
      <c r="L461" s="53" t="s">
        <v>58</v>
      </c>
      <c r="M461" s="55" t="s">
        <v>3246</v>
      </c>
      <c r="N461" s="50">
        <v>1027.0</v>
      </c>
      <c r="O461" s="50">
        <v>1377.0</v>
      </c>
      <c r="P461" s="50" t="s">
        <v>3247</v>
      </c>
      <c r="Q461" s="56" t="s">
        <v>3248</v>
      </c>
      <c r="R461" s="53" t="s">
        <v>61</v>
      </c>
    </row>
    <row r="462">
      <c r="A462" s="54" t="s">
        <v>3249</v>
      </c>
      <c r="B462" s="50" t="s">
        <v>2568</v>
      </c>
      <c r="C462" s="51" t="s">
        <v>3250</v>
      </c>
      <c r="D462" s="50" t="s">
        <v>3251</v>
      </c>
      <c r="E462" s="52">
        <v>44114.76502314815</v>
      </c>
      <c r="F462" s="50"/>
      <c r="G462" s="50"/>
      <c r="H462" s="50" t="s">
        <v>55</v>
      </c>
      <c r="I462" s="50" t="s">
        <v>56</v>
      </c>
      <c r="J462" s="50" t="s">
        <v>2571</v>
      </c>
      <c r="K462" s="50" t="s">
        <v>110</v>
      </c>
      <c r="L462" s="53" t="s">
        <v>85</v>
      </c>
      <c r="M462" s="55" t="s">
        <v>2572</v>
      </c>
      <c r="N462" s="50"/>
      <c r="O462" s="50">
        <v>32.0</v>
      </c>
      <c r="P462" s="50" t="s">
        <v>2573</v>
      </c>
      <c r="Q462" s="56" t="s">
        <v>3252</v>
      </c>
      <c r="R462" s="53" t="s">
        <v>61</v>
      </c>
    </row>
    <row r="463">
      <c r="A463" s="54" t="s">
        <v>3253</v>
      </c>
      <c r="B463" s="50" t="s">
        <v>2568</v>
      </c>
      <c r="C463" s="51" t="s">
        <v>3254</v>
      </c>
      <c r="D463" s="50" t="s">
        <v>3255</v>
      </c>
      <c r="E463" s="52">
        <v>44114.75722222222</v>
      </c>
      <c r="F463" s="50"/>
      <c r="G463" s="50"/>
      <c r="H463" s="50" t="s">
        <v>55</v>
      </c>
      <c r="I463" s="50" t="s">
        <v>56</v>
      </c>
      <c r="J463" s="50" t="s">
        <v>2571</v>
      </c>
      <c r="K463" s="50" t="s">
        <v>110</v>
      </c>
      <c r="L463" s="53" t="s">
        <v>85</v>
      </c>
      <c r="M463" s="55" t="s">
        <v>2572</v>
      </c>
      <c r="N463" s="50"/>
      <c r="O463" s="50">
        <v>32.0</v>
      </c>
      <c r="P463" s="50" t="s">
        <v>2573</v>
      </c>
      <c r="Q463" s="56" t="s">
        <v>3256</v>
      </c>
      <c r="R463" s="53" t="s">
        <v>61</v>
      </c>
    </row>
    <row r="464">
      <c r="A464" s="54" t="s">
        <v>3257</v>
      </c>
      <c r="B464" s="50" t="s">
        <v>3258</v>
      </c>
      <c r="C464" s="51" t="s">
        <v>3259</v>
      </c>
      <c r="D464" s="50" t="s">
        <v>3260</v>
      </c>
      <c r="E464" s="52">
        <v>44114.75586805555</v>
      </c>
      <c r="F464" s="50"/>
      <c r="G464" s="50"/>
      <c r="H464" s="50" t="s">
        <v>55</v>
      </c>
      <c r="I464" s="50" t="s">
        <v>56</v>
      </c>
      <c r="J464" s="50" t="s">
        <v>3261</v>
      </c>
      <c r="K464" s="50"/>
      <c r="L464" s="53" t="s">
        <v>58</v>
      </c>
      <c r="M464" s="55" t="s">
        <v>3262</v>
      </c>
      <c r="N464" s="50">
        <v>91.0</v>
      </c>
      <c r="O464" s="50">
        <v>613.0</v>
      </c>
      <c r="P464" s="50" t="s">
        <v>3263</v>
      </c>
      <c r="Q464" s="56" t="s">
        <v>3264</v>
      </c>
      <c r="R464" s="53" t="s">
        <v>3265</v>
      </c>
    </row>
    <row r="465">
      <c r="A465" s="54" t="s">
        <v>3266</v>
      </c>
      <c r="B465" s="50" t="s">
        <v>3267</v>
      </c>
      <c r="C465" s="51" t="s">
        <v>3268</v>
      </c>
      <c r="D465" s="50" t="s">
        <v>3269</v>
      </c>
      <c r="E465" s="52">
        <v>44114.75050925926</v>
      </c>
      <c r="F465" s="50"/>
      <c r="G465" s="50"/>
      <c r="H465" s="50" t="s">
        <v>55</v>
      </c>
      <c r="I465" s="50" t="s">
        <v>56</v>
      </c>
      <c r="J465" s="50" t="s">
        <v>3270</v>
      </c>
      <c r="K465" s="50"/>
      <c r="L465" s="53" t="s">
        <v>85</v>
      </c>
      <c r="M465" s="55" t="s">
        <v>3271</v>
      </c>
      <c r="N465" s="50">
        <v>220.0</v>
      </c>
      <c r="O465" s="50">
        <v>244.0</v>
      </c>
      <c r="P465" s="50"/>
      <c r="Q465" s="56" t="s">
        <v>3272</v>
      </c>
      <c r="R465" s="53" t="s">
        <v>3273</v>
      </c>
    </row>
    <row r="466">
      <c r="A466" s="54" t="s">
        <v>3274</v>
      </c>
      <c r="B466" s="50" t="s">
        <v>3275</v>
      </c>
      <c r="C466" s="51" t="s">
        <v>3276</v>
      </c>
      <c r="D466" s="50" t="s">
        <v>3277</v>
      </c>
      <c r="E466" s="52">
        <v>44114.73006944444</v>
      </c>
      <c r="F466" s="50"/>
      <c r="G466" s="50"/>
      <c r="H466" s="50" t="s">
        <v>55</v>
      </c>
      <c r="I466" s="50" t="s">
        <v>56</v>
      </c>
      <c r="J466" s="50" t="s">
        <v>3278</v>
      </c>
      <c r="K466" s="50"/>
      <c r="L466" s="53" t="s">
        <v>85</v>
      </c>
      <c r="M466" s="55" t="s">
        <v>3279</v>
      </c>
      <c r="N466" s="50">
        <v>68.0</v>
      </c>
      <c r="O466" s="50">
        <v>67.0</v>
      </c>
      <c r="P466" s="50"/>
      <c r="Q466" s="56" t="s">
        <v>3280</v>
      </c>
      <c r="R466" s="53" t="s">
        <v>3179</v>
      </c>
    </row>
    <row r="467">
      <c r="A467" s="54" t="s">
        <v>3281</v>
      </c>
      <c r="B467" s="50" t="s">
        <v>3275</v>
      </c>
      <c r="C467" s="51" t="s">
        <v>3282</v>
      </c>
      <c r="D467" s="50" t="s">
        <v>3283</v>
      </c>
      <c r="E467" s="52">
        <v>44114.729583333334</v>
      </c>
      <c r="F467" s="50"/>
      <c r="G467" s="50"/>
      <c r="H467" s="50" t="s">
        <v>55</v>
      </c>
      <c r="I467" s="50" t="s">
        <v>56</v>
      </c>
      <c r="J467" s="50" t="s">
        <v>3278</v>
      </c>
      <c r="K467" s="50"/>
      <c r="L467" s="53" t="s">
        <v>85</v>
      </c>
      <c r="M467" s="55" t="s">
        <v>3279</v>
      </c>
      <c r="N467" s="50">
        <v>68.0</v>
      </c>
      <c r="O467" s="50">
        <v>67.0</v>
      </c>
      <c r="P467" s="50"/>
      <c r="Q467" s="56" t="s">
        <v>3284</v>
      </c>
      <c r="R467" s="53" t="s">
        <v>3179</v>
      </c>
    </row>
    <row r="468">
      <c r="A468" s="54" t="s">
        <v>3285</v>
      </c>
      <c r="B468" s="50" t="s">
        <v>3286</v>
      </c>
      <c r="C468" s="51" t="s">
        <v>3287</v>
      </c>
      <c r="D468" s="50" t="s">
        <v>3288</v>
      </c>
      <c r="E468" s="52">
        <v>44114.706412037034</v>
      </c>
      <c r="F468" s="50"/>
      <c r="G468" s="50"/>
      <c r="H468" s="50" t="s">
        <v>55</v>
      </c>
      <c r="I468" s="50" t="s">
        <v>56</v>
      </c>
      <c r="J468" s="50" t="s">
        <v>3289</v>
      </c>
      <c r="K468" s="50"/>
      <c r="L468" s="53" t="s">
        <v>85</v>
      </c>
      <c r="M468" s="55" t="s">
        <v>3290</v>
      </c>
      <c r="N468" s="50">
        <v>122.0</v>
      </c>
      <c r="O468" s="50">
        <v>528.0</v>
      </c>
      <c r="P468" s="50"/>
      <c r="Q468" s="56" t="s">
        <v>3291</v>
      </c>
      <c r="R468" s="53" t="s">
        <v>61</v>
      </c>
    </row>
    <row r="469">
      <c r="A469" s="54" t="s">
        <v>3292</v>
      </c>
      <c r="B469" s="50" t="s">
        <v>3293</v>
      </c>
      <c r="C469" s="51" t="s">
        <v>3294</v>
      </c>
      <c r="D469" s="50" t="s">
        <v>3295</v>
      </c>
      <c r="E469" s="52">
        <v>44114.69798611111</v>
      </c>
      <c r="F469" s="50"/>
      <c r="G469" s="50"/>
      <c r="H469" s="50" t="s">
        <v>55</v>
      </c>
      <c r="I469" s="50" t="s">
        <v>56</v>
      </c>
      <c r="J469" s="50" t="s">
        <v>3296</v>
      </c>
      <c r="K469" s="50" t="s">
        <v>84</v>
      </c>
      <c r="L469" s="53" t="s">
        <v>296</v>
      </c>
      <c r="M469" s="55" t="s">
        <v>3297</v>
      </c>
      <c r="N469" s="50">
        <v>10.0</v>
      </c>
      <c r="O469" s="50">
        <v>66.0</v>
      </c>
      <c r="P469" s="50"/>
      <c r="Q469" s="56" t="s">
        <v>3298</v>
      </c>
      <c r="R469" s="53" t="s">
        <v>3299</v>
      </c>
    </row>
    <row r="470">
      <c r="A470" s="54" t="s">
        <v>3300</v>
      </c>
      <c r="B470" s="50" t="s">
        <v>3301</v>
      </c>
      <c r="C470" s="51" t="s">
        <v>3302</v>
      </c>
      <c r="D470" s="50" t="s">
        <v>3303</v>
      </c>
      <c r="E470" s="52">
        <v>44114.67822916667</v>
      </c>
      <c r="F470" s="50"/>
      <c r="G470" s="50"/>
      <c r="H470" s="50" t="s">
        <v>55</v>
      </c>
      <c r="I470" s="50" t="s">
        <v>56</v>
      </c>
      <c r="J470" s="50" t="s">
        <v>3304</v>
      </c>
      <c r="K470" s="50"/>
      <c r="L470" s="53" t="s">
        <v>58</v>
      </c>
      <c r="M470" s="55" t="s">
        <v>3305</v>
      </c>
      <c r="N470" s="50">
        <v>300.0</v>
      </c>
      <c r="O470" s="50">
        <v>599.0</v>
      </c>
      <c r="P470" s="50" t="s">
        <v>3306</v>
      </c>
      <c r="Q470" s="56" t="s">
        <v>3307</v>
      </c>
      <c r="R470" s="53" t="s">
        <v>61</v>
      </c>
    </row>
    <row r="471">
      <c r="A471" s="54" t="s">
        <v>3308</v>
      </c>
      <c r="B471" s="50" t="s">
        <v>3309</v>
      </c>
      <c r="C471" s="51" t="s">
        <v>3310</v>
      </c>
      <c r="D471" s="50" t="s">
        <v>3311</v>
      </c>
      <c r="E471" s="52">
        <v>44114.669062500005</v>
      </c>
      <c r="F471" s="50"/>
      <c r="G471" s="50"/>
      <c r="H471" s="50" t="s">
        <v>55</v>
      </c>
      <c r="I471" s="50" t="s">
        <v>56</v>
      </c>
      <c r="J471" s="50" t="s">
        <v>3312</v>
      </c>
      <c r="K471" s="50"/>
      <c r="L471" s="53" t="s">
        <v>58</v>
      </c>
      <c r="M471" s="55" t="s">
        <v>3313</v>
      </c>
      <c r="N471" s="50">
        <v>1.0</v>
      </c>
      <c r="O471" s="50">
        <v>26.0</v>
      </c>
      <c r="P471" s="50"/>
      <c r="Q471" s="56" t="s">
        <v>3314</v>
      </c>
      <c r="R471" s="53" t="s">
        <v>61</v>
      </c>
    </row>
    <row r="472">
      <c r="A472" s="54" t="s">
        <v>3315</v>
      </c>
      <c r="B472" s="50" t="s">
        <v>3242</v>
      </c>
      <c r="C472" s="51" t="s">
        <v>3316</v>
      </c>
      <c r="D472" s="50" t="s">
        <v>3317</v>
      </c>
      <c r="E472" s="52">
        <v>44114.63659722223</v>
      </c>
      <c r="F472" s="50"/>
      <c r="G472" s="50"/>
      <c r="H472" s="50" t="s">
        <v>55</v>
      </c>
      <c r="I472" s="50" t="s">
        <v>56</v>
      </c>
      <c r="J472" s="50" t="s">
        <v>3245</v>
      </c>
      <c r="K472" s="50"/>
      <c r="L472" s="53" t="s">
        <v>58</v>
      </c>
      <c r="M472" s="55" t="s">
        <v>3246</v>
      </c>
      <c r="N472" s="50">
        <v>1027.0</v>
      </c>
      <c r="O472" s="50">
        <v>1377.0</v>
      </c>
      <c r="P472" s="50" t="s">
        <v>3247</v>
      </c>
      <c r="Q472" s="56" t="s">
        <v>3318</v>
      </c>
      <c r="R472" s="53" t="s">
        <v>3319</v>
      </c>
    </row>
    <row r="473">
      <c r="A473" s="54" t="s">
        <v>3320</v>
      </c>
      <c r="B473" s="50" t="s">
        <v>3321</v>
      </c>
      <c r="C473" s="51" t="s">
        <v>3322</v>
      </c>
      <c r="D473" s="50" t="s">
        <v>3323</v>
      </c>
      <c r="E473" s="52">
        <v>44114.60196759259</v>
      </c>
      <c r="F473" s="50"/>
      <c r="G473" s="50"/>
      <c r="H473" s="50" t="s">
        <v>55</v>
      </c>
      <c r="I473" s="50" t="s">
        <v>56</v>
      </c>
      <c r="J473" s="50" t="s">
        <v>3324</v>
      </c>
      <c r="K473" s="50"/>
      <c r="L473" s="53" t="s">
        <v>58</v>
      </c>
      <c r="M473" s="55" t="s">
        <v>3325</v>
      </c>
      <c r="N473" s="50">
        <v>249.0</v>
      </c>
      <c r="O473" s="50">
        <v>784.0</v>
      </c>
      <c r="P473" s="50" t="s">
        <v>3326</v>
      </c>
      <c r="Q473" s="56" t="s">
        <v>3327</v>
      </c>
      <c r="R473" s="53" t="s">
        <v>61</v>
      </c>
    </row>
    <row r="474">
      <c r="A474" s="54" t="s">
        <v>3328</v>
      </c>
      <c r="B474" s="50" t="s">
        <v>868</v>
      </c>
      <c r="C474" s="51" t="s">
        <v>3329</v>
      </c>
      <c r="D474" s="50" t="s">
        <v>3330</v>
      </c>
      <c r="E474" s="52">
        <v>44114.579872685186</v>
      </c>
      <c r="F474" s="50"/>
      <c r="G474" s="50"/>
      <c r="H474" s="50" t="s">
        <v>55</v>
      </c>
      <c r="I474" s="50" t="s">
        <v>56</v>
      </c>
      <c r="J474" s="50" t="s">
        <v>871</v>
      </c>
      <c r="K474" s="50" t="s">
        <v>110</v>
      </c>
      <c r="L474" s="53" t="s">
        <v>85</v>
      </c>
      <c r="M474" s="55" t="s">
        <v>872</v>
      </c>
      <c r="N474" s="50">
        <v>485.0</v>
      </c>
      <c r="O474" s="50">
        <v>1552.0</v>
      </c>
      <c r="P474" s="50" t="s">
        <v>873</v>
      </c>
      <c r="Q474" s="56" t="s">
        <v>3331</v>
      </c>
      <c r="R474" s="53" t="s">
        <v>61</v>
      </c>
    </row>
    <row r="475">
      <c r="A475" s="54" t="s">
        <v>3332</v>
      </c>
      <c r="B475" s="50" t="s">
        <v>868</v>
      </c>
      <c r="C475" s="51" t="s">
        <v>3333</v>
      </c>
      <c r="D475" s="50" t="s">
        <v>3334</v>
      </c>
      <c r="E475" s="52">
        <v>44114.578935185185</v>
      </c>
      <c r="F475" s="50"/>
      <c r="G475" s="50"/>
      <c r="H475" s="50"/>
      <c r="I475" s="50"/>
      <c r="J475" s="50" t="s">
        <v>871</v>
      </c>
      <c r="K475" s="50"/>
      <c r="L475" s="53" t="s">
        <v>85</v>
      </c>
      <c r="M475" s="55" t="s">
        <v>872</v>
      </c>
      <c r="N475" s="50">
        <v>485.0</v>
      </c>
      <c r="O475" s="50">
        <v>1552.0</v>
      </c>
      <c r="P475" s="50" t="s">
        <v>873</v>
      </c>
      <c r="Q475" s="56" t="s">
        <v>3335</v>
      </c>
      <c r="R475" s="53" t="s">
        <v>3336</v>
      </c>
    </row>
    <row r="476">
      <c r="A476" s="54" t="s">
        <v>3337</v>
      </c>
      <c r="B476" s="50" t="s">
        <v>3338</v>
      </c>
      <c r="C476" s="51" t="s">
        <v>3339</v>
      </c>
      <c r="D476" s="50" t="s">
        <v>3340</v>
      </c>
      <c r="E476" s="52">
        <v>44114.557118055556</v>
      </c>
      <c r="F476" s="50"/>
      <c r="G476" s="50"/>
      <c r="H476" s="50" t="s">
        <v>55</v>
      </c>
      <c r="I476" s="50" t="s">
        <v>56</v>
      </c>
      <c r="J476" s="50" t="s">
        <v>3341</v>
      </c>
      <c r="K476" s="50" t="s">
        <v>3342</v>
      </c>
      <c r="L476" s="53" t="s">
        <v>85</v>
      </c>
      <c r="M476" s="55" t="s">
        <v>76</v>
      </c>
      <c r="N476" s="50">
        <v>18.0</v>
      </c>
      <c r="O476" s="50">
        <v>134.0</v>
      </c>
      <c r="P476" s="50" t="s">
        <v>1159</v>
      </c>
      <c r="Q476" s="56" t="s">
        <v>3343</v>
      </c>
      <c r="R476" s="53" t="s">
        <v>3344</v>
      </c>
    </row>
    <row r="477">
      <c r="A477" s="54" t="s">
        <v>3345</v>
      </c>
      <c r="B477" s="50" t="s">
        <v>3346</v>
      </c>
      <c r="C477" s="51" t="s">
        <v>3347</v>
      </c>
      <c r="D477" s="50" t="s">
        <v>3348</v>
      </c>
      <c r="E477" s="52">
        <v>44114.38297453704</v>
      </c>
      <c r="F477" s="50"/>
      <c r="G477" s="50"/>
      <c r="H477" s="50" t="s">
        <v>55</v>
      </c>
      <c r="I477" s="50" t="s">
        <v>56</v>
      </c>
      <c r="J477" s="50" t="s">
        <v>3349</v>
      </c>
      <c r="K477" s="50" t="s">
        <v>3162</v>
      </c>
      <c r="L477" s="53" t="s">
        <v>296</v>
      </c>
      <c r="M477" s="55" t="s">
        <v>3350</v>
      </c>
      <c r="N477" s="50">
        <v>8.0</v>
      </c>
      <c r="O477" s="50">
        <v>57.0</v>
      </c>
      <c r="P477" s="50"/>
      <c r="Q477" s="56" t="s">
        <v>3351</v>
      </c>
      <c r="R477" s="53" t="s">
        <v>61</v>
      </c>
    </row>
    <row r="478">
      <c r="A478" s="54" t="s">
        <v>3352</v>
      </c>
      <c r="B478" s="50" t="s">
        <v>3353</v>
      </c>
      <c r="C478" s="51" t="s">
        <v>3354</v>
      </c>
      <c r="D478" s="50" t="s">
        <v>3355</v>
      </c>
      <c r="E478" s="52">
        <v>44114.2177662037</v>
      </c>
      <c r="F478" s="50"/>
      <c r="G478" s="50"/>
      <c r="H478" s="50" t="s">
        <v>55</v>
      </c>
      <c r="I478" s="50" t="s">
        <v>56</v>
      </c>
      <c r="J478" s="50" t="s">
        <v>3356</v>
      </c>
      <c r="K478" s="50" t="s">
        <v>110</v>
      </c>
      <c r="L478" s="53" t="s">
        <v>85</v>
      </c>
      <c r="M478" s="55" t="s">
        <v>3357</v>
      </c>
      <c r="N478" s="50">
        <v>34.0</v>
      </c>
      <c r="O478" s="50">
        <v>33.0</v>
      </c>
      <c r="P478" s="50" t="s">
        <v>3358</v>
      </c>
      <c r="Q478" s="56" t="s">
        <v>3359</v>
      </c>
      <c r="R478" s="53" t="s">
        <v>3360</v>
      </c>
    </row>
    <row r="479">
      <c r="A479" s="54" t="s">
        <v>3361</v>
      </c>
      <c r="B479" s="50" t="s">
        <v>3362</v>
      </c>
      <c r="C479" s="51" t="s">
        <v>3363</v>
      </c>
      <c r="D479" s="50" t="s">
        <v>3364</v>
      </c>
      <c r="E479" s="52">
        <v>44114.20311342593</v>
      </c>
      <c r="F479" s="50"/>
      <c r="G479" s="50"/>
      <c r="H479" s="50" t="s">
        <v>55</v>
      </c>
      <c r="I479" s="50" t="s">
        <v>56</v>
      </c>
      <c r="J479" s="50" t="s">
        <v>3365</v>
      </c>
      <c r="K479" s="50" t="s">
        <v>3366</v>
      </c>
      <c r="L479" s="53" t="s">
        <v>296</v>
      </c>
      <c r="M479" s="55" t="s">
        <v>3367</v>
      </c>
      <c r="N479" s="50">
        <v>80.0</v>
      </c>
      <c r="O479" s="50">
        <v>244.0</v>
      </c>
      <c r="P479" s="50" t="s">
        <v>3368</v>
      </c>
      <c r="Q479" s="56" t="s">
        <v>3369</v>
      </c>
      <c r="R479" s="53" t="s">
        <v>3370</v>
      </c>
    </row>
    <row r="480">
      <c r="A480" s="54" t="s">
        <v>3371</v>
      </c>
      <c r="B480" s="50" t="s">
        <v>3372</v>
      </c>
      <c r="C480" s="51" t="s">
        <v>3373</v>
      </c>
      <c r="D480" s="50" t="s">
        <v>3374</v>
      </c>
      <c r="E480" s="52">
        <v>44114.16502314815</v>
      </c>
      <c r="F480" s="50"/>
      <c r="G480" s="50"/>
      <c r="H480" s="50" t="s">
        <v>55</v>
      </c>
      <c r="I480" s="50" t="s">
        <v>56</v>
      </c>
      <c r="J480" s="50" t="s">
        <v>3375</v>
      </c>
      <c r="K480" s="50" t="s">
        <v>84</v>
      </c>
      <c r="L480" s="53" t="s">
        <v>58</v>
      </c>
      <c r="M480" s="55" t="s">
        <v>3376</v>
      </c>
      <c r="N480" s="50">
        <v>1.0</v>
      </c>
      <c r="O480" s="50">
        <v>4.0</v>
      </c>
      <c r="P480" s="50"/>
      <c r="Q480" s="56" t="s">
        <v>3377</v>
      </c>
      <c r="R480" s="53" t="s">
        <v>61</v>
      </c>
    </row>
    <row r="481">
      <c r="A481" s="54" t="s">
        <v>3378</v>
      </c>
      <c r="B481" s="50" t="s">
        <v>3379</v>
      </c>
      <c r="C481" s="51" t="s">
        <v>3380</v>
      </c>
      <c r="D481" s="50" t="s">
        <v>3381</v>
      </c>
      <c r="E481" s="52">
        <v>44114.099328703705</v>
      </c>
      <c r="F481" s="50"/>
      <c r="G481" s="50"/>
      <c r="H481" s="50" t="s">
        <v>55</v>
      </c>
      <c r="I481" s="50" t="s">
        <v>56</v>
      </c>
      <c r="J481" s="50" t="s">
        <v>3382</v>
      </c>
      <c r="K481" s="50"/>
      <c r="L481" s="53" t="s">
        <v>58</v>
      </c>
      <c r="M481" s="55" t="s">
        <v>3383</v>
      </c>
      <c r="N481" s="50">
        <v>276.0</v>
      </c>
      <c r="O481" s="50">
        <v>1924.0</v>
      </c>
      <c r="P481" s="50" t="s">
        <v>3384</v>
      </c>
      <c r="Q481" s="56" t="s">
        <v>3385</v>
      </c>
      <c r="R481" s="53" t="s">
        <v>61</v>
      </c>
    </row>
    <row r="482">
      <c r="A482" s="54" t="s">
        <v>3386</v>
      </c>
      <c r="B482" s="50" t="s">
        <v>3387</v>
      </c>
      <c r="C482" s="51" t="s">
        <v>3388</v>
      </c>
      <c r="D482" s="50" t="s">
        <v>3389</v>
      </c>
      <c r="E482" s="52">
        <v>44114.07116898148</v>
      </c>
      <c r="F482" s="50"/>
      <c r="G482" s="50"/>
      <c r="H482" s="50" t="s">
        <v>55</v>
      </c>
      <c r="I482" s="50" t="s">
        <v>56</v>
      </c>
      <c r="J482" s="50" t="s">
        <v>3390</v>
      </c>
      <c r="K482" s="50"/>
      <c r="L482" s="53" t="s">
        <v>58</v>
      </c>
      <c r="M482" s="55" t="s">
        <v>3391</v>
      </c>
      <c r="N482" s="50">
        <v>272.0</v>
      </c>
      <c r="O482" s="50">
        <v>723.0</v>
      </c>
      <c r="P482" s="50" t="s">
        <v>3392</v>
      </c>
      <c r="Q482" s="56" t="s">
        <v>3393</v>
      </c>
      <c r="R482" s="53" t="s">
        <v>61</v>
      </c>
    </row>
    <row r="483">
      <c r="A483" s="54" t="s">
        <v>3394</v>
      </c>
      <c r="B483" s="50" t="s">
        <v>3387</v>
      </c>
      <c r="C483" s="51" t="s">
        <v>3395</v>
      </c>
      <c r="D483" s="50" t="s">
        <v>3396</v>
      </c>
      <c r="E483" s="52">
        <v>44114.06994212963</v>
      </c>
      <c r="F483" s="50"/>
      <c r="G483" s="50"/>
      <c r="H483" s="50" t="s">
        <v>55</v>
      </c>
      <c r="I483" s="50" t="s">
        <v>56</v>
      </c>
      <c r="J483" s="50" t="s">
        <v>3390</v>
      </c>
      <c r="K483" s="50"/>
      <c r="L483" s="53" t="s">
        <v>58</v>
      </c>
      <c r="M483" s="55" t="s">
        <v>3391</v>
      </c>
      <c r="N483" s="50">
        <v>272.0</v>
      </c>
      <c r="O483" s="50">
        <v>723.0</v>
      </c>
      <c r="P483" s="50" t="s">
        <v>3392</v>
      </c>
      <c r="Q483" s="56" t="s">
        <v>3397</v>
      </c>
      <c r="R483" s="53" t="s">
        <v>3398</v>
      </c>
    </row>
    <row r="484">
      <c r="A484" s="54" t="s">
        <v>3399</v>
      </c>
      <c r="B484" s="50" t="s">
        <v>3400</v>
      </c>
      <c r="C484" s="51" t="s">
        <v>3401</v>
      </c>
      <c r="D484" s="50" t="s">
        <v>3402</v>
      </c>
      <c r="E484" s="52">
        <v>44114.059687500005</v>
      </c>
      <c r="F484" s="50"/>
      <c r="G484" s="50"/>
      <c r="H484" s="50" t="s">
        <v>55</v>
      </c>
      <c r="I484" s="50" t="s">
        <v>56</v>
      </c>
      <c r="J484" s="50" t="s">
        <v>3403</v>
      </c>
      <c r="K484" s="50"/>
      <c r="L484" s="53" t="s">
        <v>85</v>
      </c>
      <c r="M484" s="55" t="s">
        <v>3404</v>
      </c>
      <c r="N484" s="50">
        <v>8.0</v>
      </c>
      <c r="O484" s="50">
        <v>79.0</v>
      </c>
      <c r="P484" s="50"/>
      <c r="Q484" s="56" t="s">
        <v>3405</v>
      </c>
      <c r="R484" s="53" t="s">
        <v>61</v>
      </c>
    </row>
    <row r="485">
      <c r="A485" s="54" t="s">
        <v>3406</v>
      </c>
      <c r="B485" s="50" t="s">
        <v>3407</v>
      </c>
      <c r="C485" s="51" t="s">
        <v>3408</v>
      </c>
      <c r="D485" s="50" t="s">
        <v>3409</v>
      </c>
      <c r="E485" s="52">
        <v>44114.04925925926</v>
      </c>
      <c r="F485" s="50"/>
      <c r="G485" s="50"/>
      <c r="H485" s="50" t="s">
        <v>55</v>
      </c>
      <c r="I485" s="50" t="s">
        <v>56</v>
      </c>
      <c r="J485" s="50" t="s">
        <v>3410</v>
      </c>
      <c r="K485" s="50"/>
      <c r="L485" s="53" t="s">
        <v>296</v>
      </c>
      <c r="M485" s="55" t="s">
        <v>3411</v>
      </c>
      <c r="N485" s="50">
        <v>928.0</v>
      </c>
      <c r="O485" s="50">
        <v>15.0</v>
      </c>
      <c r="P485" s="50"/>
      <c r="Q485" s="56" t="s">
        <v>3412</v>
      </c>
      <c r="R485" s="53" t="s">
        <v>61</v>
      </c>
    </row>
    <row r="486">
      <c r="A486" s="54" t="s">
        <v>3413</v>
      </c>
      <c r="B486" s="50" t="s">
        <v>3414</v>
      </c>
      <c r="C486" s="51" t="s">
        <v>3415</v>
      </c>
      <c r="D486" s="50" t="s">
        <v>3416</v>
      </c>
      <c r="E486" s="52">
        <v>44114.03989583333</v>
      </c>
      <c r="F486" s="50"/>
      <c r="G486" s="50"/>
      <c r="H486" s="50" t="s">
        <v>55</v>
      </c>
      <c r="I486" s="50" t="s">
        <v>56</v>
      </c>
      <c r="J486" s="50" t="s">
        <v>3417</v>
      </c>
      <c r="K486" s="50"/>
      <c r="L486" s="53" t="s">
        <v>58</v>
      </c>
      <c r="M486" s="55" t="s">
        <v>3418</v>
      </c>
      <c r="N486" s="50">
        <v>69.0</v>
      </c>
      <c r="O486" s="50">
        <v>307.0</v>
      </c>
      <c r="P486" s="50" t="s">
        <v>3419</v>
      </c>
      <c r="Q486" s="56" t="s">
        <v>3420</v>
      </c>
      <c r="R486" s="53" t="s">
        <v>3421</v>
      </c>
    </row>
    <row r="487">
      <c r="A487" s="54" t="s">
        <v>3422</v>
      </c>
      <c r="B487" s="50" t="s">
        <v>99</v>
      </c>
      <c r="C487" s="51" t="s">
        <v>3423</v>
      </c>
      <c r="D487" s="50" t="s">
        <v>3424</v>
      </c>
      <c r="E487" s="52">
        <v>44114.02074074074</v>
      </c>
      <c r="F487" s="50"/>
      <c r="G487" s="50"/>
      <c r="H487" s="50" t="s">
        <v>55</v>
      </c>
      <c r="I487" s="50" t="s">
        <v>56</v>
      </c>
      <c r="J487" s="50" t="s">
        <v>102</v>
      </c>
      <c r="K487" s="50" t="s">
        <v>3425</v>
      </c>
      <c r="L487" s="53" t="s">
        <v>58</v>
      </c>
      <c r="M487" s="55" t="s">
        <v>104</v>
      </c>
      <c r="N487" s="50">
        <v>31.0</v>
      </c>
      <c r="O487" s="50">
        <v>52.0</v>
      </c>
      <c r="P487" s="50" t="s">
        <v>105</v>
      </c>
      <c r="Q487" s="56" t="s">
        <v>3426</v>
      </c>
      <c r="R487" s="53" t="s">
        <v>3427</v>
      </c>
    </row>
    <row r="488">
      <c r="A488" s="54" t="s">
        <v>3428</v>
      </c>
      <c r="B488" s="50" t="s">
        <v>99</v>
      </c>
      <c r="C488" s="51" t="s">
        <v>3429</v>
      </c>
      <c r="D488" s="50" t="s">
        <v>3430</v>
      </c>
      <c r="E488" s="52">
        <v>44114.02061342592</v>
      </c>
      <c r="F488" s="50"/>
      <c r="G488" s="50"/>
      <c r="H488" s="50" t="s">
        <v>55</v>
      </c>
      <c r="I488" s="50" t="s">
        <v>56</v>
      </c>
      <c r="J488" s="50" t="s">
        <v>102</v>
      </c>
      <c r="K488" s="50" t="s">
        <v>3162</v>
      </c>
      <c r="L488" s="53" t="s">
        <v>58</v>
      </c>
      <c r="M488" s="55" t="s">
        <v>104</v>
      </c>
      <c r="N488" s="50">
        <v>31.0</v>
      </c>
      <c r="O488" s="50">
        <v>52.0</v>
      </c>
      <c r="P488" s="50" t="s">
        <v>105</v>
      </c>
      <c r="Q488" s="56" t="s">
        <v>3431</v>
      </c>
      <c r="R488" s="53" t="s">
        <v>3432</v>
      </c>
    </row>
    <row r="489">
      <c r="A489" s="54" t="s">
        <v>3433</v>
      </c>
      <c r="B489" s="50" t="s">
        <v>99</v>
      </c>
      <c r="C489" s="51" t="s">
        <v>3429</v>
      </c>
      <c r="D489" s="50" t="s">
        <v>3434</v>
      </c>
      <c r="E489" s="52">
        <v>44114.020520833335</v>
      </c>
      <c r="F489" s="50"/>
      <c r="G489" s="50"/>
      <c r="H489" s="50" t="s">
        <v>55</v>
      </c>
      <c r="I489" s="50" t="s">
        <v>56</v>
      </c>
      <c r="J489" s="50" t="s">
        <v>102</v>
      </c>
      <c r="K489" s="50" t="s">
        <v>103</v>
      </c>
      <c r="L489" s="53" t="s">
        <v>58</v>
      </c>
      <c r="M489" s="55" t="s">
        <v>104</v>
      </c>
      <c r="N489" s="50">
        <v>31.0</v>
      </c>
      <c r="O489" s="50">
        <v>52.0</v>
      </c>
      <c r="P489" s="50" t="s">
        <v>105</v>
      </c>
      <c r="Q489" s="56" t="s">
        <v>3435</v>
      </c>
      <c r="R489" s="53" t="s">
        <v>3432</v>
      </c>
    </row>
    <row r="490">
      <c r="A490" s="54" t="s">
        <v>3436</v>
      </c>
      <c r="B490" s="50" t="s">
        <v>99</v>
      </c>
      <c r="C490" s="51" t="s">
        <v>3429</v>
      </c>
      <c r="D490" s="50" t="s">
        <v>3437</v>
      </c>
      <c r="E490" s="52">
        <v>44114.0204050926</v>
      </c>
      <c r="F490" s="50"/>
      <c r="G490" s="50"/>
      <c r="H490" s="50" t="s">
        <v>55</v>
      </c>
      <c r="I490" s="50" t="s">
        <v>56</v>
      </c>
      <c r="J490" s="50" t="s">
        <v>102</v>
      </c>
      <c r="K490" s="50" t="s">
        <v>110</v>
      </c>
      <c r="L490" s="53" t="s">
        <v>58</v>
      </c>
      <c r="M490" s="55" t="s">
        <v>104</v>
      </c>
      <c r="N490" s="50">
        <v>31.0</v>
      </c>
      <c r="O490" s="50">
        <v>52.0</v>
      </c>
      <c r="P490" s="50" t="s">
        <v>105</v>
      </c>
      <c r="Q490" s="56" t="s">
        <v>3438</v>
      </c>
      <c r="R490" s="53" t="s">
        <v>3432</v>
      </c>
    </row>
    <row r="491">
      <c r="A491" s="54" t="s">
        <v>3439</v>
      </c>
      <c r="B491" s="50" t="s">
        <v>99</v>
      </c>
      <c r="C491" s="51" t="s">
        <v>3429</v>
      </c>
      <c r="D491" s="50" t="s">
        <v>3440</v>
      </c>
      <c r="E491" s="52">
        <v>44114.0203125</v>
      </c>
      <c r="F491" s="50"/>
      <c r="G491" s="50"/>
      <c r="H491" s="50" t="s">
        <v>55</v>
      </c>
      <c r="I491" s="50" t="s">
        <v>56</v>
      </c>
      <c r="J491" s="50" t="s">
        <v>102</v>
      </c>
      <c r="K491" s="50" t="s">
        <v>84</v>
      </c>
      <c r="L491" s="53" t="s">
        <v>58</v>
      </c>
      <c r="M491" s="55" t="s">
        <v>104</v>
      </c>
      <c r="N491" s="50">
        <v>31.0</v>
      </c>
      <c r="O491" s="50">
        <v>52.0</v>
      </c>
      <c r="P491" s="50" t="s">
        <v>105</v>
      </c>
      <c r="Q491" s="56" t="s">
        <v>3441</v>
      </c>
      <c r="R491" s="53" t="s">
        <v>3432</v>
      </c>
    </row>
    <row r="492">
      <c r="A492" s="54" t="s">
        <v>3442</v>
      </c>
      <c r="B492" s="50" t="s">
        <v>3443</v>
      </c>
      <c r="C492" s="51" t="s">
        <v>3444</v>
      </c>
      <c r="D492" s="50" t="s">
        <v>3445</v>
      </c>
      <c r="E492" s="52">
        <v>44114.02001157407</v>
      </c>
      <c r="F492" s="50"/>
      <c r="G492" s="50"/>
      <c r="H492" s="50" t="s">
        <v>55</v>
      </c>
      <c r="I492" s="50" t="s">
        <v>56</v>
      </c>
      <c r="J492" s="50" t="s">
        <v>3446</v>
      </c>
      <c r="K492" s="50"/>
      <c r="L492" s="53" t="s">
        <v>58</v>
      </c>
      <c r="M492" s="55" t="s">
        <v>3447</v>
      </c>
      <c r="N492" s="50">
        <v>25.0</v>
      </c>
      <c r="O492" s="50">
        <v>170.0</v>
      </c>
      <c r="P492" s="50"/>
      <c r="Q492" s="56" t="s">
        <v>3448</v>
      </c>
      <c r="R492" s="53" t="s">
        <v>3449</v>
      </c>
    </row>
    <row r="493">
      <c r="A493" s="54" t="s">
        <v>3450</v>
      </c>
      <c r="B493" s="50" t="s">
        <v>3451</v>
      </c>
      <c r="C493" s="51" t="s">
        <v>3452</v>
      </c>
      <c r="D493" s="50" t="s">
        <v>3453</v>
      </c>
      <c r="E493" s="52">
        <v>44114.018541666665</v>
      </c>
      <c r="F493" s="50"/>
      <c r="G493" s="50"/>
      <c r="H493" s="50" t="s">
        <v>55</v>
      </c>
      <c r="I493" s="50" t="s">
        <v>56</v>
      </c>
      <c r="J493" s="50" t="s">
        <v>3454</v>
      </c>
      <c r="K493" s="50" t="s">
        <v>3455</v>
      </c>
      <c r="L493" s="53" t="s">
        <v>58</v>
      </c>
      <c r="M493" s="55" t="s">
        <v>3456</v>
      </c>
      <c r="N493" s="50">
        <v>842.0</v>
      </c>
      <c r="O493" s="50">
        <v>943.0</v>
      </c>
      <c r="P493" s="50" t="s">
        <v>3457</v>
      </c>
      <c r="Q493" s="56" t="s">
        <v>3458</v>
      </c>
      <c r="R493" s="53" t="s">
        <v>61</v>
      </c>
    </row>
    <row r="494">
      <c r="A494" s="54" t="s">
        <v>3459</v>
      </c>
      <c r="B494" s="50" t="s">
        <v>3460</v>
      </c>
      <c r="C494" s="51" t="s">
        <v>3461</v>
      </c>
      <c r="D494" s="50" t="s">
        <v>3462</v>
      </c>
      <c r="E494" s="52">
        <v>44113.99078703704</v>
      </c>
      <c r="F494" s="50"/>
      <c r="G494" s="50"/>
      <c r="H494" s="50" t="s">
        <v>55</v>
      </c>
      <c r="I494" s="50" t="s">
        <v>56</v>
      </c>
      <c r="J494" s="50" t="s">
        <v>3463</v>
      </c>
      <c r="K494" s="50"/>
      <c r="L494" s="53" t="s">
        <v>85</v>
      </c>
      <c r="M494" s="55" t="s">
        <v>3464</v>
      </c>
      <c r="N494" s="50">
        <v>55.0</v>
      </c>
      <c r="O494" s="50">
        <v>311.0</v>
      </c>
      <c r="P494" s="50"/>
      <c r="Q494" s="56" t="s">
        <v>3465</v>
      </c>
      <c r="R494" s="53" t="s">
        <v>61</v>
      </c>
    </row>
    <row r="495">
      <c r="A495" s="54" t="s">
        <v>3466</v>
      </c>
      <c r="B495" s="50" t="s">
        <v>3467</v>
      </c>
      <c r="C495" s="51" t="s">
        <v>3468</v>
      </c>
      <c r="D495" s="50" t="s">
        <v>3469</v>
      </c>
      <c r="E495" s="52">
        <v>44113.986712962964</v>
      </c>
      <c r="F495" s="50"/>
      <c r="G495" s="50"/>
      <c r="H495" s="50" t="s">
        <v>55</v>
      </c>
      <c r="I495" s="50" t="s">
        <v>56</v>
      </c>
      <c r="J495" s="50" t="s">
        <v>3470</v>
      </c>
      <c r="K495" s="50" t="s">
        <v>84</v>
      </c>
      <c r="L495" s="53" t="s">
        <v>58</v>
      </c>
      <c r="M495" s="55" t="s">
        <v>3471</v>
      </c>
      <c r="N495" s="50">
        <v>36.0</v>
      </c>
      <c r="O495" s="50">
        <v>248.0</v>
      </c>
      <c r="P495" s="50" t="s">
        <v>3472</v>
      </c>
      <c r="Q495" s="56" t="s">
        <v>3473</v>
      </c>
      <c r="R495" s="53" t="s">
        <v>61</v>
      </c>
    </row>
    <row r="496">
      <c r="A496" s="54" t="s">
        <v>3474</v>
      </c>
      <c r="B496" s="50" t="s">
        <v>1546</v>
      </c>
      <c r="C496" s="51" t="s">
        <v>3475</v>
      </c>
      <c r="D496" s="50" t="s">
        <v>3476</v>
      </c>
      <c r="E496" s="52">
        <v>44113.97608796296</v>
      </c>
      <c r="F496" s="50"/>
      <c r="G496" s="50"/>
      <c r="H496" s="50" t="s">
        <v>55</v>
      </c>
      <c r="I496" s="50" t="s">
        <v>56</v>
      </c>
      <c r="J496" s="50" t="s">
        <v>1549</v>
      </c>
      <c r="K496" s="50" t="s">
        <v>110</v>
      </c>
      <c r="L496" s="53" t="s">
        <v>296</v>
      </c>
      <c r="M496" s="55" t="s">
        <v>76</v>
      </c>
      <c r="N496" s="50">
        <v>1.0</v>
      </c>
      <c r="O496" s="50">
        <v>202.0</v>
      </c>
      <c r="P496" s="50"/>
      <c r="Q496" s="56" t="s">
        <v>3477</v>
      </c>
      <c r="R496" s="53" t="s">
        <v>3478</v>
      </c>
    </row>
    <row r="497">
      <c r="A497" s="54" t="s">
        <v>3479</v>
      </c>
      <c r="B497" s="50" t="s">
        <v>99</v>
      </c>
      <c r="C497" s="51" t="s">
        <v>3480</v>
      </c>
      <c r="D497" s="50" t="s">
        <v>3481</v>
      </c>
      <c r="E497" s="52">
        <v>44113.97540509259</v>
      </c>
      <c r="F497" s="50"/>
      <c r="G497" s="50"/>
      <c r="H497" s="50" t="s">
        <v>55</v>
      </c>
      <c r="I497" s="50" t="s">
        <v>56</v>
      </c>
      <c r="J497" s="50" t="s">
        <v>102</v>
      </c>
      <c r="K497" s="50"/>
      <c r="L497" s="53" t="s">
        <v>58</v>
      </c>
      <c r="M497" s="55" t="s">
        <v>104</v>
      </c>
      <c r="N497" s="50">
        <v>31.0</v>
      </c>
      <c r="O497" s="50">
        <v>52.0</v>
      </c>
      <c r="P497" s="50" t="s">
        <v>105</v>
      </c>
      <c r="Q497" s="56" t="s">
        <v>3482</v>
      </c>
      <c r="R497" s="53" t="s">
        <v>3483</v>
      </c>
    </row>
    <row r="498">
      <c r="A498" s="54" t="s">
        <v>3484</v>
      </c>
      <c r="B498" s="50" t="s">
        <v>1546</v>
      </c>
      <c r="C498" s="51" t="s">
        <v>3485</v>
      </c>
      <c r="D498" s="50" t="s">
        <v>3486</v>
      </c>
      <c r="E498" s="52">
        <v>44113.97387731481</v>
      </c>
      <c r="F498" s="50"/>
      <c r="G498" s="50"/>
      <c r="H498" s="50" t="s">
        <v>55</v>
      </c>
      <c r="I498" s="50" t="s">
        <v>56</v>
      </c>
      <c r="J498" s="50" t="s">
        <v>1549</v>
      </c>
      <c r="K498" s="50" t="s">
        <v>84</v>
      </c>
      <c r="L498" s="53" t="s">
        <v>296</v>
      </c>
      <c r="M498" s="55" t="s">
        <v>76</v>
      </c>
      <c r="N498" s="50">
        <v>1.0</v>
      </c>
      <c r="O498" s="50">
        <v>202.0</v>
      </c>
      <c r="P498" s="50"/>
      <c r="Q498" s="56" t="s">
        <v>3487</v>
      </c>
      <c r="R498" s="53" t="s">
        <v>3488</v>
      </c>
    </row>
    <row r="499">
      <c r="A499" s="54" t="s">
        <v>3489</v>
      </c>
      <c r="B499" s="50" t="s">
        <v>3490</v>
      </c>
      <c r="C499" s="51" t="s">
        <v>3491</v>
      </c>
      <c r="D499" s="50" t="s">
        <v>3492</v>
      </c>
      <c r="E499" s="52">
        <v>44113.96923611111</v>
      </c>
      <c r="F499" s="50"/>
      <c r="G499" s="50"/>
      <c r="H499" s="50"/>
      <c r="I499" s="50"/>
      <c r="J499" s="50" t="s">
        <v>3493</v>
      </c>
      <c r="K499" s="50"/>
      <c r="L499" s="53" t="s">
        <v>58</v>
      </c>
      <c r="M499" s="55" t="s">
        <v>3494</v>
      </c>
      <c r="N499" s="50">
        <v>45.0</v>
      </c>
      <c r="O499" s="50">
        <v>274.0</v>
      </c>
      <c r="P499" s="50"/>
      <c r="Q499" s="56" t="s">
        <v>3495</v>
      </c>
      <c r="R499" s="53" t="s">
        <v>3496</v>
      </c>
    </row>
    <row r="500">
      <c r="A500" s="54" t="s">
        <v>3497</v>
      </c>
      <c r="B500" s="50" t="s">
        <v>3498</v>
      </c>
      <c r="C500" s="51" t="s">
        <v>3499</v>
      </c>
      <c r="D500" s="50" t="s">
        <v>3500</v>
      </c>
      <c r="E500" s="52">
        <v>44113.96716435185</v>
      </c>
      <c r="F500" s="50"/>
      <c r="G500" s="50"/>
      <c r="H500" s="50" t="s">
        <v>55</v>
      </c>
      <c r="I500" s="50" t="s">
        <v>56</v>
      </c>
      <c r="J500" s="50" t="s">
        <v>3501</v>
      </c>
      <c r="K500" s="50"/>
      <c r="L500" s="53" t="s">
        <v>85</v>
      </c>
      <c r="M500" s="55" t="s">
        <v>3502</v>
      </c>
      <c r="N500" s="50">
        <v>176.0</v>
      </c>
      <c r="O500" s="50">
        <v>179.0</v>
      </c>
      <c r="P500" s="50" t="s">
        <v>3503</v>
      </c>
      <c r="Q500" s="56" t="s">
        <v>3504</v>
      </c>
      <c r="R500" s="53" t="s">
        <v>61</v>
      </c>
    </row>
    <row r="501">
      <c r="A501" s="54" t="s">
        <v>3505</v>
      </c>
      <c r="B501" s="50" t="s">
        <v>3506</v>
      </c>
      <c r="C501" s="51" t="s">
        <v>3507</v>
      </c>
      <c r="D501" s="50" t="s">
        <v>3508</v>
      </c>
      <c r="E501" s="52">
        <v>44113.95899305555</v>
      </c>
      <c r="F501" s="50"/>
      <c r="G501" s="50"/>
      <c r="H501" s="50" t="s">
        <v>55</v>
      </c>
      <c r="I501" s="50" t="s">
        <v>56</v>
      </c>
      <c r="J501" s="50" t="s">
        <v>3509</v>
      </c>
      <c r="K501" s="50"/>
      <c r="L501" s="53" t="s">
        <v>85</v>
      </c>
      <c r="M501" s="55" t="s">
        <v>3510</v>
      </c>
      <c r="N501" s="50">
        <v>85.0</v>
      </c>
      <c r="O501" s="50">
        <v>243.0</v>
      </c>
      <c r="P501" s="50" t="s">
        <v>3511</v>
      </c>
      <c r="Q501" s="56" t="s">
        <v>3512</v>
      </c>
      <c r="R501" s="53" t="s">
        <v>3513</v>
      </c>
    </row>
    <row r="502">
      <c r="A502" s="54" t="s">
        <v>3514</v>
      </c>
      <c r="B502" s="50" t="s">
        <v>3506</v>
      </c>
      <c r="C502" s="51" t="s">
        <v>3515</v>
      </c>
      <c r="D502" s="50" t="s">
        <v>3516</v>
      </c>
      <c r="E502" s="52">
        <v>44113.951111111106</v>
      </c>
      <c r="F502" s="50"/>
      <c r="G502" s="50"/>
      <c r="H502" s="50" t="s">
        <v>55</v>
      </c>
      <c r="I502" s="50" t="s">
        <v>56</v>
      </c>
      <c r="J502" s="50" t="s">
        <v>3509</v>
      </c>
      <c r="K502" s="50"/>
      <c r="L502" s="53" t="s">
        <v>85</v>
      </c>
      <c r="M502" s="55" t="s">
        <v>3510</v>
      </c>
      <c r="N502" s="50">
        <v>85.0</v>
      </c>
      <c r="O502" s="50">
        <v>243.0</v>
      </c>
      <c r="P502" s="50" t="s">
        <v>3511</v>
      </c>
      <c r="Q502" s="56" t="s">
        <v>3517</v>
      </c>
      <c r="R502" s="53" t="s">
        <v>3518</v>
      </c>
    </row>
    <row r="503">
      <c r="A503" s="54" t="s">
        <v>3519</v>
      </c>
      <c r="B503" s="50" t="s">
        <v>3506</v>
      </c>
      <c r="C503" s="51" t="s">
        <v>3520</v>
      </c>
      <c r="D503" s="50" t="s">
        <v>3521</v>
      </c>
      <c r="E503" s="52">
        <v>44113.95042824074</v>
      </c>
      <c r="F503" s="50"/>
      <c r="G503" s="50"/>
      <c r="H503" s="50" t="s">
        <v>55</v>
      </c>
      <c r="I503" s="50" t="s">
        <v>56</v>
      </c>
      <c r="J503" s="50" t="s">
        <v>3509</v>
      </c>
      <c r="K503" s="50"/>
      <c r="L503" s="53" t="s">
        <v>85</v>
      </c>
      <c r="M503" s="55" t="s">
        <v>3510</v>
      </c>
      <c r="N503" s="50">
        <v>85.0</v>
      </c>
      <c r="O503" s="50">
        <v>243.0</v>
      </c>
      <c r="P503" s="50" t="s">
        <v>3511</v>
      </c>
      <c r="Q503" s="56" t="s">
        <v>3522</v>
      </c>
      <c r="R503" s="53" t="s">
        <v>3523</v>
      </c>
    </row>
    <row r="504">
      <c r="A504" s="54" t="s">
        <v>3524</v>
      </c>
      <c r="B504" s="50" t="s">
        <v>3490</v>
      </c>
      <c r="C504" s="51" t="s">
        <v>3525</v>
      </c>
      <c r="D504" s="50" t="s">
        <v>3526</v>
      </c>
      <c r="E504" s="52">
        <v>44113.93283564815</v>
      </c>
      <c r="F504" s="50"/>
      <c r="G504" s="50"/>
      <c r="H504" s="50" t="s">
        <v>55</v>
      </c>
      <c r="I504" s="50" t="s">
        <v>56</v>
      </c>
      <c r="J504" s="50" t="s">
        <v>3493</v>
      </c>
      <c r="K504" s="50"/>
      <c r="L504" s="53" t="s">
        <v>58</v>
      </c>
      <c r="M504" s="55" t="s">
        <v>3494</v>
      </c>
      <c r="N504" s="50">
        <v>45.0</v>
      </c>
      <c r="O504" s="50">
        <v>274.0</v>
      </c>
      <c r="P504" s="50"/>
      <c r="Q504" s="56" t="s">
        <v>3527</v>
      </c>
      <c r="R504" s="53" t="s">
        <v>3528</v>
      </c>
    </row>
    <row r="505">
      <c r="A505" s="54" t="s">
        <v>3529</v>
      </c>
      <c r="B505" s="50" t="s">
        <v>3530</v>
      </c>
      <c r="C505" s="51" t="s">
        <v>3531</v>
      </c>
      <c r="D505" s="50" t="s">
        <v>3532</v>
      </c>
      <c r="E505" s="52">
        <v>44113.914722222224</v>
      </c>
      <c r="F505" s="50"/>
      <c r="G505" s="50"/>
      <c r="H505" s="50" t="s">
        <v>55</v>
      </c>
      <c r="I505" s="50" t="s">
        <v>56</v>
      </c>
      <c r="J505" s="50" t="s">
        <v>3533</v>
      </c>
      <c r="K505" s="50" t="s">
        <v>3534</v>
      </c>
      <c r="L505" s="53" t="s">
        <v>58</v>
      </c>
      <c r="M505" s="55" t="s">
        <v>3535</v>
      </c>
      <c r="N505" s="50">
        <v>321.0</v>
      </c>
      <c r="O505" s="50">
        <v>1611.0</v>
      </c>
      <c r="P505" s="50" t="s">
        <v>3536</v>
      </c>
      <c r="Q505" s="56" t="s">
        <v>3537</v>
      </c>
      <c r="R505" s="53" t="s">
        <v>61</v>
      </c>
    </row>
    <row r="506">
      <c r="A506" s="54" t="s">
        <v>3538</v>
      </c>
      <c r="B506" s="50" t="s">
        <v>1546</v>
      </c>
      <c r="C506" s="51" t="s">
        <v>3539</v>
      </c>
      <c r="D506" s="50" t="s">
        <v>3540</v>
      </c>
      <c r="E506" s="52">
        <v>44113.91265046297</v>
      </c>
      <c r="F506" s="50"/>
      <c r="G506" s="50"/>
      <c r="H506" s="50" t="s">
        <v>55</v>
      </c>
      <c r="I506" s="50" t="s">
        <v>56</v>
      </c>
      <c r="J506" s="50" t="s">
        <v>1549</v>
      </c>
      <c r="K506" s="50" t="s">
        <v>84</v>
      </c>
      <c r="L506" s="53" t="s">
        <v>296</v>
      </c>
      <c r="M506" s="55" t="s">
        <v>76</v>
      </c>
      <c r="N506" s="50">
        <v>1.0</v>
      </c>
      <c r="O506" s="50">
        <v>202.0</v>
      </c>
      <c r="P506" s="50"/>
      <c r="Q506" s="56" t="s">
        <v>3541</v>
      </c>
      <c r="R506" s="53" t="s">
        <v>3542</v>
      </c>
    </row>
    <row r="507">
      <c r="A507" s="54" t="s">
        <v>3543</v>
      </c>
      <c r="B507" s="50" t="s">
        <v>3530</v>
      </c>
      <c r="C507" s="51" t="s">
        <v>3544</v>
      </c>
      <c r="D507" s="50" t="s">
        <v>3545</v>
      </c>
      <c r="E507" s="52">
        <v>44113.91116898148</v>
      </c>
      <c r="F507" s="50"/>
      <c r="G507" s="50"/>
      <c r="H507" s="50" t="s">
        <v>55</v>
      </c>
      <c r="I507" s="50" t="s">
        <v>56</v>
      </c>
      <c r="J507" s="50" t="s">
        <v>3533</v>
      </c>
      <c r="K507" s="50"/>
      <c r="L507" s="53" t="s">
        <v>58</v>
      </c>
      <c r="M507" s="55" t="s">
        <v>3535</v>
      </c>
      <c r="N507" s="50">
        <v>321.0</v>
      </c>
      <c r="O507" s="50">
        <v>1611.0</v>
      </c>
      <c r="P507" s="50" t="s">
        <v>3536</v>
      </c>
      <c r="Q507" s="56" t="s">
        <v>3546</v>
      </c>
      <c r="R507" s="53" t="s">
        <v>3547</v>
      </c>
    </row>
    <row r="508">
      <c r="A508" s="54" t="s">
        <v>3548</v>
      </c>
      <c r="B508" s="50" t="s">
        <v>3549</v>
      </c>
      <c r="C508" s="51" t="s">
        <v>3550</v>
      </c>
      <c r="D508" s="50" t="s">
        <v>3551</v>
      </c>
      <c r="E508" s="52">
        <v>44113.91019675926</v>
      </c>
      <c r="F508" s="50"/>
      <c r="G508" s="50"/>
      <c r="H508" s="50" t="s">
        <v>55</v>
      </c>
      <c r="I508" s="50" t="s">
        <v>56</v>
      </c>
      <c r="J508" s="50" t="s">
        <v>3552</v>
      </c>
      <c r="K508" s="50"/>
      <c r="L508" s="53" t="s">
        <v>85</v>
      </c>
      <c r="M508" s="55" t="s">
        <v>3553</v>
      </c>
      <c r="N508" s="50">
        <v>797.0</v>
      </c>
      <c r="O508" s="50">
        <v>1067.0</v>
      </c>
      <c r="P508" s="50" t="s">
        <v>145</v>
      </c>
      <c r="Q508" s="56" t="s">
        <v>3554</v>
      </c>
      <c r="R508" s="53" t="s">
        <v>61</v>
      </c>
    </row>
    <row r="509">
      <c r="A509" s="54" t="s">
        <v>3555</v>
      </c>
      <c r="B509" s="50" t="s">
        <v>3556</v>
      </c>
      <c r="C509" s="51" t="s">
        <v>3557</v>
      </c>
      <c r="D509" s="50" t="s">
        <v>3558</v>
      </c>
      <c r="E509" s="52">
        <v>44113.89787037037</v>
      </c>
      <c r="F509" s="50"/>
      <c r="G509" s="50"/>
      <c r="H509" s="50" t="s">
        <v>55</v>
      </c>
      <c r="I509" s="50" t="s">
        <v>56</v>
      </c>
      <c r="J509" s="50" t="s">
        <v>3559</v>
      </c>
      <c r="K509" s="50"/>
      <c r="L509" s="53" t="s">
        <v>85</v>
      </c>
      <c r="M509" s="55" t="s">
        <v>3560</v>
      </c>
      <c r="N509" s="50">
        <v>417.0</v>
      </c>
      <c r="O509" s="50">
        <v>1184.0</v>
      </c>
      <c r="P509" s="50" t="s">
        <v>145</v>
      </c>
      <c r="Q509" s="56" t="s">
        <v>3561</v>
      </c>
      <c r="R509" s="53" t="s">
        <v>61</v>
      </c>
    </row>
    <row r="510">
      <c r="A510" s="54" t="s">
        <v>3562</v>
      </c>
      <c r="B510" s="50" t="s">
        <v>3563</v>
      </c>
      <c r="C510" s="51" t="s">
        <v>3564</v>
      </c>
      <c r="D510" s="50" t="s">
        <v>3565</v>
      </c>
      <c r="E510" s="52">
        <v>44113.894155092596</v>
      </c>
      <c r="F510" s="50"/>
      <c r="G510" s="50"/>
      <c r="H510" s="50" t="s">
        <v>55</v>
      </c>
      <c r="I510" s="50" t="s">
        <v>56</v>
      </c>
      <c r="J510" s="50" t="s">
        <v>3566</v>
      </c>
      <c r="K510" s="50"/>
      <c r="L510" s="53" t="s">
        <v>296</v>
      </c>
      <c r="M510" s="55" t="s">
        <v>3567</v>
      </c>
      <c r="N510" s="50">
        <v>43.0</v>
      </c>
      <c r="O510" s="50">
        <v>304.0</v>
      </c>
      <c r="P510" s="50" t="s">
        <v>3568</v>
      </c>
      <c r="Q510" s="56" t="s">
        <v>3569</v>
      </c>
      <c r="R510" s="53" t="s">
        <v>3570</v>
      </c>
    </row>
    <row r="511">
      <c r="A511" s="54" t="s">
        <v>3571</v>
      </c>
      <c r="B511" s="50" t="s">
        <v>3443</v>
      </c>
      <c r="C511" s="51" t="s">
        <v>3572</v>
      </c>
      <c r="D511" s="50" t="s">
        <v>3573</v>
      </c>
      <c r="E511" s="52">
        <v>44113.89300925926</v>
      </c>
      <c r="F511" s="50"/>
      <c r="G511" s="50"/>
      <c r="H511" s="50" t="s">
        <v>55</v>
      </c>
      <c r="I511" s="50" t="s">
        <v>56</v>
      </c>
      <c r="J511" s="50" t="s">
        <v>3446</v>
      </c>
      <c r="K511" s="50"/>
      <c r="L511" s="53" t="s">
        <v>58</v>
      </c>
      <c r="M511" s="55" t="s">
        <v>3447</v>
      </c>
      <c r="N511" s="50">
        <v>25.0</v>
      </c>
      <c r="O511" s="50">
        <v>170.0</v>
      </c>
      <c r="P511" s="50"/>
      <c r="Q511" s="56" t="s">
        <v>3574</v>
      </c>
      <c r="R511" s="53" t="s">
        <v>3575</v>
      </c>
    </row>
    <row r="512">
      <c r="A512" s="54" t="s">
        <v>3576</v>
      </c>
      <c r="B512" s="50" t="s">
        <v>3577</v>
      </c>
      <c r="C512" s="51" t="s">
        <v>3578</v>
      </c>
      <c r="D512" s="50" t="s">
        <v>3579</v>
      </c>
      <c r="E512" s="52">
        <v>44113.88886574074</v>
      </c>
      <c r="F512" s="50"/>
      <c r="G512" s="50"/>
      <c r="H512" s="50" t="s">
        <v>55</v>
      </c>
      <c r="I512" s="50" t="s">
        <v>56</v>
      </c>
      <c r="J512" s="50" t="s">
        <v>3580</v>
      </c>
      <c r="K512" s="50"/>
      <c r="L512" s="53" t="s">
        <v>58</v>
      </c>
      <c r="M512" s="55" t="s">
        <v>3581</v>
      </c>
      <c r="N512" s="50">
        <v>174.0</v>
      </c>
      <c r="O512" s="50">
        <v>361.0</v>
      </c>
      <c r="P512" s="50" t="s">
        <v>2327</v>
      </c>
      <c r="Q512" s="56" t="s">
        <v>3582</v>
      </c>
      <c r="R512" s="53" t="s">
        <v>61</v>
      </c>
    </row>
    <row r="513">
      <c r="A513" s="54" t="s">
        <v>3583</v>
      </c>
      <c r="B513" s="50" t="s">
        <v>3584</v>
      </c>
      <c r="C513" s="51" t="s">
        <v>3585</v>
      </c>
      <c r="D513" s="50" t="s">
        <v>3586</v>
      </c>
      <c r="E513" s="52">
        <v>44113.881898148145</v>
      </c>
      <c r="F513" s="50"/>
      <c r="G513" s="50"/>
      <c r="H513" s="50" t="s">
        <v>55</v>
      </c>
      <c r="I513" s="50" t="s">
        <v>56</v>
      </c>
      <c r="J513" s="50" t="s">
        <v>3587</v>
      </c>
      <c r="K513" s="50"/>
      <c r="L513" s="53" t="s">
        <v>58</v>
      </c>
      <c r="M513" s="55" t="s">
        <v>3588</v>
      </c>
      <c r="N513" s="50">
        <v>8.0</v>
      </c>
      <c r="O513" s="50">
        <v>125.0</v>
      </c>
      <c r="P513" s="50" t="s">
        <v>1159</v>
      </c>
      <c r="Q513" s="56" t="s">
        <v>3589</v>
      </c>
      <c r="R513" s="53" t="s">
        <v>61</v>
      </c>
    </row>
    <row r="514">
      <c r="A514" s="54" t="s">
        <v>3590</v>
      </c>
      <c r="B514" s="50" t="s">
        <v>3591</v>
      </c>
      <c r="C514" s="51" t="s">
        <v>3592</v>
      </c>
      <c r="D514" s="50" t="s">
        <v>3593</v>
      </c>
      <c r="E514" s="52">
        <v>44113.881064814814</v>
      </c>
      <c r="F514" s="50"/>
      <c r="G514" s="50"/>
      <c r="H514" s="50" t="s">
        <v>55</v>
      </c>
      <c r="I514" s="50" t="s">
        <v>56</v>
      </c>
      <c r="J514" s="50" t="s">
        <v>3594</v>
      </c>
      <c r="K514" s="50"/>
      <c r="L514" s="53" t="s">
        <v>58</v>
      </c>
      <c r="M514" s="55" t="s">
        <v>3595</v>
      </c>
      <c r="N514" s="50">
        <v>6.0</v>
      </c>
      <c r="O514" s="50">
        <v>102.0</v>
      </c>
      <c r="P514" s="50"/>
      <c r="Q514" s="56" t="s">
        <v>3596</v>
      </c>
      <c r="R514" s="53" t="s">
        <v>61</v>
      </c>
    </row>
    <row r="515">
      <c r="A515" s="54" t="s">
        <v>3597</v>
      </c>
      <c r="B515" s="50" t="s">
        <v>3598</v>
      </c>
      <c r="C515" s="51" t="s">
        <v>3599</v>
      </c>
      <c r="D515" s="50" t="s">
        <v>3600</v>
      </c>
      <c r="E515" s="52">
        <v>44113.87131944444</v>
      </c>
      <c r="F515" s="50"/>
      <c r="G515" s="50"/>
      <c r="H515" s="50"/>
      <c r="I515" s="50"/>
      <c r="J515" s="50" t="s">
        <v>3601</v>
      </c>
      <c r="K515" s="50"/>
      <c r="L515" s="53" t="s">
        <v>296</v>
      </c>
      <c r="M515" s="55" t="s">
        <v>3602</v>
      </c>
      <c r="N515" s="50">
        <v>293.0</v>
      </c>
      <c r="O515" s="50">
        <v>581.0</v>
      </c>
      <c r="P515" s="50"/>
      <c r="Q515" s="56" t="s">
        <v>3603</v>
      </c>
      <c r="R515" s="53" t="s">
        <v>3604</v>
      </c>
    </row>
    <row r="516">
      <c r="A516" s="54" t="s">
        <v>3605</v>
      </c>
      <c r="B516" s="50" t="s">
        <v>3606</v>
      </c>
      <c r="C516" s="51" t="s">
        <v>3607</v>
      </c>
      <c r="D516" s="50" t="s">
        <v>3608</v>
      </c>
      <c r="E516" s="52">
        <v>44113.86196759259</v>
      </c>
      <c r="F516" s="50"/>
      <c r="G516" s="50"/>
      <c r="H516" s="50" t="s">
        <v>55</v>
      </c>
      <c r="I516" s="50" t="s">
        <v>56</v>
      </c>
      <c r="J516" s="50" t="s">
        <v>3609</v>
      </c>
      <c r="K516" s="50"/>
      <c r="L516" s="53" t="s">
        <v>85</v>
      </c>
      <c r="M516" s="55" t="s">
        <v>3610</v>
      </c>
      <c r="N516" s="50">
        <v>174.0</v>
      </c>
      <c r="O516" s="50">
        <v>292.0</v>
      </c>
      <c r="P516" s="50"/>
      <c r="Q516" s="56" t="s">
        <v>3611</v>
      </c>
      <c r="R516" s="53" t="s">
        <v>61</v>
      </c>
    </row>
    <row r="517">
      <c r="A517" s="54" t="s">
        <v>3612</v>
      </c>
      <c r="B517" s="50" t="s">
        <v>3613</v>
      </c>
      <c r="C517" s="51" t="s">
        <v>3614</v>
      </c>
      <c r="D517" s="50" t="s">
        <v>3615</v>
      </c>
      <c r="E517" s="52">
        <v>44113.85519675926</v>
      </c>
      <c r="F517" s="50"/>
      <c r="G517" s="50"/>
      <c r="H517" s="50"/>
      <c r="I517" s="50"/>
      <c r="J517" s="50" t="s">
        <v>3616</v>
      </c>
      <c r="K517" s="50"/>
      <c r="L517" s="53" t="s">
        <v>58</v>
      </c>
      <c r="M517" s="55" t="s">
        <v>3617</v>
      </c>
      <c r="N517" s="50">
        <v>705.0</v>
      </c>
      <c r="O517" s="50">
        <v>1140.0</v>
      </c>
      <c r="P517" s="50" t="s">
        <v>1707</v>
      </c>
      <c r="Q517" s="56" t="s">
        <v>3618</v>
      </c>
      <c r="R517" s="53" t="s">
        <v>3619</v>
      </c>
    </row>
    <row r="518">
      <c r="A518" s="54" t="s">
        <v>3620</v>
      </c>
      <c r="B518" s="50" t="s">
        <v>3621</v>
      </c>
      <c r="C518" s="51" t="s">
        <v>3622</v>
      </c>
      <c r="D518" s="50" t="s">
        <v>3623</v>
      </c>
      <c r="E518" s="52">
        <v>44113.84903935185</v>
      </c>
      <c r="F518" s="50"/>
      <c r="G518" s="50"/>
      <c r="H518" s="50" t="s">
        <v>55</v>
      </c>
      <c r="I518" s="50" t="s">
        <v>56</v>
      </c>
      <c r="J518" s="50" t="s">
        <v>3624</v>
      </c>
      <c r="K518" s="50"/>
      <c r="L518" s="53" t="s">
        <v>85</v>
      </c>
      <c r="M518" s="55" t="s">
        <v>3625</v>
      </c>
      <c r="N518" s="50">
        <v>202.0</v>
      </c>
      <c r="O518" s="50">
        <v>437.0</v>
      </c>
      <c r="P518" s="50" t="s">
        <v>145</v>
      </c>
      <c r="Q518" s="56" t="s">
        <v>3626</v>
      </c>
      <c r="R518" s="53" t="s">
        <v>61</v>
      </c>
    </row>
    <row r="519">
      <c r="A519" s="54" t="s">
        <v>3627</v>
      </c>
      <c r="B519" s="50" t="s">
        <v>3628</v>
      </c>
      <c r="C519" s="51" t="s">
        <v>3629</v>
      </c>
      <c r="D519" s="50" t="s">
        <v>3630</v>
      </c>
      <c r="E519" s="52">
        <v>44113.8455324074</v>
      </c>
      <c r="F519" s="50"/>
      <c r="G519" s="50"/>
      <c r="H519" s="50" t="s">
        <v>55</v>
      </c>
      <c r="I519" s="50" t="s">
        <v>56</v>
      </c>
      <c r="J519" s="50" t="s">
        <v>3631</v>
      </c>
      <c r="K519" s="50"/>
      <c r="L519" s="53" t="s">
        <v>58</v>
      </c>
      <c r="M519" s="55" t="s">
        <v>3632</v>
      </c>
      <c r="N519" s="50">
        <v>3.0</v>
      </c>
      <c r="O519" s="50">
        <v>5.0</v>
      </c>
      <c r="P519" s="50"/>
      <c r="Q519" s="56" t="s">
        <v>3633</v>
      </c>
      <c r="R519" s="53" t="s">
        <v>61</v>
      </c>
    </row>
    <row r="520">
      <c r="A520" s="54" t="s">
        <v>3634</v>
      </c>
      <c r="B520" s="50" t="s">
        <v>3635</v>
      </c>
      <c r="C520" s="51" t="s">
        <v>3636</v>
      </c>
      <c r="D520" s="50" t="s">
        <v>3637</v>
      </c>
      <c r="E520" s="52">
        <v>44113.84373842593</v>
      </c>
      <c r="F520" s="50"/>
      <c r="G520" s="50"/>
      <c r="H520" s="50" t="s">
        <v>55</v>
      </c>
      <c r="I520" s="50" t="s">
        <v>56</v>
      </c>
      <c r="J520" s="50" t="s">
        <v>3638</v>
      </c>
      <c r="K520" s="50"/>
      <c r="L520" s="53" t="s">
        <v>296</v>
      </c>
      <c r="M520" s="55" t="s">
        <v>3639</v>
      </c>
      <c r="N520" s="50">
        <v>109.0</v>
      </c>
      <c r="O520" s="50">
        <v>1337.0</v>
      </c>
      <c r="P520" s="50" t="s">
        <v>3640</v>
      </c>
      <c r="Q520" s="56" t="s">
        <v>3641</v>
      </c>
      <c r="R520" s="53" t="s">
        <v>61</v>
      </c>
    </row>
    <row r="521">
      <c r="A521" s="54" t="s">
        <v>3642</v>
      </c>
      <c r="B521" s="50" t="s">
        <v>3643</v>
      </c>
      <c r="C521" s="51" t="s">
        <v>3644</v>
      </c>
      <c r="D521" s="50" t="s">
        <v>3645</v>
      </c>
      <c r="E521" s="52">
        <v>44113.83210648148</v>
      </c>
      <c r="F521" s="50"/>
      <c r="G521" s="50"/>
      <c r="H521" s="50" t="s">
        <v>55</v>
      </c>
      <c r="I521" s="50" t="s">
        <v>56</v>
      </c>
      <c r="J521" s="50" t="s">
        <v>3646</v>
      </c>
      <c r="K521" s="50"/>
      <c r="L521" s="53" t="s">
        <v>85</v>
      </c>
      <c r="M521" s="55" t="s">
        <v>3647</v>
      </c>
      <c r="N521" s="50">
        <v>8721.0</v>
      </c>
      <c r="O521" s="50">
        <v>359.0</v>
      </c>
      <c r="P521" s="50" t="s">
        <v>319</v>
      </c>
      <c r="Q521" s="56" t="s">
        <v>3648</v>
      </c>
      <c r="R521" s="53" t="s">
        <v>61</v>
      </c>
    </row>
    <row r="522">
      <c r="A522" s="54" t="s">
        <v>3649</v>
      </c>
      <c r="B522" s="50" t="s">
        <v>3650</v>
      </c>
      <c r="C522" s="51" t="s">
        <v>3651</v>
      </c>
      <c r="D522" s="50" t="s">
        <v>3652</v>
      </c>
      <c r="E522" s="52">
        <v>44113.8311574074</v>
      </c>
      <c r="F522" s="50"/>
      <c r="G522" s="50"/>
      <c r="H522" s="50" t="s">
        <v>55</v>
      </c>
      <c r="I522" s="50" t="s">
        <v>56</v>
      </c>
      <c r="J522" s="50" t="s">
        <v>3653</v>
      </c>
      <c r="K522" s="50"/>
      <c r="L522" s="53" t="s">
        <v>58</v>
      </c>
      <c r="M522" s="55" t="s">
        <v>3654</v>
      </c>
      <c r="N522" s="50">
        <v>1049.0</v>
      </c>
      <c r="O522" s="50">
        <v>1111.0</v>
      </c>
      <c r="P522" s="50" t="s">
        <v>1707</v>
      </c>
      <c r="Q522" s="56" t="s">
        <v>3655</v>
      </c>
      <c r="R522" s="53" t="s">
        <v>61</v>
      </c>
    </row>
    <row r="523">
      <c r="A523" s="54" t="s">
        <v>3656</v>
      </c>
      <c r="B523" s="50" t="s">
        <v>3657</v>
      </c>
      <c r="C523" s="51" t="s">
        <v>3658</v>
      </c>
      <c r="D523" s="50" t="s">
        <v>3659</v>
      </c>
      <c r="E523" s="52">
        <v>44113.82513888889</v>
      </c>
      <c r="F523" s="50"/>
      <c r="G523" s="50"/>
      <c r="H523" s="50" t="s">
        <v>55</v>
      </c>
      <c r="I523" s="50" t="s">
        <v>56</v>
      </c>
      <c r="J523" s="50" t="s">
        <v>3660</v>
      </c>
      <c r="K523" s="50"/>
      <c r="L523" s="53" t="s">
        <v>85</v>
      </c>
      <c r="M523" s="55" t="s">
        <v>3661</v>
      </c>
      <c r="N523" s="50">
        <v>105.0</v>
      </c>
      <c r="O523" s="50">
        <v>269.0</v>
      </c>
      <c r="P523" s="50"/>
      <c r="Q523" s="56" t="s">
        <v>3662</v>
      </c>
      <c r="R523" s="53" t="s">
        <v>3663</v>
      </c>
    </row>
    <row r="524">
      <c r="A524" s="54" t="s">
        <v>3664</v>
      </c>
      <c r="B524" s="50" t="s">
        <v>3443</v>
      </c>
      <c r="C524" s="51" t="s">
        <v>3665</v>
      </c>
      <c r="D524" s="50" t="s">
        <v>3666</v>
      </c>
      <c r="E524" s="52">
        <v>44113.824641203704</v>
      </c>
      <c r="F524" s="50"/>
      <c r="G524" s="50"/>
      <c r="H524" s="50" t="s">
        <v>55</v>
      </c>
      <c r="I524" s="50" t="s">
        <v>56</v>
      </c>
      <c r="J524" s="50" t="s">
        <v>3446</v>
      </c>
      <c r="K524" s="50" t="s">
        <v>3667</v>
      </c>
      <c r="L524" s="53" t="s">
        <v>58</v>
      </c>
      <c r="M524" s="55" t="s">
        <v>3447</v>
      </c>
      <c r="N524" s="50">
        <v>25.0</v>
      </c>
      <c r="O524" s="50">
        <v>170.0</v>
      </c>
      <c r="P524" s="50"/>
      <c r="Q524" s="56" t="s">
        <v>3668</v>
      </c>
      <c r="R524" s="53" t="s">
        <v>61</v>
      </c>
    </row>
    <row r="525">
      <c r="A525" s="54" t="s">
        <v>3669</v>
      </c>
      <c r="B525" s="50" t="s">
        <v>3443</v>
      </c>
      <c r="C525" s="51" t="s">
        <v>3670</v>
      </c>
      <c r="D525" s="50" t="s">
        <v>3671</v>
      </c>
      <c r="E525" s="52">
        <v>44113.806481481486</v>
      </c>
      <c r="F525" s="50"/>
      <c r="G525" s="50"/>
      <c r="H525" s="50" t="s">
        <v>55</v>
      </c>
      <c r="I525" s="50" t="s">
        <v>56</v>
      </c>
      <c r="J525" s="50" t="s">
        <v>3446</v>
      </c>
      <c r="K525" s="50"/>
      <c r="L525" s="53" t="s">
        <v>58</v>
      </c>
      <c r="M525" s="55" t="s">
        <v>3447</v>
      </c>
      <c r="N525" s="50">
        <v>25.0</v>
      </c>
      <c r="O525" s="50">
        <v>170.0</v>
      </c>
      <c r="P525" s="50"/>
      <c r="Q525" s="56" t="s">
        <v>3672</v>
      </c>
      <c r="R525" s="53" t="s">
        <v>3673</v>
      </c>
    </row>
    <row r="526">
      <c r="A526" s="54" t="s">
        <v>3674</v>
      </c>
      <c r="B526" s="50" t="s">
        <v>3443</v>
      </c>
      <c r="C526" s="51" t="s">
        <v>3675</v>
      </c>
      <c r="D526" s="50" t="s">
        <v>3676</v>
      </c>
      <c r="E526" s="52">
        <v>44113.80584490741</v>
      </c>
      <c r="F526" s="50"/>
      <c r="G526" s="50"/>
      <c r="H526" s="50" t="s">
        <v>55</v>
      </c>
      <c r="I526" s="50" t="s">
        <v>56</v>
      </c>
      <c r="J526" s="50" t="s">
        <v>3446</v>
      </c>
      <c r="K526" s="50"/>
      <c r="L526" s="53" t="s">
        <v>58</v>
      </c>
      <c r="M526" s="55" t="s">
        <v>3447</v>
      </c>
      <c r="N526" s="50">
        <v>25.0</v>
      </c>
      <c r="O526" s="50">
        <v>170.0</v>
      </c>
      <c r="P526" s="50"/>
      <c r="Q526" s="56" t="s">
        <v>3677</v>
      </c>
      <c r="R526" s="53" t="s">
        <v>61</v>
      </c>
    </row>
    <row r="527">
      <c r="A527" s="54" t="s">
        <v>3678</v>
      </c>
      <c r="B527" s="50" t="s">
        <v>3679</v>
      </c>
      <c r="C527" s="51" t="s">
        <v>3680</v>
      </c>
      <c r="D527" s="50" t="s">
        <v>3681</v>
      </c>
      <c r="E527" s="52">
        <v>44113.796053240745</v>
      </c>
      <c r="F527" s="50"/>
      <c r="G527" s="50"/>
      <c r="H527" s="50" t="s">
        <v>55</v>
      </c>
      <c r="I527" s="50" t="s">
        <v>56</v>
      </c>
      <c r="J527" s="50" t="s">
        <v>3682</v>
      </c>
      <c r="K527" s="50"/>
      <c r="L527" s="53" t="s">
        <v>58</v>
      </c>
      <c r="M527" s="55" t="s">
        <v>3683</v>
      </c>
      <c r="N527" s="50">
        <v>11.0</v>
      </c>
      <c r="O527" s="50">
        <v>108.0</v>
      </c>
      <c r="P527" s="50"/>
      <c r="Q527" s="56" t="s">
        <v>3684</v>
      </c>
      <c r="R527" s="53" t="s">
        <v>61</v>
      </c>
    </row>
    <row r="528">
      <c r="A528" s="54" t="s">
        <v>3685</v>
      </c>
      <c r="B528" s="50" t="s">
        <v>3686</v>
      </c>
      <c r="C528" s="51" t="s">
        <v>3687</v>
      </c>
      <c r="D528" s="50" t="s">
        <v>3688</v>
      </c>
      <c r="E528" s="52">
        <v>44113.794710648144</v>
      </c>
      <c r="F528" s="50"/>
      <c r="G528" s="50"/>
      <c r="H528" s="50" t="s">
        <v>55</v>
      </c>
      <c r="I528" s="50" t="s">
        <v>56</v>
      </c>
      <c r="J528" s="50" t="s">
        <v>3689</v>
      </c>
      <c r="K528" s="50"/>
      <c r="L528" s="53" t="s">
        <v>85</v>
      </c>
      <c r="M528" s="55" t="s">
        <v>3690</v>
      </c>
      <c r="N528" s="50">
        <v>170.0</v>
      </c>
      <c r="O528" s="50">
        <v>261.0</v>
      </c>
      <c r="P528" s="50" t="s">
        <v>319</v>
      </c>
      <c r="Q528" s="56" t="s">
        <v>3691</v>
      </c>
      <c r="R528" s="53" t="s">
        <v>61</v>
      </c>
    </row>
    <row r="529">
      <c r="A529" s="54" t="s">
        <v>3692</v>
      </c>
      <c r="B529" s="50" t="s">
        <v>3693</v>
      </c>
      <c r="C529" s="51" t="s">
        <v>3694</v>
      </c>
      <c r="D529" s="50" t="s">
        <v>3695</v>
      </c>
      <c r="E529" s="52">
        <v>44113.782685185186</v>
      </c>
      <c r="F529" s="50"/>
      <c r="G529" s="50"/>
      <c r="H529" s="50" t="s">
        <v>55</v>
      </c>
      <c r="I529" s="50" t="s">
        <v>56</v>
      </c>
      <c r="J529" s="50" t="s">
        <v>3696</v>
      </c>
      <c r="K529" s="50" t="s">
        <v>3697</v>
      </c>
      <c r="L529" s="53" t="s">
        <v>58</v>
      </c>
      <c r="M529" s="55" t="s">
        <v>3698</v>
      </c>
      <c r="N529" s="50">
        <v>32.0</v>
      </c>
      <c r="O529" s="50">
        <v>740.0</v>
      </c>
      <c r="P529" s="50" t="s">
        <v>3699</v>
      </c>
      <c r="Q529" s="56" t="s">
        <v>3700</v>
      </c>
      <c r="R529" s="53" t="s">
        <v>61</v>
      </c>
    </row>
    <row r="530">
      <c r="A530" s="54" t="s">
        <v>3701</v>
      </c>
      <c r="B530" s="50" t="s">
        <v>3702</v>
      </c>
      <c r="C530" s="51" t="s">
        <v>3703</v>
      </c>
      <c r="D530" s="50" t="s">
        <v>3704</v>
      </c>
      <c r="E530" s="52">
        <v>44113.77417824074</v>
      </c>
      <c r="F530" s="50"/>
      <c r="G530" s="50"/>
      <c r="H530" s="50" t="s">
        <v>55</v>
      </c>
      <c r="I530" s="50" t="s">
        <v>56</v>
      </c>
      <c r="J530" s="50" t="s">
        <v>3705</v>
      </c>
      <c r="K530" s="50" t="s">
        <v>3366</v>
      </c>
      <c r="L530" s="53" t="s">
        <v>85</v>
      </c>
      <c r="M530" s="55" t="s">
        <v>3706</v>
      </c>
      <c r="N530" s="50">
        <v>479.0</v>
      </c>
      <c r="O530" s="50">
        <v>403.0</v>
      </c>
      <c r="P530" s="50" t="s">
        <v>3707</v>
      </c>
      <c r="Q530" s="56" t="s">
        <v>3708</v>
      </c>
      <c r="R530" s="53" t="s">
        <v>61</v>
      </c>
    </row>
    <row r="531">
      <c r="A531" s="54" t="s">
        <v>3709</v>
      </c>
      <c r="B531" s="50" t="s">
        <v>3710</v>
      </c>
      <c r="C531" s="51" t="s">
        <v>3711</v>
      </c>
      <c r="D531" s="50" t="s">
        <v>3712</v>
      </c>
      <c r="E531" s="52">
        <v>44113.769108796296</v>
      </c>
      <c r="F531" s="50"/>
      <c r="G531" s="50"/>
      <c r="H531" s="50" t="s">
        <v>55</v>
      </c>
      <c r="I531" s="50" t="s">
        <v>56</v>
      </c>
      <c r="J531" s="50" t="s">
        <v>3713</v>
      </c>
      <c r="K531" s="50"/>
      <c r="L531" s="53" t="s">
        <v>58</v>
      </c>
      <c r="M531" s="55" t="s">
        <v>3714</v>
      </c>
      <c r="N531" s="50">
        <v>257.0</v>
      </c>
      <c r="O531" s="50">
        <v>2051.0</v>
      </c>
      <c r="P531" s="50"/>
      <c r="Q531" s="56" t="s">
        <v>3715</v>
      </c>
      <c r="R531" s="53" t="s">
        <v>61</v>
      </c>
    </row>
    <row r="532">
      <c r="A532" s="54" t="s">
        <v>3716</v>
      </c>
      <c r="B532" s="50" t="s">
        <v>3717</v>
      </c>
      <c r="C532" s="51" t="s">
        <v>3718</v>
      </c>
      <c r="D532" s="50" t="s">
        <v>3719</v>
      </c>
      <c r="E532" s="52">
        <v>44113.76756944445</v>
      </c>
      <c r="F532" s="50"/>
      <c r="G532" s="50"/>
      <c r="H532" s="50" t="s">
        <v>55</v>
      </c>
      <c r="I532" s="50" t="s">
        <v>56</v>
      </c>
      <c r="J532" s="50" t="s">
        <v>3720</v>
      </c>
      <c r="K532" s="50"/>
      <c r="L532" s="53" t="s">
        <v>58</v>
      </c>
      <c r="M532" s="55" t="s">
        <v>3721</v>
      </c>
      <c r="N532" s="50">
        <v>84.0</v>
      </c>
      <c r="O532" s="50">
        <v>227.0</v>
      </c>
      <c r="P532" s="50"/>
      <c r="Q532" s="56" t="s">
        <v>3722</v>
      </c>
      <c r="R532" s="53" t="s">
        <v>3723</v>
      </c>
    </row>
    <row r="533">
      <c r="A533" s="54" t="s">
        <v>3724</v>
      </c>
      <c r="B533" s="50" t="s">
        <v>3725</v>
      </c>
      <c r="C533" s="51" t="s">
        <v>3726</v>
      </c>
      <c r="D533" s="50" t="s">
        <v>3727</v>
      </c>
      <c r="E533" s="52">
        <v>44113.76240740741</v>
      </c>
      <c r="F533" s="50"/>
      <c r="G533" s="50"/>
      <c r="H533" s="50" t="s">
        <v>55</v>
      </c>
      <c r="I533" s="50" t="s">
        <v>56</v>
      </c>
      <c r="J533" s="50" t="s">
        <v>3728</v>
      </c>
      <c r="K533" s="50"/>
      <c r="L533" s="53" t="s">
        <v>85</v>
      </c>
      <c r="M533" s="55" t="s">
        <v>3729</v>
      </c>
      <c r="N533" s="50">
        <v>210.0</v>
      </c>
      <c r="O533" s="50">
        <v>208.0</v>
      </c>
      <c r="P533" s="50"/>
      <c r="Q533" s="56" t="s">
        <v>3730</v>
      </c>
      <c r="R533" s="53" t="s">
        <v>61</v>
      </c>
    </row>
    <row r="534">
      <c r="A534" s="54" t="s">
        <v>3731</v>
      </c>
      <c r="B534" s="50" t="s">
        <v>3732</v>
      </c>
      <c r="C534" s="51" t="s">
        <v>3733</v>
      </c>
      <c r="D534" s="50" t="s">
        <v>3734</v>
      </c>
      <c r="E534" s="52">
        <v>44113.756944444445</v>
      </c>
      <c r="F534" s="50"/>
      <c r="G534" s="50"/>
      <c r="H534" s="50" t="s">
        <v>55</v>
      </c>
      <c r="I534" s="50" t="s">
        <v>56</v>
      </c>
      <c r="J534" s="50" t="s">
        <v>3735</v>
      </c>
      <c r="K534" s="50"/>
      <c r="L534" s="53" t="s">
        <v>58</v>
      </c>
      <c r="M534" s="55" t="s">
        <v>3736</v>
      </c>
      <c r="N534" s="50">
        <v>22.0</v>
      </c>
      <c r="O534" s="50">
        <v>120.0</v>
      </c>
      <c r="P534" s="50"/>
      <c r="Q534" s="56" t="s">
        <v>3737</v>
      </c>
      <c r="R534" s="53" t="s">
        <v>61</v>
      </c>
    </row>
    <row r="535">
      <c r="A535" s="54" t="s">
        <v>3738</v>
      </c>
      <c r="B535" s="50" t="s">
        <v>3739</v>
      </c>
      <c r="C535" s="51" t="s">
        <v>3740</v>
      </c>
      <c r="D535" s="50" t="s">
        <v>3741</v>
      </c>
      <c r="E535" s="52">
        <v>44113.75040509259</v>
      </c>
      <c r="F535" s="50"/>
      <c r="G535" s="50"/>
      <c r="H535" s="50" t="s">
        <v>55</v>
      </c>
      <c r="I535" s="50" t="s">
        <v>56</v>
      </c>
      <c r="J535" s="50" t="s">
        <v>3742</v>
      </c>
      <c r="K535" s="50" t="s">
        <v>3743</v>
      </c>
      <c r="L535" s="53" t="s">
        <v>58</v>
      </c>
      <c r="M535" s="55" t="s">
        <v>3744</v>
      </c>
      <c r="N535" s="50">
        <v>720.0</v>
      </c>
      <c r="O535" s="50">
        <v>1019.0</v>
      </c>
      <c r="P535" s="50" t="s">
        <v>3745</v>
      </c>
      <c r="Q535" s="56" t="s">
        <v>3746</v>
      </c>
      <c r="R535" s="53" t="s">
        <v>61</v>
      </c>
    </row>
    <row r="536">
      <c r="A536" s="54" t="s">
        <v>3747</v>
      </c>
      <c r="B536" s="50" t="s">
        <v>3748</v>
      </c>
      <c r="C536" s="51" t="s">
        <v>3749</v>
      </c>
      <c r="D536" s="50" t="s">
        <v>3750</v>
      </c>
      <c r="E536" s="52">
        <v>44113.74885416667</v>
      </c>
      <c r="F536" s="50"/>
      <c r="G536" s="50"/>
      <c r="H536" s="50" t="s">
        <v>55</v>
      </c>
      <c r="I536" s="50" t="s">
        <v>56</v>
      </c>
      <c r="J536" s="50" t="s">
        <v>3751</v>
      </c>
      <c r="K536" s="50" t="s">
        <v>103</v>
      </c>
      <c r="L536" s="53" t="s">
        <v>58</v>
      </c>
      <c r="M536" s="55" t="s">
        <v>3752</v>
      </c>
      <c r="N536" s="50">
        <v>358.0</v>
      </c>
      <c r="O536" s="50">
        <v>151.0</v>
      </c>
      <c r="P536" s="50" t="s">
        <v>3753</v>
      </c>
      <c r="Q536" s="56" t="s">
        <v>3754</v>
      </c>
      <c r="R536" s="53" t="s">
        <v>61</v>
      </c>
    </row>
    <row r="537">
      <c r="A537" s="54" t="s">
        <v>3755</v>
      </c>
      <c r="B537" s="50" t="s">
        <v>3732</v>
      </c>
      <c r="C537" s="51" t="s">
        <v>3756</v>
      </c>
      <c r="D537" s="50" t="s">
        <v>3757</v>
      </c>
      <c r="E537" s="52">
        <v>44113.729837962965</v>
      </c>
      <c r="F537" s="50"/>
      <c r="G537" s="50"/>
      <c r="H537" s="50" t="s">
        <v>55</v>
      </c>
      <c r="I537" s="50" t="s">
        <v>56</v>
      </c>
      <c r="J537" s="50" t="s">
        <v>3735</v>
      </c>
      <c r="K537" s="50"/>
      <c r="L537" s="53" t="s">
        <v>58</v>
      </c>
      <c r="M537" s="55" t="s">
        <v>3736</v>
      </c>
      <c r="N537" s="50">
        <v>22.0</v>
      </c>
      <c r="O537" s="50">
        <v>120.0</v>
      </c>
      <c r="P537" s="50"/>
      <c r="Q537" s="56" t="s">
        <v>3758</v>
      </c>
      <c r="R537" s="53" t="s">
        <v>61</v>
      </c>
    </row>
    <row r="538">
      <c r="A538" s="54" t="s">
        <v>3759</v>
      </c>
      <c r="B538" s="50" t="s">
        <v>3693</v>
      </c>
      <c r="C538" s="51" t="s">
        <v>3760</v>
      </c>
      <c r="D538" s="50" t="s">
        <v>3761</v>
      </c>
      <c r="E538" s="52">
        <v>44113.71753472222</v>
      </c>
      <c r="F538" s="50"/>
      <c r="G538" s="50"/>
      <c r="H538" s="50" t="s">
        <v>55</v>
      </c>
      <c r="I538" s="50" t="s">
        <v>56</v>
      </c>
      <c r="J538" s="50" t="s">
        <v>3696</v>
      </c>
      <c r="K538" s="50"/>
      <c r="L538" s="53" t="s">
        <v>58</v>
      </c>
      <c r="M538" s="55" t="s">
        <v>3698</v>
      </c>
      <c r="N538" s="50">
        <v>32.0</v>
      </c>
      <c r="O538" s="50">
        <v>740.0</v>
      </c>
      <c r="P538" s="50" t="s">
        <v>3699</v>
      </c>
      <c r="Q538" s="56" t="s">
        <v>3762</v>
      </c>
      <c r="R538" s="53" t="s">
        <v>61</v>
      </c>
    </row>
    <row r="539">
      <c r="A539" s="54" t="s">
        <v>3763</v>
      </c>
      <c r="B539" s="50" t="s">
        <v>3764</v>
      </c>
      <c r="C539" s="51" t="s">
        <v>3765</v>
      </c>
      <c r="D539" s="50" t="s">
        <v>3766</v>
      </c>
      <c r="E539" s="52">
        <v>44113.71252314815</v>
      </c>
      <c r="F539" s="50"/>
      <c r="G539" s="50"/>
      <c r="H539" s="50" t="s">
        <v>55</v>
      </c>
      <c r="I539" s="50" t="s">
        <v>56</v>
      </c>
      <c r="J539" s="50" t="s">
        <v>3767</v>
      </c>
      <c r="K539" s="50"/>
      <c r="L539" s="53" t="s">
        <v>58</v>
      </c>
      <c r="M539" s="55" t="s">
        <v>3768</v>
      </c>
      <c r="N539" s="50">
        <v>155.0</v>
      </c>
      <c r="O539" s="50">
        <v>366.0</v>
      </c>
      <c r="P539" s="50" t="s">
        <v>2125</v>
      </c>
      <c r="Q539" s="56" t="s">
        <v>3769</v>
      </c>
      <c r="R539" s="53" t="s">
        <v>61</v>
      </c>
    </row>
    <row r="540">
      <c r="A540" s="54" t="s">
        <v>3770</v>
      </c>
      <c r="B540" s="50" t="s">
        <v>3771</v>
      </c>
      <c r="C540" s="51" t="s">
        <v>3772</v>
      </c>
      <c r="D540" s="50" t="s">
        <v>3773</v>
      </c>
      <c r="E540" s="52">
        <v>44113.70726851852</v>
      </c>
      <c r="F540" s="50"/>
      <c r="G540" s="50"/>
      <c r="H540" s="50" t="s">
        <v>55</v>
      </c>
      <c r="I540" s="50" t="s">
        <v>56</v>
      </c>
      <c r="J540" s="50" t="s">
        <v>3774</v>
      </c>
      <c r="K540" s="50"/>
      <c r="L540" s="53" t="s">
        <v>58</v>
      </c>
      <c r="M540" s="55" t="s">
        <v>3775</v>
      </c>
      <c r="N540" s="50">
        <v>376.0</v>
      </c>
      <c r="O540" s="50">
        <v>841.0</v>
      </c>
      <c r="P540" s="50" t="s">
        <v>3776</v>
      </c>
      <c r="Q540" s="56" t="s">
        <v>3777</v>
      </c>
      <c r="R540" s="53" t="s">
        <v>61</v>
      </c>
    </row>
    <row r="541">
      <c r="A541" s="54" t="s">
        <v>3778</v>
      </c>
      <c r="B541" s="50" t="s">
        <v>3779</v>
      </c>
      <c r="C541" s="51" t="s">
        <v>3780</v>
      </c>
      <c r="D541" s="50" t="s">
        <v>3781</v>
      </c>
      <c r="E541" s="52">
        <v>44113.7047337963</v>
      </c>
      <c r="F541" s="50"/>
      <c r="G541" s="50"/>
      <c r="H541" s="50" t="s">
        <v>55</v>
      </c>
      <c r="I541" s="50" t="s">
        <v>56</v>
      </c>
      <c r="J541" s="50" t="s">
        <v>3782</v>
      </c>
      <c r="K541" s="50" t="s">
        <v>3783</v>
      </c>
      <c r="L541" s="53" t="s">
        <v>58</v>
      </c>
      <c r="M541" s="55" t="s">
        <v>3784</v>
      </c>
      <c r="N541" s="50">
        <v>182.0</v>
      </c>
      <c r="O541" s="50">
        <v>754.0</v>
      </c>
      <c r="P541" s="50" t="s">
        <v>3785</v>
      </c>
      <c r="Q541" s="56" t="s">
        <v>3786</v>
      </c>
      <c r="R541" s="53" t="s">
        <v>3787</v>
      </c>
    </row>
    <row r="542">
      <c r="A542" s="54" t="s">
        <v>3788</v>
      </c>
      <c r="B542" s="50" t="s">
        <v>3789</v>
      </c>
      <c r="C542" s="51" t="s">
        <v>3790</v>
      </c>
      <c r="D542" s="50" t="s">
        <v>3791</v>
      </c>
      <c r="E542" s="52">
        <v>44113.704050925924</v>
      </c>
      <c r="F542" s="50"/>
      <c r="G542" s="50"/>
      <c r="H542" s="50" t="s">
        <v>55</v>
      </c>
      <c r="I542" s="50" t="s">
        <v>56</v>
      </c>
      <c r="J542" s="50" t="s">
        <v>3792</v>
      </c>
      <c r="K542" s="50"/>
      <c r="L542" s="53" t="s">
        <v>58</v>
      </c>
      <c r="M542" s="55" t="s">
        <v>3793</v>
      </c>
      <c r="N542" s="50">
        <v>214.0</v>
      </c>
      <c r="O542" s="50">
        <v>513.0</v>
      </c>
      <c r="P542" s="50" t="s">
        <v>3794</v>
      </c>
      <c r="Q542" s="56" t="s">
        <v>3795</v>
      </c>
      <c r="R542" s="53" t="s">
        <v>61</v>
      </c>
    </row>
    <row r="543">
      <c r="A543" s="54" t="s">
        <v>3796</v>
      </c>
      <c r="B543" s="50" t="s">
        <v>3797</v>
      </c>
      <c r="C543" s="51" t="s">
        <v>3798</v>
      </c>
      <c r="D543" s="50" t="s">
        <v>3799</v>
      </c>
      <c r="E543" s="52">
        <v>44113.70208333334</v>
      </c>
      <c r="F543" s="50"/>
      <c r="G543" s="50"/>
      <c r="H543" s="50" t="s">
        <v>55</v>
      </c>
      <c r="I543" s="50" t="s">
        <v>56</v>
      </c>
      <c r="J543" s="50" t="s">
        <v>3800</v>
      </c>
      <c r="K543" s="50"/>
      <c r="L543" s="53" t="s">
        <v>58</v>
      </c>
      <c r="M543" s="55" t="s">
        <v>3801</v>
      </c>
      <c r="N543" s="50">
        <v>39.0</v>
      </c>
      <c r="O543" s="50">
        <v>110.0</v>
      </c>
      <c r="P543" s="50" t="s">
        <v>3802</v>
      </c>
      <c r="Q543" s="56" t="s">
        <v>3803</v>
      </c>
      <c r="R543" s="53" t="s">
        <v>3804</v>
      </c>
    </row>
    <row r="544">
      <c r="A544" s="54" t="s">
        <v>3805</v>
      </c>
      <c r="B544" s="50" t="s">
        <v>3806</v>
      </c>
      <c r="C544" s="51" t="s">
        <v>3807</v>
      </c>
      <c r="D544" s="50" t="s">
        <v>3808</v>
      </c>
      <c r="E544" s="52">
        <v>44113.700625</v>
      </c>
      <c r="F544" s="50"/>
      <c r="G544" s="50"/>
      <c r="H544" s="50" t="s">
        <v>55</v>
      </c>
      <c r="I544" s="50" t="s">
        <v>56</v>
      </c>
      <c r="J544" s="50" t="s">
        <v>3809</v>
      </c>
      <c r="K544" s="50"/>
      <c r="L544" s="53" t="s">
        <v>296</v>
      </c>
      <c r="M544" s="55" t="s">
        <v>3810</v>
      </c>
      <c r="N544" s="50">
        <v>121.0</v>
      </c>
      <c r="O544" s="50">
        <v>1726.0</v>
      </c>
      <c r="P544" s="50" t="s">
        <v>145</v>
      </c>
      <c r="Q544" s="56" t="s">
        <v>3811</v>
      </c>
      <c r="R544" s="53" t="s">
        <v>61</v>
      </c>
    </row>
    <row r="545">
      <c r="A545" s="54" t="s">
        <v>3812</v>
      </c>
      <c r="B545" s="50" t="s">
        <v>3813</v>
      </c>
      <c r="C545" s="51" t="s">
        <v>3814</v>
      </c>
      <c r="D545" s="50" t="s">
        <v>3815</v>
      </c>
      <c r="E545" s="52">
        <v>44113.699270833335</v>
      </c>
      <c r="F545" s="50"/>
      <c r="G545" s="50"/>
      <c r="H545" s="50" t="s">
        <v>55</v>
      </c>
      <c r="I545" s="50" t="s">
        <v>56</v>
      </c>
      <c r="J545" s="50" t="s">
        <v>3816</v>
      </c>
      <c r="K545" s="50"/>
      <c r="L545" s="53" t="s">
        <v>58</v>
      </c>
      <c r="M545" s="55" t="s">
        <v>3817</v>
      </c>
      <c r="N545" s="50">
        <v>227.0</v>
      </c>
      <c r="O545" s="50">
        <v>682.0</v>
      </c>
      <c r="P545" s="50" t="s">
        <v>3818</v>
      </c>
      <c r="Q545" s="56" t="s">
        <v>3819</v>
      </c>
      <c r="R545" s="53" t="s">
        <v>61</v>
      </c>
    </row>
    <row r="546">
      <c r="A546" s="54" t="s">
        <v>3820</v>
      </c>
      <c r="B546" s="50" t="s">
        <v>3821</v>
      </c>
      <c r="C546" s="51" t="s">
        <v>3822</v>
      </c>
      <c r="D546" s="50" t="s">
        <v>3823</v>
      </c>
      <c r="E546" s="52">
        <v>44113.69861111111</v>
      </c>
      <c r="F546" s="50"/>
      <c r="G546" s="50"/>
      <c r="H546" s="50" t="s">
        <v>55</v>
      </c>
      <c r="I546" s="50" t="s">
        <v>56</v>
      </c>
      <c r="J546" s="50" t="s">
        <v>3824</v>
      </c>
      <c r="K546" s="50"/>
      <c r="L546" s="53" t="s">
        <v>85</v>
      </c>
      <c r="M546" s="55" t="s">
        <v>3825</v>
      </c>
      <c r="N546" s="50">
        <v>335.0</v>
      </c>
      <c r="O546" s="50">
        <v>278.0</v>
      </c>
      <c r="P546" s="50" t="s">
        <v>3826</v>
      </c>
      <c r="Q546" s="56" t="s">
        <v>3827</v>
      </c>
      <c r="R546" s="53" t="s">
        <v>61</v>
      </c>
    </row>
    <row r="547">
      <c r="A547" s="54" t="s">
        <v>3828</v>
      </c>
      <c r="B547" s="50" t="s">
        <v>3829</v>
      </c>
      <c r="C547" s="51" t="s">
        <v>3830</v>
      </c>
      <c r="D547" s="50" t="s">
        <v>3831</v>
      </c>
      <c r="E547" s="52">
        <v>44113.69542824074</v>
      </c>
      <c r="F547" s="50"/>
      <c r="G547" s="50"/>
      <c r="H547" s="50" t="s">
        <v>55</v>
      </c>
      <c r="I547" s="50" t="s">
        <v>56</v>
      </c>
      <c r="J547" s="50" t="s">
        <v>3832</v>
      </c>
      <c r="K547" s="50" t="s">
        <v>3833</v>
      </c>
      <c r="L547" s="53" t="s">
        <v>58</v>
      </c>
      <c r="M547" s="55" t="s">
        <v>3834</v>
      </c>
      <c r="N547" s="50">
        <v>36.0</v>
      </c>
      <c r="O547" s="50">
        <v>28.0</v>
      </c>
      <c r="P547" s="50"/>
      <c r="Q547" s="56" t="s">
        <v>3835</v>
      </c>
      <c r="R547" s="53" t="s">
        <v>61</v>
      </c>
    </row>
    <row r="548">
      <c r="A548" s="54" t="s">
        <v>3836</v>
      </c>
      <c r="B548" s="50" t="s">
        <v>3837</v>
      </c>
      <c r="C548" s="51" t="s">
        <v>3838</v>
      </c>
      <c r="D548" s="50" t="s">
        <v>3839</v>
      </c>
      <c r="E548" s="52">
        <v>44113.6834375</v>
      </c>
      <c r="F548" s="50"/>
      <c r="G548" s="50"/>
      <c r="H548" s="50" t="s">
        <v>55</v>
      </c>
      <c r="I548" s="50" t="s">
        <v>56</v>
      </c>
      <c r="J548" s="50" t="s">
        <v>3840</v>
      </c>
      <c r="K548" s="50"/>
      <c r="L548" s="53" t="s">
        <v>85</v>
      </c>
      <c r="M548" s="55" t="s">
        <v>3841</v>
      </c>
      <c r="N548" s="50">
        <v>509.0</v>
      </c>
      <c r="O548" s="50">
        <v>367.0</v>
      </c>
      <c r="P548" s="50" t="s">
        <v>3842</v>
      </c>
      <c r="Q548" s="56" t="s">
        <v>3843</v>
      </c>
      <c r="R548" s="53" t="s">
        <v>61</v>
      </c>
    </row>
    <row r="549">
      <c r="A549" s="54" t="s">
        <v>3844</v>
      </c>
      <c r="B549" s="50" t="s">
        <v>3779</v>
      </c>
      <c r="C549" s="51" t="s">
        <v>3845</v>
      </c>
      <c r="D549" s="50" t="s">
        <v>3846</v>
      </c>
      <c r="E549" s="52">
        <v>44113.68047453703</v>
      </c>
      <c r="F549" s="50"/>
      <c r="G549" s="50"/>
      <c r="H549" s="50" t="s">
        <v>55</v>
      </c>
      <c r="I549" s="50" t="s">
        <v>56</v>
      </c>
      <c r="J549" s="50" t="s">
        <v>3782</v>
      </c>
      <c r="K549" s="50"/>
      <c r="L549" s="53" t="s">
        <v>58</v>
      </c>
      <c r="M549" s="55" t="s">
        <v>3784</v>
      </c>
      <c r="N549" s="50">
        <v>182.0</v>
      </c>
      <c r="O549" s="50">
        <v>754.0</v>
      </c>
      <c r="P549" s="50" t="s">
        <v>3785</v>
      </c>
      <c r="Q549" s="56" t="s">
        <v>3847</v>
      </c>
      <c r="R549" s="53" t="s">
        <v>3848</v>
      </c>
    </row>
    <row r="550">
      <c r="A550" s="54" t="s">
        <v>3849</v>
      </c>
      <c r="B550" s="50" t="s">
        <v>3829</v>
      </c>
      <c r="C550" s="51" t="s">
        <v>3850</v>
      </c>
      <c r="D550" s="50" t="s">
        <v>3851</v>
      </c>
      <c r="E550" s="52">
        <v>44113.64767361111</v>
      </c>
      <c r="F550" s="50"/>
      <c r="G550" s="50"/>
      <c r="H550" s="50" t="s">
        <v>55</v>
      </c>
      <c r="I550" s="50" t="s">
        <v>56</v>
      </c>
      <c r="J550" s="50" t="s">
        <v>3832</v>
      </c>
      <c r="K550" s="50"/>
      <c r="L550" s="53" t="s">
        <v>58</v>
      </c>
      <c r="M550" s="55" t="s">
        <v>3834</v>
      </c>
      <c r="N550" s="50">
        <v>36.0</v>
      </c>
      <c r="O550" s="50">
        <v>28.0</v>
      </c>
      <c r="P550" s="50"/>
      <c r="Q550" s="56" t="s">
        <v>3852</v>
      </c>
      <c r="R550" s="53" t="s">
        <v>61</v>
      </c>
    </row>
    <row r="551">
      <c r="A551" s="54" t="s">
        <v>3853</v>
      </c>
      <c r="B551" s="50" t="s">
        <v>3806</v>
      </c>
      <c r="C551" s="51" t="s">
        <v>3854</v>
      </c>
      <c r="D551" s="50" t="s">
        <v>3855</v>
      </c>
      <c r="E551" s="52">
        <v>44113.643437499995</v>
      </c>
      <c r="F551" s="50"/>
      <c r="G551" s="50"/>
      <c r="H551" s="50" t="s">
        <v>55</v>
      </c>
      <c r="I551" s="50" t="s">
        <v>56</v>
      </c>
      <c r="J551" s="50" t="s">
        <v>3809</v>
      </c>
      <c r="K551" s="50" t="s">
        <v>84</v>
      </c>
      <c r="L551" s="53" t="s">
        <v>296</v>
      </c>
      <c r="M551" s="55" t="s">
        <v>3810</v>
      </c>
      <c r="N551" s="50">
        <v>121.0</v>
      </c>
      <c r="O551" s="50">
        <v>1726.0</v>
      </c>
      <c r="P551" s="50" t="s">
        <v>145</v>
      </c>
      <c r="Q551" s="56" t="s">
        <v>3856</v>
      </c>
      <c r="R551" s="53" t="s">
        <v>61</v>
      </c>
    </row>
    <row r="552">
      <c r="A552" s="54" t="s">
        <v>3857</v>
      </c>
      <c r="B552" s="50" t="s">
        <v>3858</v>
      </c>
      <c r="C552" s="51" t="s">
        <v>3859</v>
      </c>
      <c r="D552" s="50" t="s">
        <v>3860</v>
      </c>
      <c r="E552" s="52">
        <v>44113.626793981486</v>
      </c>
      <c r="F552" s="50"/>
      <c r="G552" s="50"/>
      <c r="H552" s="50" t="s">
        <v>55</v>
      </c>
      <c r="I552" s="50" t="s">
        <v>56</v>
      </c>
      <c r="J552" s="50" t="s">
        <v>3861</v>
      </c>
      <c r="K552" s="50" t="s">
        <v>3862</v>
      </c>
      <c r="L552" s="53" t="s">
        <v>85</v>
      </c>
      <c r="M552" s="55" t="s">
        <v>3863</v>
      </c>
      <c r="N552" s="50">
        <v>218.0</v>
      </c>
      <c r="O552" s="50">
        <v>660.0</v>
      </c>
      <c r="P552" s="50" t="s">
        <v>3864</v>
      </c>
      <c r="Q552" s="56" t="s">
        <v>3865</v>
      </c>
      <c r="R552" s="53" t="s">
        <v>3866</v>
      </c>
    </row>
    <row r="553">
      <c r="A553" s="54" t="s">
        <v>3867</v>
      </c>
      <c r="B553" s="50" t="s">
        <v>3868</v>
      </c>
      <c r="C553" s="51" t="s">
        <v>3869</v>
      </c>
      <c r="D553" s="50" t="s">
        <v>3870</v>
      </c>
      <c r="E553" s="52">
        <v>44113.622511574074</v>
      </c>
      <c r="F553" s="50"/>
      <c r="G553" s="50"/>
      <c r="H553" s="50" t="s">
        <v>55</v>
      </c>
      <c r="I553" s="50" t="s">
        <v>56</v>
      </c>
      <c r="J553" s="50" t="s">
        <v>3871</v>
      </c>
      <c r="K553" s="50"/>
      <c r="L553" s="53" t="s">
        <v>58</v>
      </c>
      <c r="M553" s="55" t="s">
        <v>3872</v>
      </c>
      <c r="N553" s="50">
        <v>188.0</v>
      </c>
      <c r="O553" s="50">
        <v>579.0</v>
      </c>
      <c r="P553" s="50" t="s">
        <v>3873</v>
      </c>
      <c r="Q553" s="56" t="s">
        <v>3874</v>
      </c>
      <c r="R553" s="53" t="s">
        <v>61</v>
      </c>
    </row>
    <row r="554">
      <c r="A554" s="54" t="s">
        <v>3875</v>
      </c>
      <c r="B554" s="50" t="s">
        <v>3591</v>
      </c>
      <c r="C554" s="51" t="s">
        <v>3876</v>
      </c>
      <c r="D554" s="50" t="s">
        <v>3877</v>
      </c>
      <c r="E554" s="52">
        <v>44113.60496527777</v>
      </c>
      <c r="F554" s="50"/>
      <c r="G554" s="50"/>
      <c r="H554" s="50" t="s">
        <v>55</v>
      </c>
      <c r="I554" s="50" t="s">
        <v>56</v>
      </c>
      <c r="J554" s="50" t="s">
        <v>3594</v>
      </c>
      <c r="K554" s="50"/>
      <c r="L554" s="53" t="s">
        <v>58</v>
      </c>
      <c r="M554" s="55" t="s">
        <v>3595</v>
      </c>
      <c r="N554" s="50">
        <v>6.0</v>
      </c>
      <c r="O554" s="50">
        <v>102.0</v>
      </c>
      <c r="P554" s="50"/>
      <c r="Q554" s="56" t="s">
        <v>3878</v>
      </c>
      <c r="R554" s="53" t="s">
        <v>61</v>
      </c>
    </row>
    <row r="555">
      <c r="A555" s="54" t="s">
        <v>3879</v>
      </c>
      <c r="B555" s="50" t="s">
        <v>3880</v>
      </c>
      <c r="C555" s="51" t="s">
        <v>3881</v>
      </c>
      <c r="D555" s="50" t="s">
        <v>3882</v>
      </c>
      <c r="E555" s="52">
        <v>44113.56197916667</v>
      </c>
      <c r="F555" s="50"/>
      <c r="G555" s="50"/>
      <c r="H555" s="50" t="s">
        <v>55</v>
      </c>
      <c r="I555" s="50" t="s">
        <v>56</v>
      </c>
      <c r="J555" s="50" t="s">
        <v>3883</v>
      </c>
      <c r="K555" s="50" t="s">
        <v>3884</v>
      </c>
      <c r="L555" s="53" t="s">
        <v>58</v>
      </c>
      <c r="M555" s="55" t="s">
        <v>3885</v>
      </c>
      <c r="N555" s="50">
        <v>1.0</v>
      </c>
      <c r="O555" s="50">
        <v>22.0</v>
      </c>
      <c r="P555" s="50" t="s">
        <v>145</v>
      </c>
      <c r="Q555" s="56" t="s">
        <v>3886</v>
      </c>
      <c r="R555" s="53" t="s">
        <v>3179</v>
      </c>
    </row>
    <row r="556">
      <c r="A556" s="54" t="s">
        <v>3887</v>
      </c>
      <c r="B556" s="50" t="s">
        <v>3888</v>
      </c>
      <c r="C556" s="51" t="s">
        <v>3889</v>
      </c>
      <c r="D556" s="50" t="s">
        <v>3890</v>
      </c>
      <c r="E556" s="52">
        <v>44113.25542824074</v>
      </c>
      <c r="F556" s="50"/>
      <c r="G556" s="50"/>
      <c r="H556" s="50" t="s">
        <v>55</v>
      </c>
      <c r="I556" s="50" t="s">
        <v>56</v>
      </c>
      <c r="J556" s="50" t="s">
        <v>3891</v>
      </c>
      <c r="K556" s="50"/>
      <c r="L556" s="53" t="s">
        <v>58</v>
      </c>
      <c r="M556" s="55" t="s">
        <v>3892</v>
      </c>
      <c r="N556" s="50">
        <v>173.0</v>
      </c>
      <c r="O556" s="50">
        <v>828.0</v>
      </c>
      <c r="P556" s="50" t="s">
        <v>3893</v>
      </c>
      <c r="Q556" s="56" t="s">
        <v>3894</v>
      </c>
      <c r="R556" s="53" t="s">
        <v>61</v>
      </c>
    </row>
    <row r="557">
      <c r="A557" s="54" t="s">
        <v>3895</v>
      </c>
      <c r="B557" s="50" t="s">
        <v>3888</v>
      </c>
      <c r="C557" s="51" t="s">
        <v>3896</v>
      </c>
      <c r="D557" s="50" t="s">
        <v>3897</v>
      </c>
      <c r="E557" s="52">
        <v>44113.25461805555</v>
      </c>
      <c r="F557" s="50"/>
      <c r="G557" s="50"/>
      <c r="H557" s="50" t="s">
        <v>55</v>
      </c>
      <c r="I557" s="50" t="s">
        <v>56</v>
      </c>
      <c r="J557" s="50" t="s">
        <v>3891</v>
      </c>
      <c r="K557" s="50" t="s">
        <v>3898</v>
      </c>
      <c r="L557" s="53" t="s">
        <v>58</v>
      </c>
      <c r="M557" s="55" t="s">
        <v>3892</v>
      </c>
      <c r="N557" s="50">
        <v>173.0</v>
      </c>
      <c r="O557" s="50">
        <v>828.0</v>
      </c>
      <c r="P557" s="50" t="s">
        <v>3893</v>
      </c>
      <c r="Q557" s="56" t="s">
        <v>3899</v>
      </c>
      <c r="R557" s="53" t="s">
        <v>3900</v>
      </c>
    </row>
    <row r="558">
      <c r="A558" s="54" t="s">
        <v>3901</v>
      </c>
      <c r="B558" s="50" t="s">
        <v>3764</v>
      </c>
      <c r="C558" s="51" t="s">
        <v>3902</v>
      </c>
      <c r="D558" s="50" t="s">
        <v>3903</v>
      </c>
      <c r="E558" s="52">
        <v>44113.15996527778</v>
      </c>
      <c r="F558" s="50"/>
      <c r="G558" s="50"/>
      <c r="H558" s="50" t="s">
        <v>55</v>
      </c>
      <c r="I558" s="50" t="s">
        <v>56</v>
      </c>
      <c r="J558" s="50" t="s">
        <v>3767</v>
      </c>
      <c r="K558" s="50"/>
      <c r="L558" s="53" t="s">
        <v>58</v>
      </c>
      <c r="M558" s="55" t="s">
        <v>3768</v>
      </c>
      <c r="N558" s="50">
        <v>155.0</v>
      </c>
      <c r="O558" s="50">
        <v>366.0</v>
      </c>
      <c r="P558" s="50" t="s">
        <v>2125</v>
      </c>
      <c r="Q558" s="56" t="s">
        <v>3904</v>
      </c>
      <c r="R558" s="53" t="s">
        <v>3905</v>
      </c>
    </row>
    <row r="559">
      <c r="A559" s="54" t="s">
        <v>3906</v>
      </c>
      <c r="B559" s="50" t="s">
        <v>3907</v>
      </c>
      <c r="C559" s="51" t="s">
        <v>3908</v>
      </c>
      <c r="D559" s="50" t="s">
        <v>3909</v>
      </c>
      <c r="E559" s="52">
        <v>44113.12412037037</v>
      </c>
      <c r="F559" s="50"/>
      <c r="G559" s="50"/>
      <c r="H559" s="50" t="s">
        <v>55</v>
      </c>
      <c r="I559" s="50" t="s">
        <v>56</v>
      </c>
      <c r="J559" s="50" t="s">
        <v>3910</v>
      </c>
      <c r="K559" s="50"/>
      <c r="L559" s="53" t="s">
        <v>85</v>
      </c>
      <c r="M559" s="55" t="s">
        <v>3911</v>
      </c>
      <c r="N559" s="50">
        <v>194.0</v>
      </c>
      <c r="O559" s="50">
        <v>316.0</v>
      </c>
      <c r="P559" s="50" t="s">
        <v>421</v>
      </c>
      <c r="Q559" s="56" t="s">
        <v>3912</v>
      </c>
      <c r="R559" s="53" t="s">
        <v>3913</v>
      </c>
    </row>
    <row r="560">
      <c r="A560" s="54" t="s">
        <v>3914</v>
      </c>
      <c r="B560" s="50" t="s">
        <v>3915</v>
      </c>
      <c r="C560" s="51" t="s">
        <v>3916</v>
      </c>
      <c r="D560" s="50" t="s">
        <v>3917</v>
      </c>
      <c r="E560" s="52">
        <v>44113.06208333334</v>
      </c>
      <c r="F560" s="50"/>
      <c r="G560" s="50"/>
      <c r="H560" s="50" t="s">
        <v>55</v>
      </c>
      <c r="I560" s="50" t="s">
        <v>56</v>
      </c>
      <c r="J560" s="50" t="s">
        <v>3918</v>
      </c>
      <c r="K560" s="50"/>
      <c r="L560" s="53" t="s">
        <v>296</v>
      </c>
      <c r="M560" s="55" t="s">
        <v>3919</v>
      </c>
      <c r="N560" s="50">
        <v>290.0</v>
      </c>
      <c r="O560" s="50">
        <v>249.0</v>
      </c>
      <c r="P560" s="50" t="s">
        <v>3920</v>
      </c>
      <c r="Q560" s="56" t="s">
        <v>3921</v>
      </c>
      <c r="R560" s="53" t="s">
        <v>61</v>
      </c>
    </row>
    <row r="561">
      <c r="A561" s="54" t="s">
        <v>3922</v>
      </c>
      <c r="B561" s="50" t="s">
        <v>3915</v>
      </c>
      <c r="C561" s="51" t="s">
        <v>3923</v>
      </c>
      <c r="D561" s="50" t="s">
        <v>3924</v>
      </c>
      <c r="E561" s="52">
        <v>44113.05002314815</v>
      </c>
      <c r="F561" s="50"/>
      <c r="G561" s="50"/>
      <c r="H561" s="50" t="s">
        <v>55</v>
      </c>
      <c r="I561" s="50" t="s">
        <v>56</v>
      </c>
      <c r="J561" s="50" t="s">
        <v>3918</v>
      </c>
      <c r="K561" s="50"/>
      <c r="L561" s="53" t="s">
        <v>85</v>
      </c>
      <c r="M561" s="55" t="s">
        <v>3919</v>
      </c>
      <c r="N561" s="50">
        <v>290.0</v>
      </c>
      <c r="O561" s="50">
        <v>249.0</v>
      </c>
      <c r="P561" s="50" t="s">
        <v>3920</v>
      </c>
      <c r="Q561" s="56" t="s">
        <v>3925</v>
      </c>
      <c r="R561" s="53" t="s">
        <v>61</v>
      </c>
    </row>
    <row r="562">
      <c r="A562" s="54" t="s">
        <v>3926</v>
      </c>
      <c r="B562" s="50" t="s">
        <v>3927</v>
      </c>
      <c r="C562" s="51" t="s">
        <v>3928</v>
      </c>
      <c r="D562" s="50" t="s">
        <v>3929</v>
      </c>
      <c r="E562" s="52">
        <v>44113.049942129626</v>
      </c>
      <c r="F562" s="50"/>
      <c r="G562" s="50"/>
      <c r="H562" s="50" t="s">
        <v>55</v>
      </c>
      <c r="I562" s="50" t="s">
        <v>56</v>
      </c>
      <c r="J562" s="50" t="s">
        <v>3930</v>
      </c>
      <c r="K562" s="50" t="s">
        <v>761</v>
      </c>
      <c r="L562" s="53" t="s">
        <v>58</v>
      </c>
      <c r="M562" s="55" t="s">
        <v>3931</v>
      </c>
      <c r="N562" s="50">
        <v>12.0</v>
      </c>
      <c r="O562" s="50">
        <v>7.0</v>
      </c>
      <c r="P562" s="50" t="s">
        <v>3932</v>
      </c>
      <c r="Q562" s="56" t="s">
        <v>3933</v>
      </c>
      <c r="R562" s="53" t="s">
        <v>61</v>
      </c>
    </row>
    <row r="563">
      <c r="A563" s="54" t="s">
        <v>3934</v>
      </c>
      <c r="B563" s="50" t="s">
        <v>3915</v>
      </c>
      <c r="C563" s="51" t="s">
        <v>3935</v>
      </c>
      <c r="D563" s="50" t="s">
        <v>3936</v>
      </c>
      <c r="E563" s="52">
        <v>44113.049062499995</v>
      </c>
      <c r="F563" s="50"/>
      <c r="G563" s="50"/>
      <c r="H563" s="50" t="s">
        <v>55</v>
      </c>
      <c r="I563" s="50" t="s">
        <v>56</v>
      </c>
      <c r="J563" s="50" t="s">
        <v>3918</v>
      </c>
      <c r="K563" s="50"/>
      <c r="L563" s="53" t="s">
        <v>85</v>
      </c>
      <c r="M563" s="55" t="s">
        <v>3919</v>
      </c>
      <c r="N563" s="50">
        <v>290.0</v>
      </c>
      <c r="O563" s="50">
        <v>249.0</v>
      </c>
      <c r="P563" s="50" t="s">
        <v>3920</v>
      </c>
      <c r="Q563" s="56" t="s">
        <v>3937</v>
      </c>
      <c r="R563" s="53" t="s">
        <v>61</v>
      </c>
    </row>
    <row r="564">
      <c r="A564" s="54" t="s">
        <v>3938</v>
      </c>
      <c r="B564" s="50" t="s">
        <v>3927</v>
      </c>
      <c r="C564" s="51" t="s">
        <v>3939</v>
      </c>
      <c r="D564" s="50" t="s">
        <v>3940</v>
      </c>
      <c r="E564" s="52">
        <v>44113.04818287037</v>
      </c>
      <c r="F564" s="50"/>
      <c r="G564" s="50"/>
      <c r="H564" s="50" t="s">
        <v>55</v>
      </c>
      <c r="I564" s="50" t="s">
        <v>56</v>
      </c>
      <c r="J564" s="50" t="s">
        <v>3930</v>
      </c>
      <c r="K564" s="50" t="s">
        <v>3941</v>
      </c>
      <c r="L564" s="53" t="s">
        <v>58</v>
      </c>
      <c r="M564" s="55" t="s">
        <v>3931</v>
      </c>
      <c r="N564" s="50">
        <v>12.0</v>
      </c>
      <c r="O564" s="50">
        <v>7.0</v>
      </c>
      <c r="P564" s="50" t="s">
        <v>3932</v>
      </c>
      <c r="Q564" s="56" t="s">
        <v>3942</v>
      </c>
      <c r="R564" s="53" t="s">
        <v>61</v>
      </c>
    </row>
    <row r="565">
      <c r="A565" s="54" t="s">
        <v>3943</v>
      </c>
      <c r="B565" s="50" t="s">
        <v>3927</v>
      </c>
      <c r="C565" s="51" t="s">
        <v>3944</v>
      </c>
      <c r="D565" s="50" t="s">
        <v>3945</v>
      </c>
      <c r="E565" s="52">
        <v>44113.047314814816</v>
      </c>
      <c r="F565" s="50"/>
      <c r="G565" s="50"/>
      <c r="H565" s="50" t="s">
        <v>55</v>
      </c>
      <c r="I565" s="50" t="s">
        <v>56</v>
      </c>
      <c r="J565" s="50" t="s">
        <v>3930</v>
      </c>
      <c r="K565" s="50" t="s">
        <v>3425</v>
      </c>
      <c r="L565" s="53" t="s">
        <v>58</v>
      </c>
      <c r="M565" s="55" t="s">
        <v>3931</v>
      </c>
      <c r="N565" s="50">
        <v>12.0</v>
      </c>
      <c r="O565" s="50">
        <v>7.0</v>
      </c>
      <c r="P565" s="50" t="s">
        <v>3932</v>
      </c>
      <c r="Q565" s="56" t="s">
        <v>3946</v>
      </c>
      <c r="R565" s="53" t="s">
        <v>3947</v>
      </c>
    </row>
    <row r="566">
      <c r="A566" s="54" t="s">
        <v>3948</v>
      </c>
      <c r="B566" s="50" t="s">
        <v>3927</v>
      </c>
      <c r="C566" s="51" t="s">
        <v>3949</v>
      </c>
      <c r="D566" s="50" t="s">
        <v>3950</v>
      </c>
      <c r="E566" s="52">
        <v>44113.04158564815</v>
      </c>
      <c r="F566" s="50"/>
      <c r="G566" s="50"/>
      <c r="H566" s="50" t="s">
        <v>55</v>
      </c>
      <c r="I566" s="50" t="s">
        <v>56</v>
      </c>
      <c r="J566" s="50" t="s">
        <v>3930</v>
      </c>
      <c r="K566" s="50" t="s">
        <v>3951</v>
      </c>
      <c r="L566" s="53" t="s">
        <v>58</v>
      </c>
      <c r="M566" s="55" t="s">
        <v>3931</v>
      </c>
      <c r="N566" s="50">
        <v>12.0</v>
      </c>
      <c r="O566" s="50">
        <v>7.0</v>
      </c>
      <c r="P566" s="50" t="s">
        <v>3932</v>
      </c>
      <c r="Q566" s="56" t="s">
        <v>3952</v>
      </c>
      <c r="R566" s="53" t="s">
        <v>61</v>
      </c>
    </row>
    <row r="567">
      <c r="A567" s="54" t="s">
        <v>3953</v>
      </c>
      <c r="B567" s="50" t="s">
        <v>3954</v>
      </c>
      <c r="C567" s="51" t="s">
        <v>3955</v>
      </c>
      <c r="D567" s="50" t="s">
        <v>3956</v>
      </c>
      <c r="E567" s="52">
        <v>44113.03729166667</v>
      </c>
      <c r="F567" s="50"/>
      <c r="G567" s="50"/>
      <c r="H567" s="50" t="s">
        <v>55</v>
      </c>
      <c r="I567" s="50" t="s">
        <v>56</v>
      </c>
      <c r="J567" s="50" t="s">
        <v>3957</v>
      </c>
      <c r="K567" s="50"/>
      <c r="L567" s="53" t="s">
        <v>58</v>
      </c>
      <c r="M567" s="55" t="s">
        <v>3958</v>
      </c>
      <c r="N567" s="50">
        <v>31.0</v>
      </c>
      <c r="O567" s="50">
        <v>153.0</v>
      </c>
      <c r="P567" s="50"/>
      <c r="Q567" s="56" t="s">
        <v>3959</v>
      </c>
      <c r="R567" s="53" t="s">
        <v>3960</v>
      </c>
    </row>
    <row r="568">
      <c r="A568" s="54" t="s">
        <v>3961</v>
      </c>
      <c r="B568" s="50" t="s">
        <v>3962</v>
      </c>
      <c r="C568" s="51" t="s">
        <v>3963</v>
      </c>
      <c r="D568" s="50" t="s">
        <v>3964</v>
      </c>
      <c r="E568" s="52">
        <v>44113.02769675926</v>
      </c>
      <c r="F568" s="50"/>
      <c r="G568" s="50"/>
      <c r="H568" s="50" t="s">
        <v>55</v>
      </c>
      <c r="I568" s="50" t="s">
        <v>56</v>
      </c>
      <c r="J568" s="50" t="s">
        <v>3965</v>
      </c>
      <c r="K568" s="50" t="s">
        <v>3966</v>
      </c>
      <c r="L568" s="53" t="s">
        <v>58</v>
      </c>
      <c r="M568" s="55" t="s">
        <v>3967</v>
      </c>
      <c r="N568" s="50">
        <v>1024.0</v>
      </c>
      <c r="O568" s="50">
        <v>955.0</v>
      </c>
      <c r="P568" s="50" t="s">
        <v>914</v>
      </c>
      <c r="Q568" s="56" t="s">
        <v>3968</v>
      </c>
      <c r="R568" s="53" t="s">
        <v>61</v>
      </c>
    </row>
    <row r="569">
      <c r="A569" s="54" t="s">
        <v>3969</v>
      </c>
      <c r="B569" s="50" t="s">
        <v>3970</v>
      </c>
      <c r="C569" s="51" t="s">
        <v>3971</v>
      </c>
      <c r="D569" s="50" t="s">
        <v>3972</v>
      </c>
      <c r="E569" s="52">
        <v>44112.97894675926</v>
      </c>
      <c r="F569" s="50"/>
      <c r="G569" s="50"/>
      <c r="H569" s="50" t="s">
        <v>55</v>
      </c>
      <c r="I569" s="50" t="s">
        <v>56</v>
      </c>
      <c r="J569" s="50" t="s">
        <v>3973</v>
      </c>
      <c r="K569" s="50"/>
      <c r="L569" s="53" t="s">
        <v>85</v>
      </c>
      <c r="M569" s="55" t="s">
        <v>76</v>
      </c>
      <c r="N569" s="50"/>
      <c r="O569" s="50">
        <v>10.0</v>
      </c>
      <c r="P569" s="50"/>
      <c r="Q569" s="56" t="s">
        <v>3974</v>
      </c>
      <c r="R569" s="53" t="s">
        <v>61</v>
      </c>
    </row>
    <row r="570">
      <c r="A570" s="54" t="s">
        <v>3975</v>
      </c>
      <c r="B570" s="50" t="s">
        <v>3962</v>
      </c>
      <c r="C570" s="51" t="s">
        <v>3976</v>
      </c>
      <c r="D570" s="50" t="s">
        <v>3977</v>
      </c>
      <c r="E570" s="52">
        <v>44112.978217592594</v>
      </c>
      <c r="F570" s="50"/>
      <c r="G570" s="50"/>
      <c r="H570" s="50" t="s">
        <v>55</v>
      </c>
      <c r="I570" s="50" t="s">
        <v>56</v>
      </c>
      <c r="J570" s="50" t="s">
        <v>3965</v>
      </c>
      <c r="K570" s="50"/>
      <c r="L570" s="53" t="s">
        <v>58</v>
      </c>
      <c r="M570" s="55" t="s">
        <v>3967</v>
      </c>
      <c r="N570" s="50">
        <v>1024.0</v>
      </c>
      <c r="O570" s="50">
        <v>955.0</v>
      </c>
      <c r="P570" s="50" t="s">
        <v>914</v>
      </c>
      <c r="Q570" s="56" t="s">
        <v>3978</v>
      </c>
      <c r="R570" s="53" t="s">
        <v>61</v>
      </c>
    </row>
    <row r="571">
      <c r="A571" s="54" t="s">
        <v>3979</v>
      </c>
      <c r="B571" s="50" t="s">
        <v>3970</v>
      </c>
      <c r="C571" s="51" t="s">
        <v>3980</v>
      </c>
      <c r="D571" s="50" t="s">
        <v>3981</v>
      </c>
      <c r="E571" s="52">
        <v>44112.974398148144</v>
      </c>
      <c r="F571" s="50"/>
      <c r="G571" s="50"/>
      <c r="H571" s="50" t="s">
        <v>55</v>
      </c>
      <c r="I571" s="50" t="s">
        <v>56</v>
      </c>
      <c r="J571" s="50" t="s">
        <v>3973</v>
      </c>
      <c r="K571" s="50"/>
      <c r="L571" s="53" t="s">
        <v>85</v>
      </c>
      <c r="M571" s="55" t="s">
        <v>76</v>
      </c>
      <c r="N571" s="50"/>
      <c r="O571" s="50">
        <v>10.0</v>
      </c>
      <c r="P571" s="50"/>
      <c r="Q571" s="56" t="s">
        <v>3982</v>
      </c>
      <c r="R571" s="53" t="s">
        <v>61</v>
      </c>
    </row>
    <row r="572">
      <c r="A572" s="54" t="s">
        <v>3983</v>
      </c>
      <c r="B572" s="50" t="s">
        <v>3984</v>
      </c>
      <c r="C572" s="51" t="s">
        <v>3985</v>
      </c>
      <c r="D572" s="50" t="s">
        <v>3986</v>
      </c>
      <c r="E572" s="52">
        <v>44112.9737962963</v>
      </c>
      <c r="F572" s="50"/>
      <c r="G572" s="50"/>
      <c r="H572" s="50" t="s">
        <v>55</v>
      </c>
      <c r="I572" s="50" t="s">
        <v>56</v>
      </c>
      <c r="J572" s="50" t="s">
        <v>3987</v>
      </c>
      <c r="K572" s="50"/>
      <c r="L572" s="53" t="s">
        <v>85</v>
      </c>
      <c r="M572" s="55" t="s">
        <v>3988</v>
      </c>
      <c r="N572" s="50">
        <v>35.0</v>
      </c>
      <c r="O572" s="50">
        <v>336.0</v>
      </c>
      <c r="P572" s="50" t="s">
        <v>3989</v>
      </c>
      <c r="Q572" s="56" t="s">
        <v>3990</v>
      </c>
      <c r="R572" s="53" t="s">
        <v>61</v>
      </c>
    </row>
    <row r="573">
      <c r="A573" s="54" t="s">
        <v>3991</v>
      </c>
      <c r="B573" s="50" t="s">
        <v>3970</v>
      </c>
      <c r="C573" s="51" t="s">
        <v>3992</v>
      </c>
      <c r="D573" s="50" t="s">
        <v>3993</v>
      </c>
      <c r="E573" s="52">
        <v>44112.973541666666</v>
      </c>
      <c r="F573" s="50"/>
      <c r="G573" s="50"/>
      <c r="H573" s="50" t="s">
        <v>55</v>
      </c>
      <c r="I573" s="50" t="s">
        <v>56</v>
      </c>
      <c r="J573" s="50" t="s">
        <v>3973</v>
      </c>
      <c r="K573" s="50"/>
      <c r="L573" s="53" t="s">
        <v>85</v>
      </c>
      <c r="M573" s="55" t="s">
        <v>76</v>
      </c>
      <c r="N573" s="50"/>
      <c r="O573" s="50">
        <v>10.0</v>
      </c>
      <c r="P573" s="50"/>
      <c r="Q573" s="56" t="s">
        <v>3994</v>
      </c>
      <c r="R573" s="53" t="s">
        <v>61</v>
      </c>
    </row>
    <row r="574">
      <c r="A574" s="54" t="s">
        <v>3995</v>
      </c>
      <c r="B574" s="50" t="s">
        <v>3996</v>
      </c>
      <c r="C574" s="51" t="s">
        <v>3997</v>
      </c>
      <c r="D574" s="50" t="s">
        <v>3998</v>
      </c>
      <c r="E574" s="52">
        <v>44112.960069444445</v>
      </c>
      <c r="F574" s="50"/>
      <c r="G574" s="50"/>
      <c r="H574" s="50" t="s">
        <v>55</v>
      </c>
      <c r="I574" s="50" t="s">
        <v>56</v>
      </c>
      <c r="J574" s="50" t="s">
        <v>3999</v>
      </c>
      <c r="K574" s="50"/>
      <c r="L574" s="53" t="s">
        <v>296</v>
      </c>
      <c r="M574" s="55" t="s">
        <v>4000</v>
      </c>
      <c r="N574" s="50">
        <v>187.0</v>
      </c>
      <c r="O574" s="50">
        <v>299.0</v>
      </c>
      <c r="P574" s="50" t="s">
        <v>145</v>
      </c>
      <c r="Q574" s="56" t="s">
        <v>4001</v>
      </c>
      <c r="R574" s="53" t="s">
        <v>61</v>
      </c>
    </row>
    <row r="575">
      <c r="A575" s="54" t="s">
        <v>4002</v>
      </c>
      <c r="B575" s="50" t="s">
        <v>4003</v>
      </c>
      <c r="C575" s="51" t="s">
        <v>4004</v>
      </c>
      <c r="D575" s="50" t="s">
        <v>4005</v>
      </c>
      <c r="E575" s="52">
        <v>44112.95377314815</v>
      </c>
      <c r="F575" s="50"/>
      <c r="G575" s="50"/>
      <c r="H575" s="50" t="s">
        <v>55</v>
      </c>
      <c r="I575" s="50" t="s">
        <v>56</v>
      </c>
      <c r="J575" s="50" t="s">
        <v>4006</v>
      </c>
      <c r="K575" s="50"/>
      <c r="L575" s="53" t="s">
        <v>58</v>
      </c>
      <c r="M575" s="55" t="s">
        <v>4007</v>
      </c>
      <c r="N575" s="50">
        <v>142.0</v>
      </c>
      <c r="O575" s="50">
        <v>182.0</v>
      </c>
      <c r="P575" s="50" t="s">
        <v>4008</v>
      </c>
      <c r="Q575" s="56" t="s">
        <v>4009</v>
      </c>
      <c r="R575" s="53" t="s">
        <v>4010</v>
      </c>
    </row>
    <row r="576">
      <c r="A576" s="54" t="s">
        <v>4011</v>
      </c>
      <c r="B576" s="50" t="s">
        <v>4012</v>
      </c>
      <c r="C576" s="51" t="s">
        <v>4013</v>
      </c>
      <c r="D576" s="50" t="s">
        <v>4014</v>
      </c>
      <c r="E576" s="52">
        <v>44112.91046296296</v>
      </c>
      <c r="F576" s="50"/>
      <c r="G576" s="50"/>
      <c r="H576" s="50" t="s">
        <v>55</v>
      </c>
      <c r="I576" s="50" t="s">
        <v>56</v>
      </c>
      <c r="J576" s="50" t="s">
        <v>4015</v>
      </c>
      <c r="K576" s="50"/>
      <c r="L576" s="53" t="s">
        <v>85</v>
      </c>
      <c r="M576" s="55" t="s">
        <v>4016</v>
      </c>
      <c r="N576" s="50">
        <v>170.0</v>
      </c>
      <c r="O576" s="50">
        <v>823.0</v>
      </c>
      <c r="P576" s="50" t="s">
        <v>4017</v>
      </c>
      <c r="Q576" s="56" t="s">
        <v>4018</v>
      </c>
      <c r="R576" s="53" t="s">
        <v>61</v>
      </c>
    </row>
    <row r="577">
      <c r="A577" s="54" t="s">
        <v>4019</v>
      </c>
      <c r="B577" s="50" t="s">
        <v>3888</v>
      </c>
      <c r="C577" s="51" t="s">
        <v>4020</v>
      </c>
      <c r="D577" s="50" t="s">
        <v>4021</v>
      </c>
      <c r="E577" s="52">
        <v>44112.89934027778</v>
      </c>
      <c r="F577" s="50"/>
      <c r="G577" s="50"/>
      <c r="H577" s="50" t="s">
        <v>55</v>
      </c>
      <c r="I577" s="50" t="s">
        <v>56</v>
      </c>
      <c r="J577" s="50" t="s">
        <v>3891</v>
      </c>
      <c r="K577" s="50"/>
      <c r="L577" s="53" t="s">
        <v>296</v>
      </c>
      <c r="M577" s="55" t="s">
        <v>3892</v>
      </c>
      <c r="N577" s="50">
        <v>173.0</v>
      </c>
      <c r="O577" s="50">
        <v>828.0</v>
      </c>
      <c r="P577" s="50" t="s">
        <v>3893</v>
      </c>
      <c r="Q577" s="56" t="s">
        <v>4022</v>
      </c>
      <c r="R577" s="53" t="s">
        <v>61</v>
      </c>
    </row>
    <row r="578">
      <c r="A578" s="54" t="s">
        <v>4023</v>
      </c>
      <c r="B578" s="50" t="s">
        <v>4024</v>
      </c>
      <c r="C578" s="51" t="s">
        <v>4025</v>
      </c>
      <c r="D578" s="50" t="s">
        <v>4026</v>
      </c>
      <c r="E578" s="52">
        <v>44112.889710648145</v>
      </c>
      <c r="F578" s="50"/>
      <c r="G578" s="50"/>
      <c r="H578" s="50" t="s">
        <v>55</v>
      </c>
      <c r="I578" s="50" t="s">
        <v>56</v>
      </c>
      <c r="J578" s="50" t="s">
        <v>4027</v>
      </c>
      <c r="K578" s="50"/>
      <c r="L578" s="53" t="s">
        <v>58</v>
      </c>
      <c r="M578" s="55" t="s">
        <v>4028</v>
      </c>
      <c r="N578" s="50">
        <v>428.0</v>
      </c>
      <c r="O578" s="50">
        <v>894.0</v>
      </c>
      <c r="P578" s="50" t="s">
        <v>319</v>
      </c>
      <c r="Q578" s="56" t="s">
        <v>4029</v>
      </c>
      <c r="R578" s="53" t="s">
        <v>4030</v>
      </c>
    </row>
    <row r="579">
      <c r="A579" s="54" t="s">
        <v>4031</v>
      </c>
      <c r="B579" s="50" t="s">
        <v>4032</v>
      </c>
      <c r="C579" s="51" t="s">
        <v>4033</v>
      </c>
      <c r="D579" s="50" t="s">
        <v>4034</v>
      </c>
      <c r="E579" s="52">
        <v>44112.88349537037</v>
      </c>
      <c r="F579" s="50"/>
      <c r="G579" s="50"/>
      <c r="H579" s="50" t="s">
        <v>55</v>
      </c>
      <c r="I579" s="50" t="s">
        <v>56</v>
      </c>
      <c r="J579" s="50" t="s">
        <v>4035</v>
      </c>
      <c r="K579" s="50"/>
      <c r="L579" s="53" t="s">
        <v>58</v>
      </c>
      <c r="M579" s="55" t="s">
        <v>4036</v>
      </c>
      <c r="N579" s="50">
        <v>309.0</v>
      </c>
      <c r="O579" s="50">
        <v>291.0</v>
      </c>
      <c r="P579" s="50" t="s">
        <v>267</v>
      </c>
      <c r="Q579" s="56" t="s">
        <v>4037</v>
      </c>
      <c r="R579" s="53" t="s">
        <v>61</v>
      </c>
    </row>
    <row r="580">
      <c r="A580" s="54" t="s">
        <v>4038</v>
      </c>
      <c r="B580" s="50" t="s">
        <v>4039</v>
      </c>
      <c r="C580" s="51" t="s">
        <v>4040</v>
      </c>
      <c r="D580" s="50" t="s">
        <v>4041</v>
      </c>
      <c r="E580" s="52">
        <v>44112.874456018515</v>
      </c>
      <c r="F580" s="50"/>
      <c r="G580" s="50"/>
      <c r="H580" s="50" t="s">
        <v>55</v>
      </c>
      <c r="I580" s="50" t="s">
        <v>56</v>
      </c>
      <c r="J580" s="50" t="s">
        <v>4042</v>
      </c>
      <c r="K580" s="50"/>
      <c r="L580" s="53" t="s">
        <v>58</v>
      </c>
      <c r="M580" s="55" t="s">
        <v>4043</v>
      </c>
      <c r="N580" s="50">
        <v>5.0</v>
      </c>
      <c r="O580" s="50">
        <v>163.0</v>
      </c>
      <c r="P580" s="50" t="s">
        <v>1590</v>
      </c>
      <c r="Q580" s="56" t="s">
        <v>4044</v>
      </c>
      <c r="R580" s="53" t="s">
        <v>61</v>
      </c>
    </row>
    <row r="581">
      <c r="A581" s="54" t="s">
        <v>4045</v>
      </c>
      <c r="B581" s="50" t="s">
        <v>4046</v>
      </c>
      <c r="C581" s="51" t="s">
        <v>4047</v>
      </c>
      <c r="D581" s="50" t="s">
        <v>4048</v>
      </c>
      <c r="E581" s="52">
        <v>44112.87296296297</v>
      </c>
      <c r="F581" s="50"/>
      <c r="G581" s="50"/>
      <c r="H581" s="50" t="s">
        <v>55</v>
      </c>
      <c r="I581" s="50" t="s">
        <v>56</v>
      </c>
      <c r="J581" s="50" t="s">
        <v>4049</v>
      </c>
      <c r="K581" s="50"/>
      <c r="L581" s="53" t="s">
        <v>85</v>
      </c>
      <c r="M581" s="55" t="s">
        <v>4050</v>
      </c>
      <c r="N581" s="50">
        <v>155.0</v>
      </c>
      <c r="O581" s="50">
        <v>465.0</v>
      </c>
      <c r="P581" s="50" t="s">
        <v>1159</v>
      </c>
      <c r="Q581" s="56" t="s">
        <v>4051</v>
      </c>
      <c r="R581" s="53" t="s">
        <v>61</v>
      </c>
    </row>
    <row r="582">
      <c r="A582" s="54" t="s">
        <v>4052</v>
      </c>
      <c r="B582" s="50" t="s">
        <v>4053</v>
      </c>
      <c r="C582" s="51" t="s">
        <v>4054</v>
      </c>
      <c r="D582" s="50" t="s">
        <v>4055</v>
      </c>
      <c r="E582" s="52">
        <v>44112.872928240744</v>
      </c>
      <c r="F582" s="50"/>
      <c r="G582" s="50"/>
      <c r="H582" s="50" t="s">
        <v>55</v>
      </c>
      <c r="I582" s="50" t="s">
        <v>56</v>
      </c>
      <c r="J582" s="50" t="s">
        <v>4056</v>
      </c>
      <c r="K582" s="50"/>
      <c r="L582" s="53" t="s">
        <v>58</v>
      </c>
      <c r="M582" s="55" t="s">
        <v>4057</v>
      </c>
      <c r="N582" s="50">
        <v>85.0</v>
      </c>
      <c r="O582" s="50">
        <v>359.0</v>
      </c>
      <c r="P582" s="50"/>
      <c r="Q582" s="56" t="s">
        <v>4058</v>
      </c>
      <c r="R582" s="53" t="s">
        <v>61</v>
      </c>
    </row>
    <row r="583">
      <c r="A583" s="54" t="s">
        <v>4059</v>
      </c>
      <c r="B583" s="50" t="s">
        <v>4060</v>
      </c>
      <c r="C583" s="51" t="s">
        <v>4061</v>
      </c>
      <c r="D583" s="50" t="s">
        <v>4062</v>
      </c>
      <c r="E583" s="52">
        <v>44112.868981481486</v>
      </c>
      <c r="F583" s="50"/>
      <c r="G583" s="50"/>
      <c r="H583" s="50" t="s">
        <v>55</v>
      </c>
      <c r="I583" s="50" t="s">
        <v>56</v>
      </c>
      <c r="J583" s="50" t="s">
        <v>4063</v>
      </c>
      <c r="K583" s="50"/>
      <c r="L583" s="53" t="s">
        <v>58</v>
      </c>
      <c r="M583" s="55" t="s">
        <v>4064</v>
      </c>
      <c r="N583" s="50">
        <v>10.0</v>
      </c>
      <c r="O583" s="50">
        <v>46.0</v>
      </c>
      <c r="P583" s="50"/>
      <c r="Q583" s="56" t="s">
        <v>4065</v>
      </c>
      <c r="R583" s="53" t="s">
        <v>61</v>
      </c>
    </row>
    <row r="584">
      <c r="A584" s="54" t="s">
        <v>4066</v>
      </c>
      <c r="B584" s="50" t="s">
        <v>4067</v>
      </c>
      <c r="C584" s="51" t="s">
        <v>4068</v>
      </c>
      <c r="D584" s="50" t="s">
        <v>4069</v>
      </c>
      <c r="E584" s="52">
        <v>44112.852847222224</v>
      </c>
      <c r="F584" s="50"/>
      <c r="G584" s="50"/>
      <c r="H584" s="50" t="s">
        <v>55</v>
      </c>
      <c r="I584" s="50" t="s">
        <v>56</v>
      </c>
      <c r="J584" s="50" t="s">
        <v>4070</v>
      </c>
      <c r="K584" s="50" t="s">
        <v>3898</v>
      </c>
      <c r="L584" s="53" t="s">
        <v>296</v>
      </c>
      <c r="M584" s="55" t="s">
        <v>4071</v>
      </c>
      <c r="N584" s="50">
        <v>2.0</v>
      </c>
      <c r="O584" s="50">
        <v>1.0</v>
      </c>
      <c r="P584" s="50"/>
      <c r="Q584" s="56" t="s">
        <v>4072</v>
      </c>
      <c r="R584" s="53" t="s">
        <v>3900</v>
      </c>
    </row>
    <row r="585">
      <c r="A585" s="54" t="s">
        <v>4073</v>
      </c>
      <c r="B585" s="50" t="s">
        <v>4067</v>
      </c>
      <c r="C585" s="51" t="s">
        <v>4074</v>
      </c>
      <c r="D585" s="50" t="s">
        <v>4075</v>
      </c>
      <c r="E585" s="52">
        <v>44112.85123842592</v>
      </c>
      <c r="F585" s="50"/>
      <c r="G585" s="50"/>
      <c r="H585" s="50"/>
      <c r="I585" s="50"/>
      <c r="J585" s="50" t="s">
        <v>4070</v>
      </c>
      <c r="K585" s="50"/>
      <c r="L585" s="53" t="s">
        <v>296</v>
      </c>
      <c r="M585" s="55" t="s">
        <v>4071</v>
      </c>
      <c r="N585" s="50">
        <v>2.0</v>
      </c>
      <c r="O585" s="50">
        <v>1.0</v>
      </c>
      <c r="P585" s="50"/>
      <c r="Q585" s="56" t="s">
        <v>4076</v>
      </c>
      <c r="R585" s="53" t="s">
        <v>4077</v>
      </c>
    </row>
    <row r="586">
      <c r="A586" s="54" t="s">
        <v>4078</v>
      </c>
      <c r="B586" s="50" t="s">
        <v>4067</v>
      </c>
      <c r="C586" s="51" t="s">
        <v>4079</v>
      </c>
      <c r="D586" s="50" t="s">
        <v>4080</v>
      </c>
      <c r="E586" s="52">
        <v>44112.85071759259</v>
      </c>
      <c r="F586" s="50"/>
      <c r="G586" s="50"/>
      <c r="H586" s="50" t="s">
        <v>55</v>
      </c>
      <c r="I586" s="50" t="s">
        <v>56</v>
      </c>
      <c r="J586" s="50" t="s">
        <v>4070</v>
      </c>
      <c r="K586" s="50"/>
      <c r="L586" s="53" t="s">
        <v>296</v>
      </c>
      <c r="M586" s="55" t="s">
        <v>4071</v>
      </c>
      <c r="N586" s="50">
        <v>2.0</v>
      </c>
      <c r="O586" s="50">
        <v>1.0</v>
      </c>
      <c r="P586" s="50"/>
      <c r="Q586" s="56" t="s">
        <v>4081</v>
      </c>
      <c r="R586" s="53" t="s">
        <v>61</v>
      </c>
    </row>
    <row r="587">
      <c r="A587" s="54" t="s">
        <v>4082</v>
      </c>
      <c r="B587" s="50" t="s">
        <v>4083</v>
      </c>
      <c r="C587" s="51" t="s">
        <v>4084</v>
      </c>
      <c r="D587" s="50" t="s">
        <v>4085</v>
      </c>
      <c r="E587" s="52">
        <v>44112.847453703704</v>
      </c>
      <c r="F587" s="50"/>
      <c r="G587" s="50"/>
      <c r="H587" s="50" t="s">
        <v>55</v>
      </c>
      <c r="I587" s="50" t="s">
        <v>56</v>
      </c>
      <c r="J587" s="50" t="s">
        <v>4086</v>
      </c>
      <c r="K587" s="50"/>
      <c r="L587" s="53" t="s">
        <v>85</v>
      </c>
      <c r="M587" s="55" t="s">
        <v>4087</v>
      </c>
      <c r="N587" s="50">
        <v>14.0</v>
      </c>
      <c r="O587" s="50">
        <v>155.0</v>
      </c>
      <c r="P587" s="50"/>
      <c r="Q587" s="56" t="s">
        <v>4088</v>
      </c>
      <c r="R587" s="53" t="s">
        <v>61</v>
      </c>
    </row>
    <row r="588">
      <c r="A588" s="54" t="s">
        <v>4089</v>
      </c>
      <c r="B588" s="50" t="s">
        <v>4090</v>
      </c>
      <c r="C588" s="51" t="s">
        <v>4091</v>
      </c>
      <c r="D588" s="50" t="s">
        <v>4092</v>
      </c>
      <c r="E588" s="52">
        <v>44112.84612268519</v>
      </c>
      <c r="F588" s="50"/>
      <c r="G588" s="50"/>
      <c r="H588" s="50" t="s">
        <v>55</v>
      </c>
      <c r="I588" s="50" t="s">
        <v>56</v>
      </c>
      <c r="J588" s="50" t="s">
        <v>4093</v>
      </c>
      <c r="K588" s="50"/>
      <c r="L588" s="53" t="s">
        <v>85</v>
      </c>
      <c r="M588" s="55" t="s">
        <v>4094</v>
      </c>
      <c r="N588" s="50">
        <v>21156.0</v>
      </c>
      <c r="O588" s="50">
        <v>19042.0</v>
      </c>
      <c r="P588" s="50"/>
      <c r="Q588" s="56" t="s">
        <v>4095</v>
      </c>
      <c r="R588" s="53" t="s">
        <v>4096</v>
      </c>
    </row>
    <row r="589">
      <c r="A589" s="54" t="s">
        <v>4097</v>
      </c>
      <c r="B589" s="50" t="s">
        <v>4098</v>
      </c>
      <c r="C589" s="51" t="s">
        <v>4099</v>
      </c>
      <c r="D589" s="50" t="s">
        <v>4100</v>
      </c>
      <c r="E589" s="52">
        <v>44112.835868055554</v>
      </c>
      <c r="F589" s="50"/>
      <c r="G589" s="50"/>
      <c r="H589" s="50" t="s">
        <v>55</v>
      </c>
      <c r="I589" s="50" t="s">
        <v>56</v>
      </c>
      <c r="J589" s="50" t="s">
        <v>4101</v>
      </c>
      <c r="K589" s="50"/>
      <c r="L589" s="53" t="s">
        <v>58</v>
      </c>
      <c r="M589" s="55" t="s">
        <v>76</v>
      </c>
      <c r="N589" s="50">
        <v>5.0</v>
      </c>
      <c r="O589" s="50">
        <v>27.0</v>
      </c>
      <c r="P589" s="50"/>
      <c r="Q589" s="56" t="s">
        <v>4102</v>
      </c>
      <c r="R589" s="53" t="s">
        <v>61</v>
      </c>
    </row>
    <row r="590">
      <c r="A590" s="54" t="s">
        <v>4103</v>
      </c>
      <c r="B590" s="50" t="s">
        <v>4104</v>
      </c>
      <c r="C590" s="51" t="s">
        <v>4105</v>
      </c>
      <c r="D590" s="50" t="s">
        <v>4106</v>
      </c>
      <c r="E590" s="52">
        <v>44112.82891203703</v>
      </c>
      <c r="F590" s="50"/>
      <c r="G590" s="50"/>
      <c r="H590" s="50" t="s">
        <v>55</v>
      </c>
      <c r="I590" s="50" t="s">
        <v>56</v>
      </c>
      <c r="J590" s="50" t="s">
        <v>4107</v>
      </c>
      <c r="K590" s="50" t="s">
        <v>3898</v>
      </c>
      <c r="L590" s="53" t="s">
        <v>58</v>
      </c>
      <c r="M590" s="55" t="s">
        <v>4108</v>
      </c>
      <c r="N590" s="50">
        <v>166.0</v>
      </c>
      <c r="O590" s="50">
        <v>270.0</v>
      </c>
      <c r="P590" s="50" t="s">
        <v>4109</v>
      </c>
      <c r="Q590" s="56" t="s">
        <v>4110</v>
      </c>
      <c r="R590" s="53" t="s">
        <v>61</v>
      </c>
    </row>
    <row r="591">
      <c r="A591" s="54" t="s">
        <v>4111</v>
      </c>
      <c r="B591" s="50" t="s">
        <v>4112</v>
      </c>
      <c r="C591" s="51" t="s">
        <v>4113</v>
      </c>
      <c r="D591" s="50" t="s">
        <v>4114</v>
      </c>
      <c r="E591" s="52">
        <v>44112.828831018516</v>
      </c>
      <c r="F591" s="50"/>
      <c r="G591" s="50"/>
      <c r="H591" s="50" t="s">
        <v>55</v>
      </c>
      <c r="I591" s="50" t="s">
        <v>56</v>
      </c>
      <c r="J591" s="50" t="s">
        <v>4115</v>
      </c>
      <c r="K591" s="50"/>
      <c r="L591" s="53" t="s">
        <v>296</v>
      </c>
      <c r="M591" s="55" t="s">
        <v>4116</v>
      </c>
      <c r="N591" s="50">
        <v>1497.0</v>
      </c>
      <c r="O591" s="50">
        <v>2349.0</v>
      </c>
      <c r="P591" s="50" t="s">
        <v>4117</v>
      </c>
      <c r="Q591" s="56" t="s">
        <v>4118</v>
      </c>
      <c r="R591" s="53" t="s">
        <v>4119</v>
      </c>
    </row>
    <row r="592">
      <c r="A592" s="54" t="s">
        <v>4120</v>
      </c>
      <c r="B592" s="50" t="s">
        <v>4104</v>
      </c>
      <c r="C592" s="51" t="s">
        <v>4121</v>
      </c>
      <c r="D592" s="50" t="s">
        <v>4122</v>
      </c>
      <c r="E592" s="52">
        <v>44112.81928240741</v>
      </c>
      <c r="F592" s="50"/>
      <c r="G592" s="50"/>
      <c r="H592" s="50" t="s">
        <v>55</v>
      </c>
      <c r="I592" s="50" t="s">
        <v>56</v>
      </c>
      <c r="J592" s="50" t="s">
        <v>4107</v>
      </c>
      <c r="K592" s="50" t="s">
        <v>4123</v>
      </c>
      <c r="L592" s="53" t="s">
        <v>58</v>
      </c>
      <c r="M592" s="55" t="s">
        <v>4108</v>
      </c>
      <c r="N592" s="50">
        <v>166.0</v>
      </c>
      <c r="O592" s="50">
        <v>270.0</v>
      </c>
      <c r="P592" s="50" t="s">
        <v>4109</v>
      </c>
      <c r="Q592" s="56" t="s">
        <v>4124</v>
      </c>
      <c r="R592" s="53" t="s">
        <v>61</v>
      </c>
    </row>
    <row r="593">
      <c r="A593" s="54" t="s">
        <v>4125</v>
      </c>
      <c r="B593" s="50" t="s">
        <v>4126</v>
      </c>
      <c r="C593" s="51" t="s">
        <v>4127</v>
      </c>
      <c r="D593" s="50" t="s">
        <v>4128</v>
      </c>
      <c r="E593" s="52">
        <v>44112.81753472222</v>
      </c>
      <c r="F593" s="50"/>
      <c r="G593" s="50"/>
      <c r="H593" s="50" t="s">
        <v>55</v>
      </c>
      <c r="I593" s="50" t="s">
        <v>56</v>
      </c>
      <c r="J593" s="50" t="s">
        <v>4129</v>
      </c>
      <c r="K593" s="50"/>
      <c r="L593" s="53" t="s">
        <v>58</v>
      </c>
      <c r="M593" s="55" t="s">
        <v>4130</v>
      </c>
      <c r="N593" s="50">
        <v>125.0</v>
      </c>
      <c r="O593" s="50">
        <v>257.0</v>
      </c>
      <c r="P593" s="50"/>
      <c r="Q593" s="56" t="s">
        <v>4131</v>
      </c>
      <c r="R593" s="53" t="s">
        <v>61</v>
      </c>
    </row>
    <row r="594">
      <c r="A594" s="54" t="s">
        <v>4132</v>
      </c>
      <c r="B594" s="50" t="s">
        <v>4133</v>
      </c>
      <c r="C594" s="51" t="s">
        <v>4134</v>
      </c>
      <c r="D594" s="50" t="s">
        <v>4135</v>
      </c>
      <c r="E594" s="52">
        <v>44112.81590277777</v>
      </c>
      <c r="F594" s="50"/>
      <c r="G594" s="50"/>
      <c r="H594" s="50" t="s">
        <v>55</v>
      </c>
      <c r="I594" s="50" t="s">
        <v>56</v>
      </c>
      <c r="J594" s="50" t="s">
        <v>4136</v>
      </c>
      <c r="K594" s="50"/>
      <c r="L594" s="53" t="s">
        <v>58</v>
      </c>
      <c r="M594" s="55" t="s">
        <v>4137</v>
      </c>
      <c r="N594" s="50">
        <v>49.0</v>
      </c>
      <c r="O594" s="50">
        <v>422.0</v>
      </c>
      <c r="P594" s="50" t="s">
        <v>145</v>
      </c>
      <c r="Q594" s="56" t="s">
        <v>4138</v>
      </c>
      <c r="R594" s="53" t="s">
        <v>4139</v>
      </c>
    </row>
    <row r="595">
      <c r="A595" s="54" t="s">
        <v>4140</v>
      </c>
      <c r="B595" s="50" t="s">
        <v>4141</v>
      </c>
      <c r="C595" s="51" t="s">
        <v>4142</v>
      </c>
      <c r="D595" s="50" t="s">
        <v>4143</v>
      </c>
      <c r="E595" s="52">
        <v>44112.812696759254</v>
      </c>
      <c r="F595" s="50"/>
      <c r="G595" s="50"/>
      <c r="H595" s="50"/>
      <c r="I595" s="50"/>
      <c r="J595" s="50" t="s">
        <v>4144</v>
      </c>
      <c r="K595" s="50"/>
      <c r="L595" s="53" t="s">
        <v>85</v>
      </c>
      <c r="M595" s="55" t="s">
        <v>4145</v>
      </c>
      <c r="N595" s="50">
        <v>25.0</v>
      </c>
      <c r="O595" s="50">
        <v>158.0</v>
      </c>
      <c r="P595" s="50"/>
      <c r="Q595" s="56" t="s">
        <v>4146</v>
      </c>
      <c r="R595" s="53" t="s">
        <v>4147</v>
      </c>
    </row>
    <row r="596">
      <c r="A596" s="54" t="s">
        <v>4148</v>
      </c>
      <c r="B596" s="50" t="s">
        <v>4149</v>
      </c>
      <c r="C596" s="51" t="s">
        <v>4150</v>
      </c>
      <c r="D596" s="50" t="s">
        <v>4151</v>
      </c>
      <c r="E596" s="52">
        <v>44112.803773148145</v>
      </c>
      <c r="F596" s="50"/>
      <c r="G596" s="50"/>
      <c r="H596" s="50" t="s">
        <v>55</v>
      </c>
      <c r="I596" s="50" t="s">
        <v>56</v>
      </c>
      <c r="J596" s="50" t="s">
        <v>4152</v>
      </c>
      <c r="K596" s="50"/>
      <c r="L596" s="53" t="s">
        <v>85</v>
      </c>
      <c r="M596" s="55" t="s">
        <v>4153</v>
      </c>
      <c r="N596" s="50">
        <v>111.0</v>
      </c>
      <c r="O596" s="50">
        <v>166.0</v>
      </c>
      <c r="P596" s="50"/>
      <c r="Q596" s="56" t="s">
        <v>4154</v>
      </c>
      <c r="R596" s="53" t="s">
        <v>4155</v>
      </c>
    </row>
    <row r="597">
      <c r="A597" s="54" t="s">
        <v>4156</v>
      </c>
      <c r="B597" s="50" t="s">
        <v>4157</v>
      </c>
      <c r="C597" s="51" t="s">
        <v>4158</v>
      </c>
      <c r="D597" s="50" t="s">
        <v>4159</v>
      </c>
      <c r="E597" s="52">
        <v>44112.7796875</v>
      </c>
      <c r="F597" s="50"/>
      <c r="G597" s="50"/>
      <c r="H597" s="50" t="s">
        <v>55</v>
      </c>
      <c r="I597" s="50" t="s">
        <v>56</v>
      </c>
      <c r="J597" s="50" t="s">
        <v>4160</v>
      </c>
      <c r="K597" s="50"/>
      <c r="L597" s="53" t="s">
        <v>58</v>
      </c>
      <c r="M597" s="55" t="s">
        <v>4161</v>
      </c>
      <c r="N597" s="50">
        <v>68.0</v>
      </c>
      <c r="O597" s="50">
        <v>431.0</v>
      </c>
      <c r="P597" s="50" t="s">
        <v>4162</v>
      </c>
      <c r="Q597" s="56" t="s">
        <v>4163</v>
      </c>
      <c r="R597" s="53" t="s">
        <v>61</v>
      </c>
    </row>
    <row r="598">
      <c r="A598" s="54" t="s">
        <v>4164</v>
      </c>
      <c r="B598" s="50" t="s">
        <v>4165</v>
      </c>
      <c r="C598" s="51" t="s">
        <v>4166</v>
      </c>
      <c r="D598" s="50" t="s">
        <v>4167</v>
      </c>
      <c r="E598" s="52">
        <v>44112.768900462965</v>
      </c>
      <c r="F598" s="50"/>
      <c r="G598" s="50"/>
      <c r="H598" s="50" t="s">
        <v>55</v>
      </c>
      <c r="I598" s="50" t="s">
        <v>56</v>
      </c>
      <c r="J598" s="50" t="s">
        <v>4168</v>
      </c>
      <c r="K598" s="50"/>
      <c r="L598" s="53" t="s">
        <v>58</v>
      </c>
      <c r="M598" s="55" t="s">
        <v>4169</v>
      </c>
      <c r="N598" s="50">
        <v>234.0</v>
      </c>
      <c r="O598" s="50">
        <v>159.0</v>
      </c>
      <c r="P598" s="50" t="s">
        <v>4170</v>
      </c>
      <c r="Q598" s="56" t="s">
        <v>4171</v>
      </c>
      <c r="R598" s="53" t="s">
        <v>61</v>
      </c>
    </row>
    <row r="599">
      <c r="A599" s="54" t="s">
        <v>4172</v>
      </c>
      <c r="B599" s="50" t="s">
        <v>4165</v>
      </c>
      <c r="C599" s="51" t="s">
        <v>4173</v>
      </c>
      <c r="D599" s="50" t="s">
        <v>4174</v>
      </c>
      <c r="E599" s="52">
        <v>44112.76736111111</v>
      </c>
      <c r="F599" s="50"/>
      <c r="G599" s="50"/>
      <c r="H599" s="50" t="s">
        <v>55</v>
      </c>
      <c r="I599" s="50" t="s">
        <v>56</v>
      </c>
      <c r="J599" s="50" t="s">
        <v>4168</v>
      </c>
      <c r="K599" s="50" t="s">
        <v>4175</v>
      </c>
      <c r="L599" s="53" t="s">
        <v>58</v>
      </c>
      <c r="M599" s="55" t="s">
        <v>4169</v>
      </c>
      <c r="N599" s="50">
        <v>234.0</v>
      </c>
      <c r="O599" s="50">
        <v>159.0</v>
      </c>
      <c r="P599" s="50" t="s">
        <v>4170</v>
      </c>
      <c r="Q599" s="56" t="s">
        <v>4176</v>
      </c>
      <c r="R599" s="53" t="s">
        <v>4177</v>
      </c>
    </row>
    <row r="600">
      <c r="A600" s="54" t="s">
        <v>4178</v>
      </c>
      <c r="B600" s="50" t="s">
        <v>4179</v>
      </c>
      <c r="C600" s="51" t="s">
        <v>4180</v>
      </c>
      <c r="D600" s="50" t="s">
        <v>4181</v>
      </c>
      <c r="E600" s="52">
        <v>44112.74203703704</v>
      </c>
      <c r="F600" s="50"/>
      <c r="G600" s="50"/>
      <c r="H600" s="50" t="s">
        <v>55</v>
      </c>
      <c r="I600" s="50" t="s">
        <v>56</v>
      </c>
      <c r="J600" s="50" t="s">
        <v>4182</v>
      </c>
      <c r="K600" s="50"/>
      <c r="L600" s="53" t="s">
        <v>85</v>
      </c>
      <c r="M600" s="55" t="s">
        <v>4183</v>
      </c>
      <c r="N600" s="50">
        <v>240.0</v>
      </c>
      <c r="O600" s="50">
        <v>407.0</v>
      </c>
      <c r="P600" s="50"/>
      <c r="Q600" s="56" t="s">
        <v>4184</v>
      </c>
      <c r="R600" s="53" t="s">
        <v>61</v>
      </c>
    </row>
    <row r="601">
      <c r="A601" s="54" t="s">
        <v>4185</v>
      </c>
      <c r="B601" s="50" t="s">
        <v>4186</v>
      </c>
      <c r="C601" s="51" t="s">
        <v>4187</v>
      </c>
      <c r="D601" s="50" t="s">
        <v>4188</v>
      </c>
      <c r="E601" s="52">
        <v>44112.73834490741</v>
      </c>
      <c r="F601" s="50"/>
      <c r="G601" s="50"/>
      <c r="H601" s="50" t="s">
        <v>55</v>
      </c>
      <c r="I601" s="50" t="s">
        <v>56</v>
      </c>
      <c r="J601" s="50" t="s">
        <v>4189</v>
      </c>
      <c r="K601" s="50" t="s">
        <v>4190</v>
      </c>
      <c r="L601" s="53" t="s">
        <v>58</v>
      </c>
      <c r="M601" s="55" t="s">
        <v>76</v>
      </c>
      <c r="N601" s="50">
        <v>51.0</v>
      </c>
      <c r="O601" s="50">
        <v>85.0</v>
      </c>
      <c r="P601" s="50"/>
      <c r="Q601" s="56" t="s">
        <v>4191</v>
      </c>
      <c r="R601" s="53" t="s">
        <v>1567</v>
      </c>
    </row>
    <row r="602">
      <c r="A602" s="54" t="s">
        <v>4192</v>
      </c>
      <c r="B602" s="50" t="s">
        <v>4193</v>
      </c>
      <c r="C602" s="51" t="s">
        <v>4194</v>
      </c>
      <c r="D602" s="50" t="s">
        <v>4195</v>
      </c>
      <c r="E602" s="52">
        <v>44112.73207175926</v>
      </c>
      <c r="F602" s="50"/>
      <c r="G602" s="50"/>
      <c r="H602" s="50" t="s">
        <v>55</v>
      </c>
      <c r="I602" s="50" t="s">
        <v>56</v>
      </c>
      <c r="J602" s="50" t="s">
        <v>4196</v>
      </c>
      <c r="K602" s="50"/>
      <c r="L602" s="53" t="s">
        <v>58</v>
      </c>
      <c r="M602" s="55" t="s">
        <v>4197</v>
      </c>
      <c r="N602" s="50">
        <v>20.0</v>
      </c>
      <c r="O602" s="50">
        <v>185.0</v>
      </c>
      <c r="P602" s="50" t="s">
        <v>4198</v>
      </c>
      <c r="Q602" s="56" t="s">
        <v>4199</v>
      </c>
      <c r="R602" s="53" t="s">
        <v>61</v>
      </c>
    </row>
    <row r="603">
      <c r="A603" s="54" t="s">
        <v>4200</v>
      </c>
      <c r="B603" s="50" t="s">
        <v>4201</v>
      </c>
      <c r="C603" s="51" t="s">
        <v>4202</v>
      </c>
      <c r="D603" s="50" t="s">
        <v>4203</v>
      </c>
      <c r="E603" s="52">
        <v>44112.72311342593</v>
      </c>
      <c r="F603" s="50"/>
      <c r="G603" s="50"/>
      <c r="H603" s="50" t="s">
        <v>55</v>
      </c>
      <c r="I603" s="50" t="s">
        <v>56</v>
      </c>
      <c r="J603" s="50" t="s">
        <v>4204</v>
      </c>
      <c r="K603" s="50"/>
      <c r="L603" s="53" t="s">
        <v>58</v>
      </c>
      <c r="M603" s="55" t="s">
        <v>4205</v>
      </c>
      <c r="N603" s="50">
        <v>1570.0</v>
      </c>
      <c r="O603" s="50">
        <v>1397.0</v>
      </c>
      <c r="P603" s="50" t="s">
        <v>4206</v>
      </c>
      <c r="Q603" s="56" t="s">
        <v>4207</v>
      </c>
      <c r="R603" s="53" t="s">
        <v>61</v>
      </c>
    </row>
    <row r="604">
      <c r="A604" s="54" t="s">
        <v>4208</v>
      </c>
      <c r="B604" s="50" t="s">
        <v>4209</v>
      </c>
      <c r="C604" s="51" t="s">
        <v>4210</v>
      </c>
      <c r="D604" s="50" t="s">
        <v>4211</v>
      </c>
      <c r="E604" s="52">
        <v>44112.70947916667</v>
      </c>
      <c r="F604" s="50"/>
      <c r="G604" s="50"/>
      <c r="H604" s="50" t="s">
        <v>55</v>
      </c>
      <c r="I604" s="50" t="s">
        <v>56</v>
      </c>
      <c r="J604" s="50" t="s">
        <v>4212</v>
      </c>
      <c r="K604" s="50" t="s">
        <v>4213</v>
      </c>
      <c r="L604" s="53" t="s">
        <v>58</v>
      </c>
      <c r="M604" s="55" t="s">
        <v>4214</v>
      </c>
      <c r="N604" s="50">
        <v>38.0</v>
      </c>
      <c r="O604" s="50">
        <v>66.0</v>
      </c>
      <c r="P604" s="50" t="s">
        <v>4215</v>
      </c>
      <c r="Q604" s="56" t="s">
        <v>4216</v>
      </c>
      <c r="R604" s="53" t="s">
        <v>61</v>
      </c>
    </row>
    <row r="605">
      <c r="A605" s="54" t="s">
        <v>4217</v>
      </c>
      <c r="B605" s="50" t="s">
        <v>4218</v>
      </c>
      <c r="C605" s="51" t="s">
        <v>4219</v>
      </c>
      <c r="D605" s="50" t="s">
        <v>4220</v>
      </c>
      <c r="E605" s="52">
        <v>44112.703055555554</v>
      </c>
      <c r="F605" s="50"/>
      <c r="G605" s="50"/>
      <c r="H605" s="50" t="s">
        <v>55</v>
      </c>
      <c r="I605" s="50" t="s">
        <v>56</v>
      </c>
      <c r="J605" s="50" t="s">
        <v>4221</v>
      </c>
      <c r="K605" s="50"/>
      <c r="L605" s="53" t="s">
        <v>58</v>
      </c>
      <c r="M605" s="55" t="s">
        <v>4222</v>
      </c>
      <c r="N605" s="50">
        <v>270.0</v>
      </c>
      <c r="O605" s="50">
        <v>614.0</v>
      </c>
      <c r="P605" s="50" t="s">
        <v>4223</v>
      </c>
      <c r="Q605" s="56" t="s">
        <v>4224</v>
      </c>
      <c r="R605" s="53" t="s">
        <v>61</v>
      </c>
    </row>
    <row r="606">
      <c r="A606" s="54" t="s">
        <v>4225</v>
      </c>
      <c r="B606" s="50" t="s">
        <v>3806</v>
      </c>
      <c r="C606" s="51" t="s">
        <v>4226</v>
      </c>
      <c r="D606" s="50" t="s">
        <v>4227</v>
      </c>
      <c r="E606" s="52">
        <v>44112.69975694444</v>
      </c>
      <c r="F606" s="50"/>
      <c r="G606" s="50"/>
      <c r="H606" s="50" t="s">
        <v>55</v>
      </c>
      <c r="I606" s="50" t="s">
        <v>56</v>
      </c>
      <c r="J606" s="50" t="s">
        <v>3809</v>
      </c>
      <c r="K606" s="50" t="s">
        <v>4228</v>
      </c>
      <c r="L606" s="53" t="s">
        <v>296</v>
      </c>
      <c r="M606" s="55" t="s">
        <v>3810</v>
      </c>
      <c r="N606" s="50">
        <v>121.0</v>
      </c>
      <c r="O606" s="50">
        <v>1726.0</v>
      </c>
      <c r="P606" s="50" t="s">
        <v>145</v>
      </c>
      <c r="Q606" s="56" t="s">
        <v>4229</v>
      </c>
      <c r="R606" s="53" t="s">
        <v>61</v>
      </c>
    </row>
    <row r="607">
      <c r="A607" s="54" t="s">
        <v>4230</v>
      </c>
      <c r="B607" s="50" t="s">
        <v>4231</v>
      </c>
      <c r="C607" s="51" t="s">
        <v>4232</v>
      </c>
      <c r="D607" s="50" t="s">
        <v>4233</v>
      </c>
      <c r="E607" s="52">
        <v>44112.68577546296</v>
      </c>
      <c r="F607" s="50"/>
      <c r="G607" s="50"/>
      <c r="H607" s="50" t="s">
        <v>55</v>
      </c>
      <c r="I607" s="50" t="s">
        <v>56</v>
      </c>
      <c r="J607" s="50" t="s">
        <v>4234</v>
      </c>
      <c r="K607" s="50"/>
      <c r="L607" s="53" t="s">
        <v>58</v>
      </c>
      <c r="M607" s="55" t="s">
        <v>4235</v>
      </c>
      <c r="N607" s="50">
        <v>346.0</v>
      </c>
      <c r="O607" s="50">
        <v>208.0</v>
      </c>
      <c r="P607" s="50" t="s">
        <v>4236</v>
      </c>
      <c r="Q607" s="56" t="s">
        <v>4237</v>
      </c>
      <c r="R607" s="53" t="s">
        <v>61</v>
      </c>
    </row>
    <row r="608">
      <c r="A608" s="54" t="s">
        <v>4238</v>
      </c>
      <c r="B608" s="50" t="s">
        <v>4239</v>
      </c>
      <c r="C608" s="51" t="s">
        <v>4240</v>
      </c>
      <c r="D608" s="50" t="s">
        <v>4241</v>
      </c>
      <c r="E608" s="52">
        <v>44112.664884259255</v>
      </c>
      <c r="F608" s="50"/>
      <c r="G608" s="50"/>
      <c r="H608" s="50" t="s">
        <v>55</v>
      </c>
      <c r="I608" s="50" t="s">
        <v>56</v>
      </c>
      <c r="J608" s="50" t="s">
        <v>4242</v>
      </c>
      <c r="K608" s="50"/>
      <c r="L608" s="53" t="s">
        <v>58</v>
      </c>
      <c r="M608" s="55" t="s">
        <v>4243</v>
      </c>
      <c r="N608" s="50">
        <v>142.0</v>
      </c>
      <c r="O608" s="50">
        <v>85.0</v>
      </c>
      <c r="P608" s="50" t="s">
        <v>4244</v>
      </c>
      <c r="Q608" s="56" t="s">
        <v>4245</v>
      </c>
      <c r="R608" s="53" t="s">
        <v>61</v>
      </c>
    </row>
    <row r="609">
      <c r="A609" s="54" t="s">
        <v>4246</v>
      </c>
      <c r="B609" s="50" t="s">
        <v>3650</v>
      </c>
      <c r="C609" s="51" t="s">
        <v>4247</v>
      </c>
      <c r="D609" s="50" t="s">
        <v>4248</v>
      </c>
      <c r="E609" s="52">
        <v>44112.66206018519</v>
      </c>
      <c r="F609" s="50"/>
      <c r="G609" s="50"/>
      <c r="H609" s="50" t="s">
        <v>55</v>
      </c>
      <c r="I609" s="50" t="s">
        <v>56</v>
      </c>
      <c r="J609" s="50" t="s">
        <v>3653</v>
      </c>
      <c r="K609" s="50"/>
      <c r="L609" s="53" t="s">
        <v>58</v>
      </c>
      <c r="M609" s="55" t="s">
        <v>3654</v>
      </c>
      <c r="N609" s="50">
        <v>1049.0</v>
      </c>
      <c r="O609" s="50">
        <v>1111.0</v>
      </c>
      <c r="P609" s="50" t="s">
        <v>1707</v>
      </c>
      <c r="Q609" s="56" t="s">
        <v>4249</v>
      </c>
      <c r="R609" s="53" t="s">
        <v>4250</v>
      </c>
    </row>
    <row r="610">
      <c r="A610" s="54" t="s">
        <v>4251</v>
      </c>
      <c r="B610" s="50" t="s">
        <v>4252</v>
      </c>
      <c r="C610" s="51" t="s">
        <v>4253</v>
      </c>
      <c r="D610" s="50" t="s">
        <v>4254</v>
      </c>
      <c r="E610" s="52">
        <v>44112.64673611111</v>
      </c>
      <c r="F610" s="50"/>
      <c r="G610" s="50"/>
      <c r="H610" s="50" t="s">
        <v>55</v>
      </c>
      <c r="I610" s="50" t="s">
        <v>56</v>
      </c>
      <c r="J610" s="50" t="s">
        <v>4255</v>
      </c>
      <c r="K610" s="50" t="s">
        <v>84</v>
      </c>
      <c r="L610" s="53" t="s">
        <v>85</v>
      </c>
      <c r="M610" s="55" t="s">
        <v>76</v>
      </c>
      <c r="N610" s="50">
        <v>73.0</v>
      </c>
      <c r="O610" s="50">
        <v>317.0</v>
      </c>
      <c r="P610" s="50" t="s">
        <v>2125</v>
      </c>
      <c r="Q610" s="56" t="s">
        <v>4256</v>
      </c>
      <c r="R610" s="53" t="s">
        <v>61</v>
      </c>
    </row>
    <row r="611">
      <c r="A611" s="54" t="s">
        <v>4257</v>
      </c>
      <c r="B611" s="50" t="s">
        <v>4258</v>
      </c>
      <c r="C611" s="51" t="s">
        <v>4259</v>
      </c>
      <c r="D611" s="50" t="s">
        <v>4260</v>
      </c>
      <c r="E611" s="52">
        <v>44112.64266203703</v>
      </c>
      <c r="F611" s="50"/>
      <c r="G611" s="50"/>
      <c r="H611" s="50" t="s">
        <v>55</v>
      </c>
      <c r="I611" s="50" t="s">
        <v>56</v>
      </c>
      <c r="J611" s="50" t="s">
        <v>4261</v>
      </c>
      <c r="K611" s="50" t="s">
        <v>4262</v>
      </c>
      <c r="L611" s="53" t="s">
        <v>58</v>
      </c>
      <c r="M611" s="55" t="s">
        <v>4263</v>
      </c>
      <c r="N611" s="50">
        <v>372.0</v>
      </c>
      <c r="O611" s="50">
        <v>2185.0</v>
      </c>
      <c r="P611" s="50" t="s">
        <v>2176</v>
      </c>
      <c r="Q611" s="56" t="s">
        <v>4264</v>
      </c>
      <c r="R611" s="53" t="s">
        <v>1567</v>
      </c>
    </row>
    <row r="612">
      <c r="A612" s="54" t="s">
        <v>4257</v>
      </c>
      <c r="B612" s="50" t="s">
        <v>4258</v>
      </c>
      <c r="C612" s="51" t="s">
        <v>4259</v>
      </c>
      <c r="D612" s="50" t="s">
        <v>4260</v>
      </c>
      <c r="E612" s="52">
        <v>44112.64266203703</v>
      </c>
      <c r="F612" s="50"/>
      <c r="G612" s="50"/>
      <c r="H612" s="50" t="s">
        <v>55</v>
      </c>
      <c r="I612" s="50" t="s">
        <v>56</v>
      </c>
      <c r="J612" s="50" t="s">
        <v>4261</v>
      </c>
      <c r="K612" s="50" t="s">
        <v>4262</v>
      </c>
      <c r="L612" s="53" t="s">
        <v>58</v>
      </c>
      <c r="M612" s="55" t="s">
        <v>4263</v>
      </c>
      <c r="N612" s="50">
        <v>372.0</v>
      </c>
      <c r="O612" s="50">
        <v>2185.0</v>
      </c>
      <c r="P612" s="50" t="s">
        <v>2176</v>
      </c>
      <c r="Q612" s="56" t="s">
        <v>4264</v>
      </c>
      <c r="R612" s="53" t="s">
        <v>1567</v>
      </c>
    </row>
    <row r="613">
      <c r="A613" s="54"/>
      <c r="B613" s="50"/>
      <c r="C613" s="51"/>
      <c r="D613" s="50"/>
      <c r="E613" s="52"/>
      <c r="F613" s="50"/>
      <c r="G613" s="50"/>
      <c r="H613" s="50"/>
      <c r="I613" s="50"/>
      <c r="J613" s="50"/>
      <c r="K613" s="50"/>
      <c r="L613" s="53"/>
      <c r="M613" s="53"/>
      <c r="N613" s="50"/>
      <c r="O613" s="50"/>
      <c r="P613" s="50"/>
      <c r="Q613" s="50"/>
      <c r="R613" s="53"/>
    </row>
    <row r="614">
      <c r="A614" s="54"/>
      <c r="B614" s="50"/>
      <c r="C614" s="51"/>
      <c r="D614" s="50"/>
      <c r="E614" s="52"/>
      <c r="F614" s="50"/>
      <c r="G614" s="50"/>
      <c r="H614" s="50"/>
      <c r="I614" s="50"/>
      <c r="J614" s="50"/>
      <c r="K614" s="50"/>
      <c r="L614" s="53"/>
      <c r="M614" s="53"/>
      <c r="N614" s="50"/>
      <c r="O614" s="50"/>
      <c r="P614" s="50"/>
      <c r="Q614" s="50"/>
      <c r="R614" s="53"/>
    </row>
    <row r="615">
      <c r="A615" s="54"/>
      <c r="B615" s="50"/>
      <c r="C615" s="51"/>
      <c r="D615" s="50"/>
      <c r="E615" s="52"/>
      <c r="F615" s="50"/>
      <c r="G615" s="50"/>
      <c r="H615" s="50"/>
      <c r="I615" s="50"/>
      <c r="J615" s="50"/>
      <c r="K615" s="50"/>
      <c r="L615" s="53"/>
      <c r="M615" s="53"/>
      <c r="N615" s="50"/>
      <c r="O615" s="50"/>
      <c r="P615" s="50"/>
      <c r="Q615" s="50"/>
      <c r="R615" s="53"/>
    </row>
    <row r="616">
      <c r="A616" s="54"/>
      <c r="B616" s="50"/>
      <c r="C616" s="51"/>
      <c r="D616" s="50"/>
      <c r="E616" s="52"/>
      <c r="F616" s="50"/>
      <c r="G616" s="50"/>
      <c r="H616" s="50"/>
      <c r="I616" s="50"/>
      <c r="J616" s="50"/>
      <c r="K616" s="50"/>
      <c r="L616" s="53"/>
      <c r="M616" s="53"/>
      <c r="N616" s="50"/>
      <c r="O616" s="50"/>
      <c r="P616" s="50"/>
      <c r="Q616" s="50"/>
      <c r="R616" s="53"/>
    </row>
    <row r="617">
      <c r="A617" s="54"/>
      <c r="B617" s="50"/>
      <c r="C617" s="51"/>
      <c r="D617" s="50"/>
      <c r="E617" s="52"/>
      <c r="F617" s="50"/>
      <c r="G617" s="50"/>
      <c r="H617" s="50"/>
      <c r="I617" s="50"/>
      <c r="J617" s="50"/>
      <c r="K617" s="50"/>
      <c r="L617" s="53"/>
      <c r="M617" s="53"/>
      <c r="N617" s="50"/>
      <c r="O617" s="50"/>
      <c r="P617" s="50"/>
      <c r="Q617" s="50"/>
      <c r="R617" s="53"/>
    </row>
    <row r="618">
      <c r="A618" s="54"/>
      <c r="B618" s="50"/>
      <c r="C618" s="51"/>
      <c r="D618" s="50"/>
      <c r="E618" s="52"/>
      <c r="F618" s="50"/>
      <c r="G618" s="50"/>
      <c r="H618" s="50"/>
      <c r="I618" s="50"/>
      <c r="J618" s="50"/>
      <c r="K618" s="50"/>
      <c r="L618" s="53"/>
      <c r="M618" s="53"/>
      <c r="N618" s="50"/>
      <c r="O618" s="50"/>
      <c r="P618" s="50"/>
      <c r="Q618" s="50"/>
      <c r="R618" s="53"/>
    </row>
    <row r="619">
      <c r="A619" s="54"/>
      <c r="B619" s="50"/>
      <c r="C619" s="51"/>
      <c r="D619" s="50"/>
      <c r="E619" s="52"/>
      <c r="F619" s="50"/>
      <c r="G619" s="50"/>
      <c r="H619" s="50"/>
      <c r="I619" s="50"/>
      <c r="J619" s="50"/>
      <c r="K619" s="50"/>
      <c r="L619" s="53"/>
      <c r="M619" s="53"/>
      <c r="N619" s="50"/>
      <c r="O619" s="50"/>
      <c r="P619" s="50"/>
      <c r="Q619" s="50"/>
      <c r="R619" s="53"/>
    </row>
    <row r="620">
      <c r="A620" s="54"/>
      <c r="B620" s="50"/>
      <c r="C620" s="51"/>
      <c r="D620" s="50"/>
      <c r="E620" s="52"/>
      <c r="F620" s="50"/>
      <c r="G620" s="50"/>
      <c r="H620" s="50"/>
      <c r="I620" s="50"/>
      <c r="J620" s="50"/>
      <c r="K620" s="50"/>
      <c r="L620" s="53"/>
      <c r="M620" s="53"/>
      <c r="N620" s="50"/>
      <c r="O620" s="50"/>
      <c r="P620" s="50"/>
      <c r="Q620" s="50"/>
      <c r="R620" s="53"/>
    </row>
    <row r="621">
      <c r="A621" s="54"/>
      <c r="B621" s="50"/>
      <c r="C621" s="51"/>
      <c r="D621" s="50"/>
      <c r="E621" s="52"/>
      <c r="F621" s="50"/>
      <c r="G621" s="50"/>
      <c r="H621" s="50"/>
      <c r="I621" s="50"/>
      <c r="J621" s="50"/>
      <c r="K621" s="50"/>
      <c r="L621" s="53"/>
      <c r="M621" s="53"/>
      <c r="N621" s="50"/>
      <c r="O621" s="50"/>
      <c r="P621" s="50"/>
      <c r="Q621" s="50"/>
      <c r="R621" s="53"/>
    </row>
    <row r="622">
      <c r="A622" s="54"/>
      <c r="B622" s="50"/>
      <c r="C622" s="51"/>
      <c r="D622" s="50"/>
      <c r="E622" s="52"/>
      <c r="F622" s="50"/>
      <c r="G622" s="50"/>
      <c r="H622" s="50"/>
      <c r="I622" s="50"/>
      <c r="J622" s="50"/>
      <c r="K622" s="50"/>
      <c r="L622" s="53"/>
      <c r="M622" s="53"/>
      <c r="N622" s="50"/>
      <c r="O622" s="50"/>
      <c r="P622" s="50"/>
      <c r="Q622" s="50"/>
      <c r="R622" s="53"/>
    </row>
    <row r="623">
      <c r="A623" s="54"/>
      <c r="B623" s="50"/>
      <c r="C623" s="51"/>
      <c r="D623" s="50"/>
      <c r="E623" s="52"/>
      <c r="F623" s="50"/>
      <c r="G623" s="50"/>
      <c r="H623" s="50"/>
      <c r="I623" s="50"/>
      <c r="J623" s="50"/>
      <c r="K623" s="50"/>
      <c r="L623" s="53"/>
      <c r="M623" s="53"/>
      <c r="N623" s="50"/>
      <c r="O623" s="50"/>
      <c r="P623" s="50"/>
      <c r="Q623" s="50"/>
      <c r="R623" s="53"/>
    </row>
    <row r="624">
      <c r="A624" s="54"/>
      <c r="B624" s="50"/>
      <c r="C624" s="51"/>
      <c r="D624" s="50"/>
      <c r="E624" s="52"/>
      <c r="F624" s="50"/>
      <c r="G624" s="50"/>
      <c r="H624" s="50"/>
      <c r="I624" s="50"/>
      <c r="J624" s="50"/>
      <c r="K624" s="50"/>
      <c r="L624" s="53"/>
      <c r="M624" s="53"/>
      <c r="N624" s="50"/>
      <c r="O624" s="50"/>
      <c r="P624" s="50"/>
      <c r="Q624" s="50"/>
      <c r="R624" s="53"/>
    </row>
    <row r="625">
      <c r="A625" s="54"/>
      <c r="B625" s="50"/>
      <c r="C625" s="51"/>
      <c r="D625" s="50"/>
      <c r="E625" s="52"/>
      <c r="F625" s="50"/>
      <c r="G625" s="50"/>
      <c r="H625" s="50"/>
      <c r="I625" s="50"/>
      <c r="J625" s="50"/>
      <c r="K625" s="50"/>
      <c r="L625" s="53"/>
      <c r="M625" s="53"/>
      <c r="N625" s="50"/>
      <c r="O625" s="50"/>
      <c r="P625" s="50"/>
      <c r="Q625" s="50"/>
      <c r="R625" s="53"/>
    </row>
    <row r="626">
      <c r="A626" s="54"/>
      <c r="B626" s="50"/>
      <c r="C626" s="51"/>
      <c r="D626" s="50"/>
      <c r="E626" s="52"/>
      <c r="F626" s="50"/>
      <c r="G626" s="50"/>
      <c r="H626" s="50"/>
      <c r="I626" s="50"/>
      <c r="J626" s="50"/>
      <c r="K626" s="50"/>
      <c r="L626" s="53"/>
      <c r="M626" s="53"/>
      <c r="N626" s="50"/>
      <c r="O626" s="50"/>
      <c r="P626" s="50"/>
      <c r="Q626" s="50"/>
      <c r="R626" s="53"/>
    </row>
    <row r="627">
      <c r="A627" s="54"/>
      <c r="B627" s="50"/>
      <c r="C627" s="51"/>
      <c r="D627" s="50"/>
      <c r="E627" s="52"/>
      <c r="F627" s="50"/>
      <c r="G627" s="50"/>
      <c r="H627" s="50"/>
      <c r="I627" s="50"/>
      <c r="J627" s="50"/>
      <c r="K627" s="50"/>
      <c r="L627" s="53"/>
      <c r="M627" s="53"/>
      <c r="N627" s="50"/>
      <c r="O627" s="50"/>
      <c r="P627" s="50"/>
      <c r="Q627" s="50"/>
      <c r="R627" s="53"/>
    </row>
    <row r="628">
      <c r="A628" s="54"/>
      <c r="B628" s="50"/>
      <c r="C628" s="51"/>
      <c r="D628" s="50"/>
      <c r="E628" s="52"/>
      <c r="F628" s="50"/>
      <c r="G628" s="50"/>
      <c r="H628" s="50"/>
      <c r="I628" s="50"/>
      <c r="J628" s="50"/>
      <c r="K628" s="50"/>
      <c r="L628" s="53"/>
      <c r="M628" s="53"/>
      <c r="N628" s="50"/>
      <c r="O628" s="50"/>
      <c r="P628" s="50"/>
      <c r="Q628" s="50"/>
      <c r="R628" s="53"/>
    </row>
    <row r="629">
      <c r="A629" s="54"/>
      <c r="B629" s="50"/>
      <c r="C629" s="51"/>
      <c r="D629" s="50"/>
      <c r="E629" s="52"/>
      <c r="F629" s="50"/>
      <c r="G629" s="50"/>
      <c r="H629" s="50"/>
      <c r="I629" s="50"/>
      <c r="J629" s="50"/>
      <c r="K629" s="50"/>
      <c r="L629" s="53"/>
      <c r="M629" s="53"/>
      <c r="N629" s="50"/>
      <c r="O629" s="50"/>
      <c r="P629" s="50"/>
      <c r="Q629" s="50"/>
      <c r="R629" s="53"/>
    </row>
    <row r="630">
      <c r="A630" s="54"/>
      <c r="B630" s="50"/>
      <c r="C630" s="51"/>
      <c r="D630" s="50"/>
      <c r="E630" s="52"/>
      <c r="F630" s="50"/>
      <c r="G630" s="50"/>
      <c r="H630" s="50"/>
      <c r="I630" s="50"/>
      <c r="J630" s="50"/>
      <c r="K630" s="50"/>
      <c r="L630" s="53"/>
      <c r="M630" s="53"/>
      <c r="N630" s="50"/>
      <c r="O630" s="50"/>
      <c r="P630" s="50"/>
      <c r="Q630" s="50"/>
      <c r="R630" s="53"/>
    </row>
    <row r="631">
      <c r="A631" s="54"/>
      <c r="B631" s="50"/>
      <c r="C631" s="51"/>
      <c r="D631" s="50"/>
      <c r="E631" s="52"/>
      <c r="F631" s="50"/>
      <c r="G631" s="50"/>
      <c r="H631" s="50"/>
      <c r="I631" s="50"/>
      <c r="J631" s="50"/>
      <c r="K631" s="50"/>
      <c r="L631" s="53"/>
      <c r="M631" s="53"/>
      <c r="N631" s="50"/>
      <c r="O631" s="50"/>
      <c r="P631" s="50"/>
      <c r="Q631" s="50"/>
      <c r="R631" s="53"/>
    </row>
    <row r="632">
      <c r="A632" s="54"/>
      <c r="B632" s="50"/>
      <c r="C632" s="51"/>
      <c r="D632" s="50"/>
      <c r="E632" s="52"/>
      <c r="F632" s="50"/>
      <c r="G632" s="50"/>
      <c r="H632" s="50"/>
      <c r="I632" s="50"/>
      <c r="J632" s="50"/>
      <c r="K632" s="50"/>
      <c r="L632" s="53"/>
      <c r="M632" s="53"/>
      <c r="N632" s="50"/>
      <c r="O632" s="50"/>
      <c r="P632" s="50"/>
      <c r="Q632" s="50"/>
      <c r="R632" s="53"/>
    </row>
    <row r="633">
      <c r="A633" s="54"/>
      <c r="B633" s="50"/>
      <c r="C633" s="51"/>
      <c r="D633" s="50"/>
      <c r="E633" s="52"/>
      <c r="F633" s="50"/>
      <c r="G633" s="50"/>
      <c r="H633" s="50"/>
      <c r="I633" s="50"/>
      <c r="J633" s="50"/>
      <c r="K633" s="50"/>
      <c r="L633" s="53"/>
      <c r="M633" s="53"/>
      <c r="N633" s="50"/>
      <c r="O633" s="50"/>
      <c r="P633" s="50"/>
      <c r="Q633" s="50"/>
      <c r="R633" s="53"/>
    </row>
    <row r="634">
      <c r="A634" s="54"/>
      <c r="B634" s="50"/>
      <c r="C634" s="51"/>
      <c r="D634" s="50"/>
      <c r="E634" s="52"/>
      <c r="F634" s="50"/>
      <c r="G634" s="50"/>
      <c r="H634" s="50"/>
      <c r="I634" s="50"/>
      <c r="J634" s="50"/>
      <c r="K634" s="50"/>
      <c r="L634" s="53"/>
      <c r="M634" s="53"/>
      <c r="N634" s="50"/>
      <c r="O634" s="50"/>
      <c r="P634" s="50"/>
      <c r="Q634" s="50"/>
      <c r="R634" s="53"/>
    </row>
    <row r="635">
      <c r="A635" s="54"/>
      <c r="B635" s="50"/>
      <c r="C635" s="51"/>
      <c r="D635" s="50"/>
      <c r="E635" s="52"/>
      <c r="F635" s="50"/>
      <c r="G635" s="50"/>
      <c r="H635" s="50"/>
      <c r="I635" s="50"/>
      <c r="J635" s="50"/>
      <c r="K635" s="50"/>
      <c r="L635" s="53"/>
      <c r="M635" s="53"/>
      <c r="N635" s="50"/>
      <c r="O635" s="50"/>
      <c r="P635" s="50"/>
      <c r="Q635" s="50"/>
      <c r="R635" s="53"/>
    </row>
    <row r="636">
      <c r="A636" s="54"/>
      <c r="B636" s="50"/>
      <c r="C636" s="51"/>
      <c r="D636" s="50"/>
      <c r="E636" s="52"/>
      <c r="F636" s="50"/>
      <c r="G636" s="50"/>
      <c r="H636" s="50"/>
      <c r="I636" s="50"/>
      <c r="J636" s="50"/>
      <c r="K636" s="50"/>
      <c r="L636" s="53"/>
      <c r="M636" s="53"/>
      <c r="N636" s="50"/>
      <c r="O636" s="50"/>
      <c r="P636" s="50"/>
      <c r="Q636" s="50"/>
      <c r="R636" s="53"/>
    </row>
    <row r="637">
      <c r="A637" s="54"/>
      <c r="B637" s="50"/>
      <c r="C637" s="51"/>
      <c r="D637" s="50"/>
      <c r="E637" s="52"/>
      <c r="F637" s="50"/>
      <c r="G637" s="50"/>
      <c r="H637" s="50"/>
      <c r="I637" s="50"/>
      <c r="J637" s="50"/>
      <c r="K637" s="50"/>
      <c r="L637" s="53"/>
      <c r="M637" s="53"/>
      <c r="N637" s="50"/>
      <c r="O637" s="50"/>
      <c r="P637" s="50"/>
      <c r="Q637" s="50"/>
      <c r="R637" s="53"/>
    </row>
    <row r="638">
      <c r="A638" s="54"/>
      <c r="B638" s="50"/>
      <c r="C638" s="51"/>
      <c r="D638" s="50"/>
      <c r="E638" s="52"/>
      <c r="F638" s="50"/>
      <c r="G638" s="50"/>
      <c r="H638" s="50"/>
      <c r="I638" s="50"/>
      <c r="J638" s="50"/>
      <c r="K638" s="50"/>
      <c r="L638" s="53"/>
      <c r="M638" s="53"/>
      <c r="N638" s="50"/>
      <c r="O638" s="50"/>
      <c r="P638" s="50"/>
      <c r="Q638" s="50"/>
      <c r="R638" s="53"/>
    </row>
    <row r="639">
      <c r="A639" s="54"/>
      <c r="B639" s="50"/>
      <c r="C639" s="51"/>
      <c r="D639" s="50"/>
      <c r="E639" s="52"/>
      <c r="F639" s="50"/>
      <c r="G639" s="50"/>
      <c r="H639" s="50"/>
      <c r="I639" s="50"/>
      <c r="J639" s="50"/>
      <c r="K639" s="50"/>
      <c r="L639" s="53"/>
      <c r="M639" s="53"/>
      <c r="N639" s="50"/>
      <c r="O639" s="50"/>
      <c r="P639" s="50"/>
      <c r="Q639" s="50"/>
      <c r="R639" s="53"/>
    </row>
    <row r="640">
      <c r="A640" s="54"/>
      <c r="B640" s="50"/>
      <c r="C640" s="51"/>
      <c r="D640" s="50"/>
      <c r="E640" s="52"/>
      <c r="F640" s="50"/>
      <c r="G640" s="50"/>
      <c r="H640" s="50"/>
      <c r="I640" s="50"/>
      <c r="J640" s="50"/>
      <c r="K640" s="50"/>
      <c r="L640" s="53"/>
      <c r="M640" s="53"/>
      <c r="N640" s="50"/>
      <c r="O640" s="50"/>
      <c r="P640" s="50"/>
      <c r="Q640" s="50"/>
      <c r="R640" s="53"/>
    </row>
    <row r="641">
      <c r="A641" s="54"/>
      <c r="B641" s="50"/>
      <c r="C641" s="51"/>
      <c r="D641" s="50"/>
      <c r="E641" s="52"/>
      <c r="F641" s="50"/>
      <c r="G641" s="50"/>
      <c r="H641" s="50"/>
      <c r="I641" s="50"/>
      <c r="J641" s="50"/>
      <c r="K641" s="50"/>
      <c r="L641" s="53"/>
      <c r="M641" s="53"/>
      <c r="N641" s="50"/>
      <c r="O641" s="50"/>
      <c r="P641" s="50"/>
      <c r="Q641" s="50"/>
      <c r="R641" s="53"/>
    </row>
    <row r="642">
      <c r="A642" s="54"/>
      <c r="B642" s="50"/>
      <c r="C642" s="51"/>
      <c r="D642" s="50"/>
      <c r="E642" s="52"/>
      <c r="F642" s="50"/>
      <c r="G642" s="50"/>
      <c r="H642" s="50"/>
      <c r="I642" s="50"/>
      <c r="J642" s="50"/>
      <c r="K642" s="50"/>
      <c r="L642" s="53"/>
      <c r="M642" s="53"/>
      <c r="N642" s="50"/>
      <c r="O642" s="50"/>
      <c r="P642" s="50"/>
      <c r="Q642" s="50"/>
      <c r="R642" s="53"/>
    </row>
    <row r="643">
      <c r="A643" s="54"/>
      <c r="B643" s="50"/>
      <c r="C643" s="51"/>
      <c r="D643" s="50"/>
      <c r="E643" s="52"/>
      <c r="F643" s="50"/>
      <c r="G643" s="50"/>
      <c r="H643" s="50"/>
      <c r="I643" s="50"/>
      <c r="J643" s="50"/>
      <c r="K643" s="50"/>
      <c r="L643" s="53"/>
      <c r="M643" s="53"/>
      <c r="N643" s="50"/>
      <c r="O643" s="50"/>
      <c r="P643" s="50"/>
      <c r="Q643" s="50"/>
      <c r="R643" s="53"/>
    </row>
    <row r="644">
      <c r="A644" s="54"/>
      <c r="B644" s="50"/>
      <c r="C644" s="51"/>
      <c r="D644" s="50"/>
      <c r="E644" s="52"/>
      <c r="F644" s="50"/>
      <c r="G644" s="50"/>
      <c r="H644" s="50"/>
      <c r="I644" s="50"/>
      <c r="J644" s="50"/>
      <c r="K644" s="50"/>
      <c r="L644" s="53"/>
      <c r="M644" s="53"/>
      <c r="N644" s="50"/>
      <c r="O644" s="50"/>
      <c r="P644" s="50"/>
      <c r="Q644" s="50"/>
      <c r="R644" s="53"/>
    </row>
    <row r="645">
      <c r="A645" s="54"/>
      <c r="B645" s="50"/>
      <c r="C645" s="51"/>
      <c r="D645" s="50"/>
      <c r="E645" s="52"/>
      <c r="F645" s="50"/>
      <c r="G645" s="50"/>
      <c r="H645" s="50"/>
      <c r="I645" s="50"/>
      <c r="J645" s="50"/>
      <c r="K645" s="50"/>
      <c r="L645" s="53"/>
      <c r="M645" s="53"/>
      <c r="N645" s="50"/>
      <c r="O645" s="50"/>
      <c r="P645" s="50"/>
      <c r="Q645" s="50"/>
      <c r="R645" s="53"/>
    </row>
    <row r="646">
      <c r="A646" s="54"/>
      <c r="B646" s="50"/>
      <c r="C646" s="51"/>
      <c r="D646" s="50"/>
      <c r="E646" s="52"/>
      <c r="F646" s="50"/>
      <c r="G646" s="50"/>
      <c r="H646" s="50"/>
      <c r="I646" s="50"/>
      <c r="J646" s="50"/>
      <c r="K646" s="50"/>
      <c r="L646" s="53"/>
      <c r="M646" s="53"/>
      <c r="N646" s="50"/>
      <c r="O646" s="50"/>
      <c r="P646" s="50"/>
      <c r="Q646" s="50"/>
      <c r="R646" s="53"/>
    </row>
    <row r="647">
      <c r="A647" s="54"/>
      <c r="B647" s="50"/>
      <c r="C647" s="51"/>
      <c r="D647" s="50"/>
      <c r="E647" s="52"/>
      <c r="F647" s="50"/>
      <c r="G647" s="50"/>
      <c r="H647" s="50"/>
      <c r="I647" s="50"/>
      <c r="J647" s="50"/>
      <c r="K647" s="50"/>
      <c r="L647" s="53"/>
      <c r="M647" s="53"/>
      <c r="N647" s="50"/>
      <c r="O647" s="50"/>
      <c r="P647" s="50"/>
      <c r="Q647" s="50"/>
      <c r="R647" s="53"/>
    </row>
    <row r="648">
      <c r="A648" s="54"/>
      <c r="B648" s="50"/>
      <c r="C648" s="51"/>
      <c r="D648" s="50"/>
      <c r="E648" s="52"/>
      <c r="F648" s="50"/>
      <c r="G648" s="50"/>
      <c r="H648" s="50"/>
      <c r="I648" s="50"/>
      <c r="J648" s="50"/>
      <c r="K648" s="50"/>
      <c r="L648" s="53"/>
      <c r="M648" s="53"/>
      <c r="N648" s="50"/>
      <c r="O648" s="50"/>
      <c r="P648" s="50"/>
      <c r="Q648" s="50"/>
      <c r="R648" s="53"/>
    </row>
    <row r="649">
      <c r="A649" s="54"/>
      <c r="B649" s="50"/>
      <c r="C649" s="51"/>
      <c r="D649" s="50"/>
      <c r="E649" s="52"/>
      <c r="F649" s="50"/>
      <c r="G649" s="50"/>
      <c r="H649" s="50"/>
      <c r="I649" s="50"/>
      <c r="J649" s="50"/>
      <c r="K649" s="50"/>
      <c r="L649" s="53"/>
      <c r="M649" s="53"/>
      <c r="N649" s="50"/>
      <c r="O649" s="50"/>
      <c r="P649" s="50"/>
      <c r="Q649" s="50"/>
      <c r="R649" s="53"/>
    </row>
    <row r="650">
      <c r="A650" s="54"/>
      <c r="B650" s="50"/>
      <c r="C650" s="51"/>
      <c r="D650" s="50"/>
      <c r="E650" s="52"/>
      <c r="F650" s="50"/>
      <c r="G650" s="50"/>
      <c r="H650" s="50"/>
      <c r="I650" s="50"/>
      <c r="J650" s="50"/>
      <c r="K650" s="50"/>
      <c r="L650" s="53"/>
      <c r="M650" s="53"/>
      <c r="N650" s="50"/>
      <c r="O650" s="50"/>
      <c r="P650" s="50"/>
      <c r="Q650" s="50"/>
      <c r="R650" s="53"/>
    </row>
    <row r="651">
      <c r="A651" s="54"/>
      <c r="B651" s="50"/>
      <c r="C651" s="51"/>
      <c r="D651" s="50"/>
      <c r="E651" s="52"/>
      <c r="F651" s="50"/>
      <c r="G651" s="50"/>
      <c r="H651" s="50"/>
      <c r="I651" s="50"/>
      <c r="J651" s="50"/>
      <c r="K651" s="50"/>
      <c r="L651" s="53"/>
      <c r="M651" s="53"/>
      <c r="N651" s="50"/>
      <c r="O651" s="50"/>
      <c r="P651" s="50"/>
      <c r="Q651" s="50"/>
      <c r="R651" s="53"/>
    </row>
    <row r="652">
      <c r="A652" s="54"/>
      <c r="B652" s="50"/>
      <c r="C652" s="51"/>
      <c r="D652" s="50"/>
      <c r="E652" s="52"/>
      <c r="F652" s="50"/>
      <c r="G652" s="50"/>
      <c r="H652" s="50"/>
      <c r="I652" s="50"/>
      <c r="J652" s="50"/>
      <c r="K652" s="50"/>
      <c r="L652" s="53"/>
      <c r="M652" s="53"/>
      <c r="N652" s="50"/>
      <c r="O652" s="50"/>
      <c r="P652" s="50"/>
      <c r="Q652" s="50"/>
      <c r="R652" s="53"/>
    </row>
    <row r="653">
      <c r="A653" s="54"/>
      <c r="B653" s="50"/>
      <c r="C653" s="51"/>
      <c r="D653" s="50"/>
      <c r="E653" s="52"/>
      <c r="F653" s="50"/>
      <c r="G653" s="50"/>
      <c r="H653" s="50"/>
      <c r="I653" s="50"/>
      <c r="J653" s="50"/>
      <c r="K653" s="50"/>
      <c r="L653" s="53"/>
      <c r="M653" s="53"/>
      <c r="N653" s="50"/>
      <c r="O653" s="50"/>
      <c r="P653" s="50"/>
      <c r="Q653" s="50"/>
      <c r="R653" s="53"/>
    </row>
    <row r="654">
      <c r="A654" s="54"/>
      <c r="B654" s="50"/>
      <c r="C654" s="51"/>
      <c r="D654" s="50"/>
      <c r="E654" s="52"/>
      <c r="F654" s="50"/>
      <c r="G654" s="50"/>
      <c r="H654" s="50"/>
      <c r="I654" s="50"/>
      <c r="J654" s="50"/>
      <c r="K654" s="50"/>
      <c r="L654" s="53"/>
      <c r="M654" s="53"/>
      <c r="N654" s="50"/>
      <c r="O654" s="50"/>
      <c r="P654" s="50"/>
      <c r="Q654" s="50"/>
      <c r="R654" s="53"/>
    </row>
    <row r="655">
      <c r="A655" s="54"/>
      <c r="B655" s="50"/>
      <c r="C655" s="51"/>
      <c r="D655" s="50"/>
      <c r="E655" s="52"/>
      <c r="F655" s="50"/>
      <c r="G655" s="50"/>
      <c r="H655" s="50"/>
      <c r="I655" s="50"/>
      <c r="J655" s="50"/>
      <c r="K655" s="50"/>
      <c r="L655" s="53"/>
      <c r="M655" s="53"/>
      <c r="N655" s="50"/>
      <c r="O655" s="50"/>
      <c r="P655" s="50"/>
      <c r="Q655" s="50"/>
      <c r="R655" s="53"/>
    </row>
    <row r="656">
      <c r="A656" s="54"/>
      <c r="B656" s="50"/>
      <c r="C656" s="51"/>
      <c r="D656" s="50"/>
      <c r="E656" s="52"/>
      <c r="F656" s="50"/>
      <c r="G656" s="50"/>
      <c r="H656" s="50"/>
      <c r="I656" s="50"/>
      <c r="J656" s="50"/>
      <c r="K656" s="50"/>
      <c r="L656" s="53"/>
      <c r="M656" s="53"/>
      <c r="N656" s="50"/>
      <c r="O656" s="50"/>
      <c r="P656" s="50"/>
      <c r="Q656" s="50"/>
      <c r="R656" s="53"/>
    </row>
    <row r="657">
      <c r="A657" s="54"/>
      <c r="B657" s="50"/>
      <c r="C657" s="51"/>
      <c r="D657" s="50"/>
      <c r="E657" s="52"/>
      <c r="F657" s="50"/>
      <c r="G657" s="50"/>
      <c r="H657" s="50"/>
      <c r="I657" s="50"/>
      <c r="J657" s="50"/>
      <c r="K657" s="50"/>
      <c r="L657" s="53"/>
      <c r="M657" s="53"/>
      <c r="N657" s="50"/>
      <c r="O657" s="50"/>
      <c r="P657" s="50"/>
      <c r="Q657" s="50"/>
      <c r="R657" s="53"/>
    </row>
    <row r="658">
      <c r="A658" s="54"/>
      <c r="B658" s="50"/>
      <c r="C658" s="51"/>
      <c r="D658" s="50"/>
      <c r="E658" s="52"/>
      <c r="F658" s="50"/>
      <c r="G658" s="50"/>
      <c r="H658" s="50"/>
      <c r="I658" s="50"/>
      <c r="J658" s="50"/>
      <c r="K658" s="50"/>
      <c r="L658" s="53"/>
      <c r="M658" s="53"/>
      <c r="N658" s="50"/>
      <c r="O658" s="50"/>
      <c r="P658" s="50"/>
      <c r="Q658" s="50"/>
      <c r="R658" s="53"/>
    </row>
    <row r="659">
      <c r="A659" s="54"/>
      <c r="B659" s="50"/>
      <c r="C659" s="51"/>
      <c r="D659" s="50"/>
      <c r="E659" s="52"/>
      <c r="F659" s="50"/>
      <c r="G659" s="50"/>
      <c r="H659" s="50"/>
      <c r="I659" s="50"/>
      <c r="J659" s="50"/>
      <c r="K659" s="50"/>
      <c r="L659" s="53"/>
      <c r="M659" s="53"/>
      <c r="N659" s="50"/>
      <c r="O659" s="50"/>
      <c r="P659" s="50"/>
      <c r="Q659" s="50"/>
      <c r="R659" s="53"/>
    </row>
    <row r="660">
      <c r="A660" s="54"/>
      <c r="B660" s="50"/>
      <c r="C660" s="51"/>
      <c r="D660" s="50"/>
      <c r="E660" s="52"/>
      <c r="F660" s="50"/>
      <c r="G660" s="50"/>
      <c r="H660" s="50"/>
      <c r="I660" s="50"/>
      <c r="J660" s="50"/>
      <c r="K660" s="50"/>
      <c r="L660" s="53"/>
      <c r="M660" s="53"/>
      <c r="N660" s="50"/>
      <c r="O660" s="50"/>
      <c r="P660" s="50"/>
      <c r="Q660" s="50"/>
      <c r="R660" s="53"/>
    </row>
    <row r="661">
      <c r="A661" s="54"/>
      <c r="B661" s="50"/>
      <c r="C661" s="51"/>
      <c r="D661" s="50"/>
      <c r="E661" s="52"/>
      <c r="F661" s="50"/>
      <c r="G661" s="50"/>
      <c r="H661" s="50"/>
      <c r="I661" s="50"/>
      <c r="J661" s="50"/>
      <c r="K661" s="50"/>
      <c r="L661" s="53"/>
      <c r="M661" s="53"/>
      <c r="N661" s="50"/>
      <c r="O661" s="50"/>
      <c r="P661" s="50"/>
      <c r="Q661" s="50"/>
      <c r="R661" s="53"/>
    </row>
    <row r="662">
      <c r="A662" s="54"/>
      <c r="B662" s="50"/>
      <c r="C662" s="51"/>
      <c r="D662" s="50"/>
      <c r="E662" s="52"/>
      <c r="F662" s="50"/>
      <c r="G662" s="50"/>
      <c r="H662" s="50"/>
      <c r="I662" s="50"/>
      <c r="J662" s="50"/>
      <c r="K662" s="50"/>
      <c r="L662" s="53"/>
      <c r="M662" s="53"/>
      <c r="N662" s="50"/>
      <c r="O662" s="50"/>
      <c r="P662" s="50"/>
      <c r="Q662" s="50"/>
      <c r="R662" s="53"/>
    </row>
    <row r="663">
      <c r="A663" s="54"/>
      <c r="B663" s="50"/>
      <c r="C663" s="51"/>
      <c r="D663" s="50"/>
      <c r="E663" s="52"/>
      <c r="F663" s="50"/>
      <c r="G663" s="50"/>
      <c r="H663" s="50"/>
      <c r="I663" s="50"/>
      <c r="J663" s="50"/>
      <c r="K663" s="50"/>
      <c r="L663" s="53"/>
      <c r="M663" s="53"/>
      <c r="N663" s="50"/>
      <c r="O663" s="50"/>
      <c r="P663" s="50"/>
      <c r="Q663" s="50"/>
      <c r="R663" s="53"/>
    </row>
    <row r="664">
      <c r="A664" s="54"/>
      <c r="B664" s="50"/>
      <c r="C664" s="51"/>
      <c r="D664" s="50"/>
      <c r="E664" s="52"/>
      <c r="F664" s="50"/>
      <c r="G664" s="50"/>
      <c r="H664" s="50"/>
      <c r="I664" s="50"/>
      <c r="J664" s="50"/>
      <c r="K664" s="50"/>
      <c r="L664" s="53"/>
      <c r="M664" s="53"/>
      <c r="N664" s="50"/>
      <c r="O664" s="50"/>
      <c r="P664" s="50"/>
      <c r="Q664" s="50"/>
      <c r="R664" s="53"/>
    </row>
    <row r="665">
      <c r="A665" s="54"/>
      <c r="B665" s="50"/>
      <c r="C665" s="51"/>
      <c r="D665" s="50"/>
      <c r="E665" s="52"/>
      <c r="F665" s="50"/>
      <c r="G665" s="50"/>
      <c r="H665" s="50"/>
      <c r="I665" s="50"/>
      <c r="J665" s="50"/>
      <c r="K665" s="50"/>
      <c r="L665" s="53"/>
      <c r="M665" s="53"/>
      <c r="N665" s="50"/>
      <c r="O665" s="50"/>
      <c r="P665" s="50"/>
      <c r="Q665" s="50"/>
      <c r="R665" s="53"/>
    </row>
    <row r="666">
      <c r="A666" s="54"/>
      <c r="B666" s="50"/>
      <c r="C666" s="51"/>
      <c r="D666" s="50"/>
      <c r="E666" s="52"/>
      <c r="F666" s="50"/>
      <c r="G666" s="50"/>
      <c r="H666" s="50"/>
      <c r="I666" s="50"/>
      <c r="J666" s="50"/>
      <c r="K666" s="50"/>
      <c r="L666" s="53"/>
      <c r="M666" s="53"/>
      <c r="N666" s="50"/>
      <c r="O666" s="50"/>
      <c r="P666" s="50"/>
      <c r="Q666" s="50"/>
      <c r="R666" s="53"/>
    </row>
    <row r="667">
      <c r="A667" s="54"/>
      <c r="B667" s="50"/>
      <c r="C667" s="51"/>
      <c r="D667" s="50"/>
      <c r="E667" s="52"/>
      <c r="F667" s="50"/>
      <c r="G667" s="50"/>
      <c r="H667" s="50"/>
      <c r="I667" s="50"/>
      <c r="J667" s="50"/>
      <c r="K667" s="50"/>
      <c r="L667" s="53"/>
      <c r="M667" s="53"/>
      <c r="N667" s="50"/>
      <c r="O667" s="50"/>
      <c r="P667" s="50"/>
      <c r="Q667" s="50"/>
      <c r="R667" s="53"/>
    </row>
    <row r="668">
      <c r="A668" s="54"/>
      <c r="B668" s="50"/>
      <c r="C668" s="51"/>
      <c r="D668" s="50"/>
      <c r="E668" s="52"/>
      <c r="F668" s="50"/>
      <c r="G668" s="50"/>
      <c r="H668" s="50"/>
      <c r="I668" s="50"/>
      <c r="J668" s="50"/>
      <c r="K668" s="50"/>
      <c r="L668" s="53"/>
      <c r="M668" s="53"/>
      <c r="N668" s="50"/>
      <c r="O668" s="50"/>
      <c r="P668" s="50"/>
      <c r="Q668" s="50"/>
      <c r="R668" s="53"/>
    </row>
    <row r="669">
      <c r="A669" s="54"/>
      <c r="B669" s="50"/>
      <c r="C669" s="51"/>
      <c r="D669" s="50"/>
      <c r="E669" s="52"/>
      <c r="F669" s="50"/>
      <c r="G669" s="50"/>
      <c r="H669" s="50"/>
      <c r="I669" s="50"/>
      <c r="J669" s="50"/>
      <c r="K669" s="50"/>
      <c r="L669" s="53"/>
      <c r="M669" s="53"/>
      <c r="N669" s="50"/>
      <c r="O669" s="50"/>
      <c r="P669" s="50"/>
      <c r="Q669" s="50"/>
      <c r="R669" s="53"/>
    </row>
    <row r="670">
      <c r="A670" s="54"/>
      <c r="B670" s="50"/>
      <c r="C670" s="51"/>
      <c r="D670" s="50"/>
      <c r="E670" s="52"/>
      <c r="F670" s="50"/>
      <c r="G670" s="50"/>
      <c r="H670" s="50"/>
      <c r="I670" s="50"/>
      <c r="J670" s="50"/>
      <c r="K670" s="50"/>
      <c r="L670" s="53"/>
      <c r="M670" s="53"/>
      <c r="N670" s="50"/>
      <c r="O670" s="50"/>
      <c r="P670" s="50"/>
      <c r="Q670" s="50"/>
      <c r="R670" s="53"/>
    </row>
    <row r="671">
      <c r="A671" s="54"/>
      <c r="B671" s="50"/>
      <c r="C671" s="51"/>
      <c r="D671" s="50"/>
      <c r="E671" s="52"/>
      <c r="F671" s="50"/>
      <c r="G671" s="50"/>
      <c r="H671" s="50"/>
      <c r="I671" s="50"/>
      <c r="J671" s="50"/>
      <c r="K671" s="50"/>
      <c r="L671" s="53"/>
      <c r="M671" s="53"/>
      <c r="N671" s="50"/>
      <c r="O671" s="50"/>
      <c r="P671" s="50"/>
      <c r="Q671" s="50"/>
      <c r="R671" s="53"/>
    </row>
    <row r="672">
      <c r="A672" s="54"/>
      <c r="B672" s="50"/>
      <c r="C672" s="51"/>
      <c r="D672" s="50"/>
      <c r="E672" s="52"/>
      <c r="F672" s="50"/>
      <c r="G672" s="50"/>
      <c r="H672" s="50"/>
      <c r="I672" s="50"/>
      <c r="J672" s="50"/>
      <c r="K672" s="50"/>
      <c r="L672" s="53"/>
      <c r="M672" s="53"/>
      <c r="N672" s="50"/>
      <c r="O672" s="50"/>
      <c r="P672" s="50"/>
      <c r="Q672" s="50"/>
      <c r="R672" s="53"/>
    </row>
    <row r="673">
      <c r="A673" s="54"/>
      <c r="B673" s="50"/>
      <c r="C673" s="51"/>
      <c r="D673" s="50"/>
      <c r="E673" s="52"/>
      <c r="F673" s="50"/>
      <c r="G673" s="50"/>
      <c r="H673" s="50"/>
      <c r="I673" s="50"/>
      <c r="J673" s="50"/>
      <c r="K673" s="50"/>
      <c r="L673" s="53"/>
      <c r="M673" s="53"/>
      <c r="N673" s="50"/>
      <c r="O673" s="50"/>
      <c r="P673" s="50"/>
      <c r="Q673" s="50"/>
      <c r="R673" s="53"/>
    </row>
    <row r="674">
      <c r="A674" s="54"/>
      <c r="B674" s="50"/>
      <c r="C674" s="51"/>
      <c r="D674" s="50"/>
      <c r="E674" s="52"/>
      <c r="F674" s="50"/>
      <c r="G674" s="50"/>
      <c r="H674" s="50"/>
      <c r="I674" s="50"/>
      <c r="J674" s="50"/>
      <c r="K674" s="50"/>
      <c r="L674" s="53"/>
      <c r="M674" s="53"/>
      <c r="N674" s="50"/>
      <c r="O674" s="50"/>
      <c r="P674" s="50"/>
      <c r="Q674" s="50"/>
      <c r="R674" s="53"/>
    </row>
    <row r="675">
      <c r="A675" s="54"/>
      <c r="B675" s="50"/>
      <c r="C675" s="51"/>
      <c r="D675" s="50"/>
      <c r="E675" s="52"/>
      <c r="F675" s="50"/>
      <c r="G675" s="50"/>
      <c r="H675" s="50"/>
      <c r="I675" s="50"/>
      <c r="J675" s="50"/>
      <c r="K675" s="50"/>
      <c r="L675" s="53"/>
      <c r="M675" s="53"/>
      <c r="N675" s="50"/>
      <c r="O675" s="50"/>
      <c r="P675" s="50"/>
      <c r="Q675" s="50"/>
      <c r="R675" s="53"/>
    </row>
    <row r="676">
      <c r="A676" s="54"/>
      <c r="B676" s="50"/>
      <c r="C676" s="51"/>
      <c r="D676" s="50"/>
      <c r="E676" s="52"/>
      <c r="F676" s="50"/>
      <c r="G676" s="50"/>
      <c r="H676" s="50"/>
      <c r="I676" s="50"/>
      <c r="J676" s="50"/>
      <c r="K676" s="50"/>
      <c r="L676" s="53"/>
      <c r="M676" s="53"/>
      <c r="N676" s="50"/>
      <c r="O676" s="50"/>
      <c r="P676" s="50"/>
      <c r="Q676" s="50"/>
      <c r="R676" s="53"/>
    </row>
    <row r="677">
      <c r="A677" s="54"/>
      <c r="B677" s="50"/>
      <c r="C677" s="51"/>
      <c r="D677" s="50"/>
      <c r="E677" s="52"/>
      <c r="F677" s="50"/>
      <c r="G677" s="50"/>
      <c r="H677" s="50"/>
      <c r="I677" s="50"/>
      <c r="J677" s="50"/>
      <c r="K677" s="50"/>
      <c r="L677" s="53"/>
      <c r="M677" s="53"/>
      <c r="N677" s="50"/>
      <c r="O677" s="50"/>
      <c r="P677" s="50"/>
      <c r="Q677" s="50"/>
      <c r="R677" s="53"/>
    </row>
    <row r="678">
      <c r="A678" s="54"/>
      <c r="B678" s="50"/>
      <c r="C678" s="51"/>
      <c r="D678" s="50"/>
      <c r="E678" s="52"/>
      <c r="F678" s="50"/>
      <c r="G678" s="50"/>
      <c r="H678" s="50"/>
      <c r="I678" s="50"/>
      <c r="J678" s="50"/>
      <c r="K678" s="50"/>
      <c r="L678" s="53"/>
      <c r="M678" s="53"/>
      <c r="N678" s="50"/>
      <c r="O678" s="50"/>
      <c r="P678" s="50"/>
      <c r="Q678" s="50"/>
      <c r="R678" s="53"/>
    </row>
    <row r="679">
      <c r="A679" s="54"/>
      <c r="B679" s="50"/>
      <c r="C679" s="51"/>
      <c r="D679" s="50"/>
      <c r="E679" s="52"/>
      <c r="F679" s="50"/>
      <c r="G679" s="50"/>
      <c r="H679" s="50"/>
      <c r="I679" s="50"/>
      <c r="J679" s="50"/>
      <c r="K679" s="50"/>
      <c r="L679" s="53"/>
      <c r="M679" s="53"/>
      <c r="N679" s="50"/>
      <c r="O679" s="50"/>
      <c r="P679" s="50"/>
      <c r="Q679" s="50"/>
      <c r="R679" s="53"/>
    </row>
    <row r="680">
      <c r="A680" s="54"/>
      <c r="B680" s="50"/>
      <c r="C680" s="51"/>
      <c r="D680" s="50"/>
      <c r="E680" s="52"/>
      <c r="F680" s="50"/>
      <c r="G680" s="50"/>
      <c r="H680" s="50"/>
      <c r="I680" s="50"/>
      <c r="J680" s="50"/>
      <c r="K680" s="50"/>
      <c r="L680" s="53"/>
      <c r="M680" s="53"/>
      <c r="N680" s="50"/>
      <c r="O680" s="50"/>
      <c r="P680" s="50"/>
      <c r="Q680" s="50"/>
      <c r="R680" s="53"/>
    </row>
    <row r="681">
      <c r="A681" s="54"/>
      <c r="B681" s="50"/>
      <c r="C681" s="51"/>
      <c r="D681" s="50"/>
      <c r="E681" s="52"/>
      <c r="F681" s="50"/>
      <c r="G681" s="50"/>
      <c r="H681" s="50"/>
      <c r="I681" s="50"/>
      <c r="J681" s="50"/>
      <c r="K681" s="50"/>
      <c r="L681" s="53"/>
      <c r="M681" s="53"/>
      <c r="N681" s="50"/>
      <c r="O681" s="50"/>
      <c r="P681" s="50"/>
      <c r="Q681" s="50"/>
      <c r="R681" s="53"/>
    </row>
    <row r="682">
      <c r="A682" s="54"/>
      <c r="B682" s="50"/>
      <c r="C682" s="51"/>
      <c r="D682" s="50"/>
      <c r="E682" s="52"/>
      <c r="F682" s="50"/>
      <c r="G682" s="50"/>
      <c r="H682" s="50"/>
      <c r="I682" s="50"/>
      <c r="J682" s="50"/>
      <c r="K682" s="50"/>
      <c r="L682" s="53"/>
      <c r="M682" s="53"/>
      <c r="N682" s="50"/>
      <c r="O682" s="50"/>
      <c r="P682" s="50"/>
      <c r="Q682" s="50"/>
      <c r="R682" s="53"/>
    </row>
    <row r="683">
      <c r="A683" s="54"/>
      <c r="B683" s="50"/>
      <c r="C683" s="51"/>
      <c r="D683" s="50"/>
      <c r="E683" s="52"/>
      <c r="F683" s="50"/>
      <c r="G683" s="50"/>
      <c r="H683" s="50"/>
      <c r="I683" s="50"/>
      <c r="J683" s="50"/>
      <c r="K683" s="50"/>
      <c r="L683" s="53"/>
      <c r="M683" s="53"/>
      <c r="N683" s="50"/>
      <c r="O683" s="50"/>
      <c r="P683" s="50"/>
      <c r="Q683" s="50"/>
      <c r="R683" s="53"/>
    </row>
    <row r="684">
      <c r="A684" s="54"/>
      <c r="B684" s="50"/>
      <c r="C684" s="51"/>
      <c r="D684" s="50"/>
      <c r="E684" s="52"/>
      <c r="F684" s="50"/>
      <c r="G684" s="50"/>
      <c r="H684" s="50"/>
      <c r="I684" s="50"/>
      <c r="J684" s="50"/>
      <c r="K684" s="50"/>
      <c r="L684" s="53"/>
      <c r="M684" s="53"/>
      <c r="N684" s="50"/>
      <c r="O684" s="50"/>
      <c r="P684" s="50"/>
      <c r="Q684" s="50"/>
      <c r="R684" s="53"/>
    </row>
    <row r="685">
      <c r="A685" s="54"/>
      <c r="B685" s="50"/>
      <c r="C685" s="51"/>
      <c r="D685" s="50"/>
      <c r="E685" s="52"/>
      <c r="F685" s="50"/>
      <c r="G685" s="50"/>
      <c r="H685" s="50"/>
      <c r="I685" s="50"/>
      <c r="J685" s="50"/>
      <c r="K685" s="50"/>
      <c r="L685" s="53"/>
      <c r="M685" s="53"/>
      <c r="N685" s="50"/>
      <c r="O685" s="50"/>
      <c r="P685" s="50"/>
      <c r="Q685" s="50"/>
      <c r="R685" s="53"/>
    </row>
    <row r="686">
      <c r="A686" s="54"/>
      <c r="B686" s="50"/>
      <c r="C686" s="51"/>
      <c r="D686" s="50"/>
      <c r="E686" s="52"/>
      <c r="F686" s="50"/>
      <c r="G686" s="50"/>
      <c r="H686" s="50"/>
      <c r="I686" s="50"/>
      <c r="J686" s="50"/>
      <c r="K686" s="50"/>
      <c r="L686" s="53"/>
      <c r="M686" s="53"/>
      <c r="N686" s="50"/>
      <c r="O686" s="50"/>
      <c r="P686" s="50"/>
      <c r="Q686" s="50"/>
      <c r="R686" s="53"/>
    </row>
    <row r="687">
      <c r="A687" s="54"/>
      <c r="B687" s="50"/>
      <c r="C687" s="51"/>
      <c r="D687" s="50"/>
      <c r="E687" s="52"/>
      <c r="F687" s="50"/>
      <c r="G687" s="50"/>
      <c r="H687" s="50"/>
      <c r="I687" s="50"/>
      <c r="J687" s="50"/>
      <c r="K687" s="50"/>
      <c r="L687" s="53"/>
      <c r="M687" s="53"/>
      <c r="N687" s="50"/>
      <c r="O687" s="50"/>
      <c r="P687" s="50"/>
      <c r="Q687" s="50"/>
      <c r="R687" s="53"/>
    </row>
    <row r="688">
      <c r="A688" s="54"/>
      <c r="B688" s="50"/>
      <c r="C688" s="51"/>
      <c r="D688" s="50"/>
      <c r="E688" s="52"/>
      <c r="F688" s="50"/>
      <c r="G688" s="50"/>
      <c r="H688" s="50"/>
      <c r="I688" s="50"/>
      <c r="J688" s="50"/>
      <c r="K688" s="50"/>
      <c r="L688" s="53"/>
      <c r="M688" s="53"/>
      <c r="N688" s="50"/>
      <c r="O688" s="50"/>
      <c r="P688" s="50"/>
      <c r="Q688" s="50"/>
      <c r="R688" s="53"/>
    </row>
    <row r="689">
      <c r="A689" s="54"/>
      <c r="B689" s="50"/>
      <c r="C689" s="51"/>
      <c r="D689" s="50"/>
      <c r="E689" s="52"/>
      <c r="F689" s="50"/>
      <c r="G689" s="50"/>
      <c r="H689" s="50"/>
      <c r="I689" s="50"/>
      <c r="J689" s="50"/>
      <c r="K689" s="50"/>
      <c r="L689" s="53"/>
      <c r="M689" s="53"/>
      <c r="N689" s="50"/>
      <c r="O689" s="50"/>
      <c r="P689" s="50"/>
      <c r="Q689" s="50"/>
      <c r="R689" s="53"/>
    </row>
    <row r="690">
      <c r="A690" s="54"/>
      <c r="B690" s="50"/>
      <c r="C690" s="51"/>
      <c r="D690" s="50"/>
      <c r="E690" s="52"/>
      <c r="F690" s="50"/>
      <c r="G690" s="50"/>
      <c r="H690" s="50"/>
      <c r="I690" s="50"/>
      <c r="J690" s="50"/>
      <c r="K690" s="50"/>
      <c r="L690" s="53"/>
      <c r="M690" s="53"/>
      <c r="N690" s="50"/>
      <c r="O690" s="50"/>
      <c r="P690" s="50"/>
      <c r="Q690" s="50"/>
      <c r="R690" s="53"/>
    </row>
    <row r="691">
      <c r="A691" s="54"/>
      <c r="B691" s="50"/>
      <c r="C691" s="51"/>
      <c r="D691" s="50"/>
      <c r="E691" s="52"/>
      <c r="F691" s="50"/>
      <c r="G691" s="50"/>
      <c r="H691" s="50"/>
      <c r="I691" s="50"/>
      <c r="J691" s="50"/>
      <c r="K691" s="50"/>
      <c r="L691" s="53"/>
      <c r="M691" s="53"/>
      <c r="N691" s="50"/>
      <c r="O691" s="50"/>
      <c r="P691" s="50"/>
      <c r="Q691" s="50"/>
      <c r="R691" s="53"/>
    </row>
    <row r="692">
      <c r="A692" s="54"/>
      <c r="B692" s="50"/>
      <c r="C692" s="51"/>
      <c r="D692" s="50"/>
      <c r="E692" s="52"/>
      <c r="F692" s="50"/>
      <c r="G692" s="50"/>
      <c r="H692" s="50"/>
      <c r="I692" s="50"/>
      <c r="J692" s="50"/>
      <c r="K692" s="50"/>
      <c r="L692" s="53"/>
      <c r="M692" s="53"/>
      <c r="N692" s="50"/>
      <c r="O692" s="50"/>
      <c r="P692" s="50"/>
      <c r="Q692" s="50"/>
      <c r="R692" s="53"/>
    </row>
    <row r="693">
      <c r="A693" s="54"/>
      <c r="B693" s="50"/>
      <c r="C693" s="51"/>
      <c r="D693" s="50"/>
      <c r="E693" s="52"/>
      <c r="F693" s="50"/>
      <c r="G693" s="50"/>
      <c r="H693" s="50"/>
      <c r="I693" s="50"/>
      <c r="J693" s="50"/>
      <c r="K693" s="50"/>
      <c r="L693" s="53"/>
      <c r="M693" s="53"/>
      <c r="N693" s="50"/>
      <c r="O693" s="50"/>
      <c r="P693" s="50"/>
      <c r="Q693" s="50"/>
      <c r="R693" s="53"/>
    </row>
    <row r="694">
      <c r="A694" s="54"/>
      <c r="B694" s="50"/>
      <c r="C694" s="51"/>
      <c r="D694" s="50"/>
      <c r="E694" s="52"/>
      <c r="F694" s="50"/>
      <c r="G694" s="50"/>
      <c r="H694" s="50"/>
      <c r="I694" s="50"/>
      <c r="J694" s="50"/>
      <c r="K694" s="50"/>
      <c r="L694" s="53"/>
      <c r="M694" s="53"/>
      <c r="N694" s="50"/>
      <c r="O694" s="50"/>
      <c r="P694" s="50"/>
      <c r="Q694" s="50"/>
      <c r="R694" s="53"/>
    </row>
    <row r="695">
      <c r="A695" s="54"/>
      <c r="B695" s="50"/>
      <c r="C695" s="51"/>
      <c r="D695" s="50"/>
      <c r="E695" s="52"/>
      <c r="F695" s="50"/>
      <c r="G695" s="50"/>
      <c r="H695" s="50"/>
      <c r="I695" s="50"/>
      <c r="J695" s="50"/>
      <c r="K695" s="50"/>
      <c r="L695" s="53"/>
      <c r="M695" s="53"/>
      <c r="N695" s="50"/>
      <c r="O695" s="50"/>
      <c r="P695" s="50"/>
      <c r="Q695" s="50"/>
      <c r="R695" s="53"/>
    </row>
    <row r="696">
      <c r="A696" s="54"/>
      <c r="B696" s="50"/>
      <c r="C696" s="51"/>
      <c r="D696" s="50"/>
      <c r="E696" s="52"/>
      <c r="F696" s="50"/>
      <c r="G696" s="50"/>
      <c r="H696" s="50"/>
      <c r="I696" s="50"/>
      <c r="J696" s="50"/>
      <c r="K696" s="50"/>
      <c r="L696" s="53"/>
      <c r="M696" s="53"/>
      <c r="N696" s="50"/>
      <c r="O696" s="50"/>
      <c r="P696" s="50"/>
      <c r="Q696" s="50"/>
      <c r="R696" s="53"/>
    </row>
    <row r="697">
      <c r="A697" s="54"/>
      <c r="B697" s="50"/>
      <c r="C697" s="51"/>
      <c r="D697" s="50"/>
      <c r="E697" s="52"/>
      <c r="F697" s="50"/>
      <c r="G697" s="50"/>
      <c r="H697" s="50"/>
      <c r="I697" s="50"/>
      <c r="J697" s="50"/>
      <c r="K697" s="50"/>
      <c r="L697" s="53"/>
      <c r="M697" s="53"/>
      <c r="N697" s="50"/>
      <c r="O697" s="50"/>
      <c r="P697" s="50"/>
      <c r="Q697" s="50"/>
      <c r="R697" s="53"/>
    </row>
    <row r="698">
      <c r="A698" s="54"/>
      <c r="B698" s="50"/>
      <c r="C698" s="51"/>
      <c r="D698" s="50"/>
      <c r="E698" s="52"/>
      <c r="F698" s="50"/>
      <c r="G698" s="50"/>
      <c r="H698" s="50"/>
      <c r="I698" s="50"/>
      <c r="J698" s="50"/>
      <c r="K698" s="50"/>
      <c r="L698" s="53"/>
      <c r="M698" s="53"/>
      <c r="N698" s="50"/>
      <c r="O698" s="50"/>
      <c r="P698" s="50"/>
      <c r="Q698" s="50"/>
      <c r="R698" s="53"/>
    </row>
    <row r="699">
      <c r="A699" s="54"/>
      <c r="B699" s="50"/>
      <c r="C699" s="51"/>
      <c r="D699" s="50"/>
      <c r="E699" s="52"/>
      <c r="F699" s="50"/>
      <c r="G699" s="50"/>
      <c r="H699" s="50"/>
      <c r="I699" s="50"/>
      <c r="J699" s="50"/>
      <c r="K699" s="50"/>
      <c r="L699" s="53"/>
      <c r="M699" s="53"/>
      <c r="N699" s="50"/>
      <c r="O699" s="50"/>
      <c r="P699" s="50"/>
      <c r="Q699" s="50"/>
      <c r="R699" s="53"/>
    </row>
    <row r="700">
      <c r="A700" s="54"/>
      <c r="B700" s="50"/>
      <c r="C700" s="51"/>
      <c r="D700" s="50"/>
      <c r="E700" s="52"/>
      <c r="F700" s="50"/>
      <c r="G700" s="50"/>
      <c r="H700" s="50"/>
      <c r="I700" s="50"/>
      <c r="J700" s="50"/>
      <c r="K700" s="50"/>
      <c r="L700" s="53"/>
      <c r="M700" s="53"/>
      <c r="N700" s="50"/>
      <c r="O700" s="50"/>
      <c r="P700" s="50"/>
      <c r="Q700" s="50"/>
      <c r="R700" s="53"/>
    </row>
    <row r="701">
      <c r="A701" s="54"/>
      <c r="B701" s="50"/>
      <c r="C701" s="51"/>
      <c r="D701" s="50"/>
      <c r="E701" s="52"/>
      <c r="F701" s="50"/>
      <c r="G701" s="50"/>
      <c r="H701" s="50"/>
      <c r="I701" s="50"/>
      <c r="J701" s="50"/>
      <c r="K701" s="50"/>
      <c r="L701" s="53"/>
      <c r="M701" s="53"/>
      <c r="N701" s="50"/>
      <c r="O701" s="50"/>
      <c r="P701" s="50"/>
      <c r="Q701" s="50"/>
      <c r="R701" s="53"/>
    </row>
    <row r="702">
      <c r="A702" s="54"/>
      <c r="B702" s="50"/>
      <c r="C702" s="51"/>
      <c r="D702" s="50"/>
      <c r="E702" s="52"/>
      <c r="F702" s="50"/>
      <c r="G702" s="50"/>
      <c r="H702" s="50"/>
      <c r="I702" s="50"/>
      <c r="J702" s="50"/>
      <c r="K702" s="50"/>
      <c r="L702" s="53"/>
      <c r="M702" s="53"/>
      <c r="N702" s="50"/>
      <c r="O702" s="50"/>
      <c r="P702" s="50"/>
      <c r="Q702" s="50"/>
      <c r="R702" s="53"/>
    </row>
    <row r="703">
      <c r="A703" s="54"/>
      <c r="B703" s="50"/>
      <c r="C703" s="51"/>
      <c r="D703" s="50"/>
      <c r="E703" s="52"/>
      <c r="F703" s="50"/>
      <c r="G703" s="50"/>
      <c r="H703" s="50"/>
      <c r="I703" s="50"/>
      <c r="J703" s="50"/>
      <c r="K703" s="50"/>
      <c r="L703" s="53"/>
      <c r="M703" s="53"/>
      <c r="N703" s="50"/>
      <c r="O703" s="50"/>
      <c r="P703" s="50"/>
      <c r="Q703" s="50"/>
      <c r="R703" s="53"/>
    </row>
    <row r="704">
      <c r="A704" s="54"/>
      <c r="B704" s="50"/>
      <c r="C704" s="51"/>
      <c r="D704" s="50"/>
      <c r="E704" s="52"/>
      <c r="F704" s="50"/>
      <c r="G704" s="50"/>
      <c r="H704" s="50"/>
      <c r="I704" s="50"/>
      <c r="J704" s="50"/>
      <c r="K704" s="50"/>
      <c r="L704" s="53"/>
      <c r="M704" s="53"/>
      <c r="N704" s="50"/>
      <c r="O704" s="50"/>
      <c r="P704" s="50"/>
      <c r="Q704" s="50"/>
      <c r="R704" s="53"/>
    </row>
    <row r="705">
      <c r="A705" s="54"/>
      <c r="B705" s="50"/>
      <c r="C705" s="51"/>
      <c r="D705" s="50"/>
      <c r="E705" s="52"/>
      <c r="F705" s="50"/>
      <c r="G705" s="50"/>
      <c r="H705" s="50"/>
      <c r="I705" s="50"/>
      <c r="J705" s="50"/>
      <c r="K705" s="50"/>
      <c r="L705" s="53"/>
      <c r="M705" s="53"/>
      <c r="N705" s="50"/>
      <c r="O705" s="50"/>
      <c r="P705" s="50"/>
      <c r="Q705" s="50"/>
      <c r="R705" s="53"/>
    </row>
    <row r="706">
      <c r="A706" s="54"/>
      <c r="B706" s="50"/>
      <c r="C706" s="51"/>
      <c r="D706" s="50"/>
      <c r="E706" s="52"/>
      <c r="F706" s="50"/>
      <c r="G706" s="50"/>
      <c r="H706" s="50"/>
      <c r="I706" s="50"/>
      <c r="J706" s="50"/>
      <c r="K706" s="50"/>
      <c r="L706" s="53"/>
      <c r="M706" s="53"/>
      <c r="N706" s="50"/>
      <c r="O706" s="50"/>
      <c r="P706" s="50"/>
      <c r="Q706" s="50"/>
      <c r="R706" s="53"/>
    </row>
    <row r="707">
      <c r="A707" s="54"/>
      <c r="B707" s="50"/>
      <c r="C707" s="51"/>
      <c r="D707" s="50"/>
      <c r="E707" s="52"/>
      <c r="F707" s="50"/>
      <c r="G707" s="50"/>
      <c r="H707" s="50"/>
      <c r="I707" s="50"/>
      <c r="J707" s="50"/>
      <c r="K707" s="50"/>
      <c r="L707" s="53"/>
      <c r="M707" s="53"/>
      <c r="N707" s="50"/>
      <c r="O707" s="50"/>
      <c r="P707" s="50"/>
      <c r="Q707" s="50"/>
      <c r="R707" s="53"/>
    </row>
    <row r="708">
      <c r="A708" s="54"/>
      <c r="B708" s="50"/>
      <c r="C708" s="51"/>
      <c r="D708" s="50"/>
      <c r="E708" s="52"/>
      <c r="F708" s="50"/>
      <c r="G708" s="50"/>
      <c r="H708" s="50"/>
      <c r="I708" s="50"/>
      <c r="J708" s="50"/>
      <c r="K708" s="50"/>
      <c r="L708" s="53"/>
      <c r="M708" s="53"/>
      <c r="N708" s="50"/>
      <c r="O708" s="50"/>
      <c r="P708" s="50"/>
      <c r="Q708" s="50"/>
      <c r="R708" s="53"/>
    </row>
    <row r="709">
      <c r="A709" s="54"/>
      <c r="B709" s="50"/>
      <c r="C709" s="51"/>
      <c r="D709" s="50"/>
      <c r="E709" s="52"/>
      <c r="F709" s="50"/>
      <c r="G709" s="50"/>
      <c r="H709" s="50"/>
      <c r="I709" s="50"/>
      <c r="J709" s="50"/>
      <c r="K709" s="50"/>
      <c r="L709" s="53"/>
      <c r="M709" s="53"/>
      <c r="N709" s="50"/>
      <c r="O709" s="50"/>
      <c r="P709" s="50"/>
      <c r="Q709" s="50"/>
      <c r="R709" s="53"/>
    </row>
    <row r="710">
      <c r="A710" s="54"/>
      <c r="B710" s="50"/>
      <c r="C710" s="51"/>
      <c r="D710" s="50"/>
      <c r="E710" s="52"/>
      <c r="F710" s="50"/>
      <c r="G710" s="50"/>
      <c r="H710" s="50"/>
      <c r="I710" s="50"/>
      <c r="J710" s="50"/>
      <c r="K710" s="50"/>
      <c r="L710" s="53"/>
      <c r="M710" s="53"/>
      <c r="N710" s="50"/>
      <c r="O710" s="50"/>
      <c r="P710" s="50"/>
      <c r="Q710" s="50"/>
      <c r="R710" s="53"/>
    </row>
    <row r="711">
      <c r="A711" s="54"/>
      <c r="B711" s="50"/>
      <c r="C711" s="51"/>
      <c r="D711" s="50"/>
      <c r="E711" s="52"/>
      <c r="F711" s="50"/>
      <c r="G711" s="50"/>
      <c r="H711" s="50"/>
      <c r="I711" s="50"/>
      <c r="J711" s="50"/>
      <c r="K711" s="50"/>
      <c r="L711" s="53"/>
      <c r="M711" s="53"/>
      <c r="N711" s="50"/>
      <c r="O711" s="50"/>
      <c r="P711" s="50"/>
      <c r="Q711" s="50"/>
      <c r="R711" s="53"/>
    </row>
    <row r="712">
      <c r="A712" s="54"/>
      <c r="B712" s="50"/>
      <c r="C712" s="51"/>
      <c r="D712" s="50"/>
      <c r="E712" s="52"/>
      <c r="F712" s="50"/>
      <c r="G712" s="50"/>
      <c r="H712" s="50"/>
      <c r="I712" s="50"/>
      <c r="J712" s="50"/>
      <c r="K712" s="50"/>
      <c r="L712" s="53"/>
      <c r="M712" s="53"/>
      <c r="N712" s="50"/>
      <c r="O712" s="50"/>
      <c r="P712" s="50"/>
      <c r="Q712" s="50"/>
      <c r="R712" s="53"/>
    </row>
    <row r="713">
      <c r="A713" s="54"/>
      <c r="B713" s="50"/>
      <c r="C713" s="51"/>
      <c r="D713" s="50"/>
      <c r="E713" s="52"/>
      <c r="F713" s="50"/>
      <c r="G713" s="50"/>
      <c r="H713" s="50"/>
      <c r="I713" s="50"/>
      <c r="J713" s="50"/>
      <c r="K713" s="50"/>
      <c r="L713" s="53"/>
      <c r="M713" s="53"/>
      <c r="N713" s="50"/>
      <c r="O713" s="50"/>
      <c r="P713" s="50"/>
      <c r="Q713" s="50"/>
      <c r="R713" s="53"/>
    </row>
    <row r="714">
      <c r="A714" s="54"/>
      <c r="B714" s="50"/>
      <c r="C714" s="51"/>
      <c r="D714" s="50"/>
      <c r="E714" s="52"/>
      <c r="F714" s="50"/>
      <c r="G714" s="50"/>
      <c r="H714" s="50"/>
      <c r="I714" s="50"/>
      <c r="J714" s="50"/>
      <c r="K714" s="50"/>
      <c r="L714" s="53"/>
      <c r="M714" s="53"/>
      <c r="N714" s="50"/>
      <c r="O714" s="50"/>
      <c r="P714" s="50"/>
      <c r="Q714" s="50"/>
      <c r="R714" s="53"/>
    </row>
    <row r="715">
      <c r="A715" s="54"/>
      <c r="B715" s="50"/>
      <c r="C715" s="51"/>
      <c r="D715" s="50"/>
      <c r="E715" s="52"/>
      <c r="F715" s="50"/>
      <c r="G715" s="50"/>
      <c r="H715" s="50"/>
      <c r="I715" s="50"/>
      <c r="J715" s="50"/>
      <c r="K715" s="50"/>
      <c r="L715" s="53"/>
      <c r="M715" s="53"/>
      <c r="N715" s="50"/>
      <c r="O715" s="50"/>
      <c r="P715" s="50"/>
      <c r="Q715" s="50"/>
      <c r="R715" s="53"/>
    </row>
    <row r="716">
      <c r="A716" s="54"/>
      <c r="B716" s="50"/>
      <c r="C716" s="51"/>
      <c r="D716" s="50"/>
      <c r="E716" s="52"/>
      <c r="F716" s="50"/>
      <c r="G716" s="50"/>
      <c r="H716" s="50"/>
      <c r="I716" s="50"/>
      <c r="J716" s="50"/>
      <c r="K716" s="50"/>
      <c r="L716" s="53"/>
      <c r="M716" s="53"/>
      <c r="N716" s="50"/>
      <c r="O716" s="50"/>
      <c r="P716" s="50"/>
      <c r="Q716" s="50"/>
      <c r="R716" s="53"/>
    </row>
    <row r="717">
      <c r="A717" s="54"/>
      <c r="B717" s="50"/>
      <c r="C717" s="51"/>
      <c r="D717" s="50"/>
      <c r="E717" s="52"/>
      <c r="F717" s="50"/>
      <c r="G717" s="50"/>
      <c r="H717" s="50"/>
      <c r="I717" s="50"/>
      <c r="J717" s="50"/>
      <c r="K717" s="50"/>
      <c r="L717" s="53"/>
      <c r="M717" s="53"/>
      <c r="N717" s="50"/>
      <c r="O717" s="50"/>
      <c r="P717" s="50"/>
      <c r="Q717" s="50"/>
      <c r="R717" s="53"/>
    </row>
    <row r="718">
      <c r="A718" s="54"/>
      <c r="B718" s="50"/>
      <c r="C718" s="51"/>
      <c r="D718" s="50"/>
      <c r="E718" s="52"/>
      <c r="F718" s="50"/>
      <c r="G718" s="50"/>
      <c r="H718" s="50"/>
      <c r="I718" s="50"/>
      <c r="J718" s="50"/>
      <c r="K718" s="50"/>
      <c r="L718" s="53"/>
      <c r="M718" s="53"/>
      <c r="N718" s="50"/>
      <c r="O718" s="50"/>
      <c r="P718" s="50"/>
      <c r="Q718" s="50"/>
      <c r="R718" s="53"/>
    </row>
    <row r="719">
      <c r="A719" s="54"/>
      <c r="B719" s="50"/>
      <c r="C719" s="51"/>
      <c r="D719" s="50"/>
      <c r="E719" s="52"/>
      <c r="F719" s="50"/>
      <c r="G719" s="50"/>
      <c r="H719" s="50"/>
      <c r="I719" s="50"/>
      <c r="J719" s="50"/>
      <c r="K719" s="50"/>
      <c r="L719" s="53"/>
      <c r="M719" s="53"/>
      <c r="N719" s="50"/>
      <c r="O719" s="50"/>
      <c r="P719" s="50"/>
      <c r="Q719" s="50"/>
      <c r="R719" s="53"/>
    </row>
    <row r="720">
      <c r="A720" s="54"/>
      <c r="B720" s="50"/>
      <c r="C720" s="51"/>
      <c r="D720" s="50"/>
      <c r="E720" s="52"/>
      <c r="F720" s="50"/>
      <c r="G720" s="50"/>
      <c r="H720" s="50"/>
      <c r="I720" s="50"/>
      <c r="J720" s="50"/>
      <c r="K720" s="50"/>
      <c r="L720" s="53"/>
      <c r="M720" s="53"/>
      <c r="N720" s="50"/>
      <c r="O720" s="50"/>
      <c r="P720" s="50"/>
      <c r="Q720" s="50"/>
      <c r="R720" s="53"/>
    </row>
    <row r="721">
      <c r="A721" s="54"/>
      <c r="B721" s="50"/>
      <c r="C721" s="51"/>
      <c r="D721" s="50"/>
      <c r="E721" s="52"/>
      <c r="F721" s="50"/>
      <c r="G721" s="50"/>
      <c r="H721" s="50"/>
      <c r="I721" s="50"/>
      <c r="J721" s="50"/>
      <c r="K721" s="50"/>
      <c r="L721" s="53"/>
      <c r="M721" s="53"/>
      <c r="N721" s="50"/>
      <c r="O721" s="50"/>
      <c r="P721" s="50"/>
      <c r="Q721" s="50"/>
      <c r="R721" s="53"/>
    </row>
    <row r="722">
      <c r="A722" s="54"/>
      <c r="B722" s="50"/>
      <c r="C722" s="51"/>
      <c r="D722" s="50"/>
      <c r="E722" s="52"/>
      <c r="F722" s="50"/>
      <c r="G722" s="50"/>
      <c r="H722" s="50"/>
      <c r="I722" s="50"/>
      <c r="J722" s="50"/>
      <c r="K722" s="50"/>
      <c r="L722" s="53"/>
      <c r="M722" s="53"/>
      <c r="N722" s="50"/>
      <c r="O722" s="50"/>
      <c r="P722" s="50"/>
      <c r="Q722" s="50"/>
      <c r="R722" s="53"/>
    </row>
    <row r="723">
      <c r="A723" s="54"/>
      <c r="B723" s="50"/>
      <c r="C723" s="51"/>
      <c r="D723" s="50"/>
      <c r="E723" s="52"/>
      <c r="F723" s="50"/>
      <c r="G723" s="50"/>
      <c r="H723" s="50"/>
      <c r="I723" s="50"/>
      <c r="J723" s="50"/>
      <c r="K723" s="50"/>
      <c r="L723" s="53"/>
      <c r="M723" s="53"/>
      <c r="N723" s="50"/>
      <c r="O723" s="50"/>
      <c r="P723" s="50"/>
      <c r="Q723" s="50"/>
      <c r="R723" s="53"/>
    </row>
    <row r="724">
      <c r="A724" s="54"/>
      <c r="B724" s="50"/>
      <c r="C724" s="51"/>
      <c r="D724" s="50"/>
      <c r="E724" s="52"/>
      <c r="F724" s="50"/>
      <c r="G724" s="50"/>
      <c r="H724" s="50"/>
      <c r="I724" s="50"/>
      <c r="J724" s="50"/>
      <c r="K724" s="50"/>
      <c r="L724" s="53"/>
      <c r="M724" s="53"/>
      <c r="N724" s="50"/>
      <c r="O724" s="50"/>
      <c r="P724" s="50"/>
      <c r="Q724" s="50"/>
      <c r="R724" s="53"/>
    </row>
    <row r="725">
      <c r="A725" s="54"/>
      <c r="B725" s="50"/>
      <c r="C725" s="51"/>
      <c r="D725" s="50"/>
      <c r="E725" s="52"/>
      <c r="F725" s="50"/>
      <c r="G725" s="50"/>
      <c r="H725" s="50"/>
      <c r="I725" s="50"/>
      <c r="J725" s="50"/>
      <c r="K725" s="50"/>
      <c r="L725" s="53"/>
      <c r="M725" s="53"/>
      <c r="N725" s="50"/>
      <c r="O725" s="50"/>
      <c r="P725" s="50"/>
      <c r="Q725" s="50"/>
      <c r="R725" s="53"/>
    </row>
    <row r="726">
      <c r="A726" s="54"/>
      <c r="B726" s="50"/>
      <c r="C726" s="51"/>
      <c r="D726" s="50"/>
      <c r="E726" s="52"/>
      <c r="F726" s="50"/>
      <c r="G726" s="50"/>
      <c r="H726" s="50"/>
      <c r="I726" s="50"/>
      <c r="J726" s="50"/>
      <c r="K726" s="50"/>
      <c r="L726" s="53"/>
      <c r="M726" s="53"/>
      <c r="N726" s="50"/>
      <c r="O726" s="50"/>
      <c r="P726" s="50"/>
      <c r="Q726" s="50"/>
      <c r="R726" s="53"/>
    </row>
    <row r="727">
      <c r="A727" s="54"/>
      <c r="B727" s="50"/>
      <c r="C727" s="51"/>
      <c r="D727" s="50"/>
      <c r="E727" s="52"/>
      <c r="F727" s="50"/>
      <c r="G727" s="50"/>
      <c r="H727" s="50"/>
      <c r="I727" s="50"/>
      <c r="J727" s="50"/>
      <c r="K727" s="50"/>
      <c r="L727" s="53"/>
      <c r="M727" s="53"/>
      <c r="N727" s="50"/>
      <c r="O727" s="50"/>
      <c r="P727" s="50"/>
      <c r="Q727" s="50"/>
      <c r="R727" s="53"/>
    </row>
    <row r="728">
      <c r="A728" s="54"/>
      <c r="B728" s="50"/>
      <c r="C728" s="51"/>
      <c r="D728" s="50"/>
      <c r="E728" s="52"/>
      <c r="F728" s="50"/>
      <c r="G728" s="50"/>
      <c r="H728" s="50"/>
      <c r="I728" s="50"/>
      <c r="J728" s="50"/>
      <c r="K728" s="50"/>
      <c r="L728" s="53"/>
      <c r="M728" s="53"/>
      <c r="N728" s="50"/>
      <c r="O728" s="50"/>
      <c r="P728" s="50"/>
      <c r="Q728" s="50"/>
      <c r="R728" s="53"/>
    </row>
    <row r="729">
      <c r="A729" s="54"/>
      <c r="B729" s="50"/>
      <c r="C729" s="51"/>
      <c r="D729" s="50"/>
      <c r="E729" s="52"/>
      <c r="F729" s="50"/>
      <c r="G729" s="50"/>
      <c r="H729" s="50"/>
      <c r="I729" s="50"/>
      <c r="J729" s="50"/>
      <c r="K729" s="50"/>
      <c r="L729" s="53"/>
      <c r="M729" s="53"/>
      <c r="N729" s="50"/>
      <c r="O729" s="50"/>
      <c r="P729" s="50"/>
      <c r="Q729" s="50"/>
      <c r="R729" s="53"/>
    </row>
    <row r="730">
      <c r="A730" s="54"/>
      <c r="B730" s="50"/>
      <c r="C730" s="51"/>
      <c r="D730" s="50"/>
      <c r="E730" s="52"/>
      <c r="F730" s="50"/>
      <c r="G730" s="50"/>
      <c r="H730" s="50"/>
      <c r="I730" s="50"/>
      <c r="J730" s="50"/>
      <c r="K730" s="50"/>
      <c r="L730" s="53"/>
      <c r="M730" s="53"/>
      <c r="N730" s="50"/>
      <c r="O730" s="50"/>
      <c r="P730" s="50"/>
      <c r="Q730" s="50"/>
      <c r="R730" s="53"/>
    </row>
    <row r="731">
      <c r="A731" s="54"/>
      <c r="B731" s="50"/>
      <c r="C731" s="51"/>
      <c r="D731" s="50"/>
      <c r="E731" s="52"/>
      <c r="F731" s="50"/>
      <c r="G731" s="50"/>
      <c r="H731" s="50"/>
      <c r="I731" s="50"/>
      <c r="J731" s="50"/>
      <c r="K731" s="50"/>
      <c r="L731" s="53"/>
      <c r="M731" s="53"/>
      <c r="N731" s="50"/>
      <c r="O731" s="50"/>
      <c r="P731" s="50"/>
      <c r="Q731" s="50"/>
      <c r="R731" s="53"/>
    </row>
    <row r="732">
      <c r="A732" s="54"/>
      <c r="B732" s="50"/>
      <c r="C732" s="51"/>
      <c r="D732" s="50"/>
      <c r="E732" s="52"/>
      <c r="F732" s="50"/>
      <c r="G732" s="50"/>
      <c r="H732" s="50"/>
      <c r="I732" s="50"/>
      <c r="J732" s="50"/>
      <c r="K732" s="50"/>
      <c r="L732" s="53"/>
      <c r="M732" s="53"/>
      <c r="N732" s="50"/>
      <c r="O732" s="50"/>
      <c r="P732" s="50"/>
      <c r="Q732" s="50"/>
      <c r="R732" s="53"/>
    </row>
    <row r="733">
      <c r="A733" s="54"/>
      <c r="B733" s="50"/>
      <c r="C733" s="51"/>
      <c r="D733" s="50"/>
      <c r="E733" s="52"/>
      <c r="F733" s="50"/>
      <c r="G733" s="50"/>
      <c r="H733" s="50"/>
      <c r="I733" s="50"/>
      <c r="J733" s="50"/>
      <c r="K733" s="50"/>
      <c r="L733" s="53"/>
      <c r="M733" s="53"/>
      <c r="N733" s="50"/>
      <c r="O733" s="50"/>
      <c r="P733" s="50"/>
      <c r="Q733" s="50"/>
      <c r="R733" s="53"/>
    </row>
    <row r="734">
      <c r="A734" s="54"/>
      <c r="B734" s="50"/>
      <c r="C734" s="51"/>
      <c r="D734" s="50"/>
      <c r="E734" s="52"/>
      <c r="F734" s="50"/>
      <c r="G734" s="50"/>
      <c r="H734" s="50"/>
      <c r="I734" s="50"/>
      <c r="J734" s="50"/>
      <c r="K734" s="50"/>
      <c r="L734" s="53"/>
      <c r="M734" s="53"/>
      <c r="N734" s="50"/>
      <c r="O734" s="50"/>
      <c r="P734" s="50"/>
      <c r="Q734" s="50"/>
      <c r="R734" s="53"/>
    </row>
    <row r="735">
      <c r="A735" s="54"/>
      <c r="B735" s="50"/>
      <c r="C735" s="51"/>
      <c r="D735" s="50"/>
      <c r="E735" s="52"/>
      <c r="F735" s="50"/>
      <c r="G735" s="50"/>
      <c r="H735" s="50"/>
      <c r="I735" s="50"/>
      <c r="J735" s="50"/>
      <c r="K735" s="50"/>
      <c r="L735" s="53"/>
      <c r="M735" s="53"/>
      <c r="N735" s="50"/>
      <c r="O735" s="50"/>
      <c r="P735" s="50"/>
      <c r="Q735" s="50"/>
      <c r="R735" s="53"/>
    </row>
    <row r="736">
      <c r="A736" s="54"/>
      <c r="B736" s="50"/>
      <c r="C736" s="51"/>
      <c r="D736" s="50"/>
      <c r="E736" s="52"/>
      <c r="F736" s="50"/>
      <c r="G736" s="50"/>
      <c r="H736" s="50"/>
      <c r="I736" s="50"/>
      <c r="J736" s="50"/>
      <c r="K736" s="50"/>
      <c r="L736" s="53"/>
      <c r="M736" s="53"/>
      <c r="N736" s="50"/>
      <c r="O736" s="50"/>
      <c r="P736" s="50"/>
      <c r="Q736" s="50"/>
      <c r="R736" s="53"/>
    </row>
    <row r="737">
      <c r="A737" s="54"/>
      <c r="B737" s="50"/>
      <c r="C737" s="51"/>
      <c r="D737" s="50"/>
      <c r="E737" s="52"/>
      <c r="F737" s="50"/>
      <c r="G737" s="50"/>
      <c r="H737" s="50"/>
      <c r="I737" s="50"/>
      <c r="J737" s="50"/>
      <c r="K737" s="50"/>
      <c r="L737" s="53"/>
      <c r="M737" s="53"/>
      <c r="N737" s="50"/>
      <c r="O737" s="50"/>
      <c r="P737" s="50"/>
      <c r="Q737" s="50"/>
      <c r="R737" s="53"/>
    </row>
    <row r="738">
      <c r="A738" s="54"/>
      <c r="B738" s="50"/>
      <c r="C738" s="51"/>
      <c r="D738" s="50"/>
      <c r="E738" s="52"/>
      <c r="F738" s="50"/>
      <c r="G738" s="50"/>
      <c r="H738" s="50"/>
      <c r="I738" s="50"/>
      <c r="J738" s="50"/>
      <c r="K738" s="50"/>
      <c r="L738" s="53"/>
      <c r="M738" s="53"/>
      <c r="N738" s="50"/>
      <c r="O738" s="50"/>
      <c r="P738" s="50"/>
      <c r="Q738" s="50"/>
      <c r="R738" s="53"/>
    </row>
    <row r="739">
      <c r="A739" s="54"/>
      <c r="B739" s="50"/>
      <c r="C739" s="51"/>
      <c r="D739" s="50"/>
      <c r="E739" s="52"/>
      <c r="F739" s="50"/>
      <c r="G739" s="50"/>
      <c r="H739" s="50"/>
      <c r="I739" s="50"/>
      <c r="J739" s="50"/>
      <c r="K739" s="50"/>
      <c r="L739" s="53"/>
      <c r="M739" s="53"/>
      <c r="N739" s="50"/>
      <c r="O739" s="50"/>
      <c r="P739" s="50"/>
      <c r="Q739" s="50"/>
      <c r="R739" s="53"/>
    </row>
    <row r="740">
      <c r="A740" s="54"/>
      <c r="B740" s="50"/>
      <c r="C740" s="51"/>
      <c r="D740" s="50"/>
      <c r="E740" s="52"/>
      <c r="F740" s="50"/>
      <c r="G740" s="50"/>
      <c r="H740" s="50"/>
      <c r="I740" s="50"/>
      <c r="J740" s="50"/>
      <c r="K740" s="50"/>
      <c r="L740" s="53"/>
      <c r="M740" s="53"/>
      <c r="N740" s="50"/>
      <c r="O740" s="50"/>
      <c r="P740" s="50"/>
      <c r="Q740" s="50"/>
      <c r="R740" s="53"/>
    </row>
    <row r="741">
      <c r="A741" s="54"/>
      <c r="B741" s="50"/>
      <c r="C741" s="51"/>
      <c r="D741" s="50"/>
      <c r="E741" s="52"/>
      <c r="F741" s="50"/>
      <c r="G741" s="50"/>
      <c r="H741" s="50"/>
      <c r="I741" s="50"/>
      <c r="J741" s="50"/>
      <c r="K741" s="50"/>
      <c r="L741" s="53"/>
      <c r="M741" s="53"/>
      <c r="N741" s="50"/>
      <c r="O741" s="50"/>
      <c r="P741" s="50"/>
      <c r="Q741" s="50"/>
      <c r="R741" s="53"/>
    </row>
    <row r="742">
      <c r="A742" s="54"/>
      <c r="B742" s="50"/>
      <c r="C742" s="51"/>
      <c r="D742" s="50"/>
      <c r="E742" s="52"/>
      <c r="F742" s="50"/>
      <c r="G742" s="50"/>
      <c r="H742" s="50"/>
      <c r="I742" s="50"/>
      <c r="J742" s="50"/>
      <c r="K742" s="50"/>
      <c r="L742" s="53"/>
      <c r="M742" s="53"/>
      <c r="N742" s="50"/>
      <c r="O742" s="50"/>
      <c r="P742" s="50"/>
      <c r="Q742" s="50"/>
      <c r="R742" s="53"/>
    </row>
    <row r="743">
      <c r="A743" s="54"/>
      <c r="B743" s="50"/>
      <c r="C743" s="51"/>
      <c r="D743" s="50"/>
      <c r="E743" s="52"/>
      <c r="F743" s="50"/>
      <c r="G743" s="50"/>
      <c r="H743" s="50"/>
      <c r="I743" s="50"/>
      <c r="J743" s="50"/>
      <c r="K743" s="50"/>
      <c r="L743" s="53"/>
      <c r="M743" s="53"/>
      <c r="N743" s="50"/>
      <c r="O743" s="50"/>
      <c r="P743" s="50"/>
      <c r="Q743" s="50"/>
      <c r="R743" s="53"/>
    </row>
    <row r="744">
      <c r="A744" s="54"/>
      <c r="B744" s="50"/>
      <c r="C744" s="51"/>
      <c r="D744" s="50"/>
      <c r="E744" s="52"/>
      <c r="F744" s="50"/>
      <c r="G744" s="50"/>
      <c r="H744" s="50"/>
      <c r="I744" s="50"/>
      <c r="J744" s="50"/>
      <c r="K744" s="50"/>
      <c r="L744" s="53"/>
      <c r="M744" s="53"/>
      <c r="N744" s="50"/>
      <c r="O744" s="50"/>
      <c r="P744" s="50"/>
      <c r="Q744" s="50"/>
      <c r="R744" s="53"/>
    </row>
    <row r="745">
      <c r="A745" s="54"/>
      <c r="B745" s="50"/>
      <c r="C745" s="51"/>
      <c r="D745" s="50"/>
      <c r="E745" s="52"/>
      <c r="F745" s="50"/>
      <c r="G745" s="50"/>
      <c r="H745" s="50"/>
      <c r="I745" s="50"/>
      <c r="J745" s="50"/>
      <c r="K745" s="50"/>
      <c r="L745" s="53"/>
      <c r="M745" s="53"/>
      <c r="N745" s="50"/>
      <c r="O745" s="50"/>
      <c r="P745" s="50"/>
      <c r="Q745" s="50"/>
      <c r="R745" s="53"/>
    </row>
    <row r="746">
      <c r="A746" s="54"/>
      <c r="B746" s="50"/>
      <c r="C746" s="51"/>
      <c r="D746" s="50"/>
      <c r="E746" s="52"/>
      <c r="F746" s="50"/>
      <c r="G746" s="50"/>
      <c r="H746" s="50"/>
      <c r="I746" s="50"/>
      <c r="J746" s="50"/>
      <c r="K746" s="50"/>
      <c r="L746" s="53"/>
      <c r="M746" s="53"/>
      <c r="N746" s="50"/>
      <c r="O746" s="50"/>
      <c r="P746" s="50"/>
      <c r="Q746" s="50"/>
      <c r="R746" s="53"/>
    </row>
    <row r="747">
      <c r="A747" s="54"/>
      <c r="B747" s="50"/>
      <c r="C747" s="51"/>
      <c r="D747" s="50"/>
      <c r="E747" s="52"/>
      <c r="F747" s="50"/>
      <c r="G747" s="50"/>
      <c r="H747" s="50"/>
      <c r="I747" s="50"/>
      <c r="J747" s="50"/>
      <c r="K747" s="50"/>
      <c r="L747" s="53"/>
      <c r="M747" s="53"/>
      <c r="N747" s="50"/>
      <c r="O747" s="50"/>
      <c r="P747" s="50"/>
      <c r="Q747" s="50"/>
      <c r="R747" s="53"/>
    </row>
    <row r="748">
      <c r="A748" s="54"/>
      <c r="B748" s="50"/>
      <c r="C748" s="51"/>
      <c r="D748" s="50"/>
      <c r="E748" s="52"/>
      <c r="F748" s="50"/>
      <c r="G748" s="50"/>
      <c r="H748" s="50"/>
      <c r="I748" s="50"/>
      <c r="J748" s="50"/>
      <c r="K748" s="50"/>
      <c r="L748" s="53"/>
      <c r="M748" s="53"/>
      <c r="N748" s="50"/>
      <c r="O748" s="50"/>
      <c r="P748" s="50"/>
      <c r="Q748" s="50"/>
      <c r="R748" s="53"/>
    </row>
    <row r="749">
      <c r="A749" s="54"/>
      <c r="B749" s="50"/>
      <c r="C749" s="51"/>
      <c r="D749" s="50"/>
      <c r="E749" s="52"/>
      <c r="F749" s="50"/>
      <c r="G749" s="50"/>
      <c r="H749" s="50"/>
      <c r="I749" s="50"/>
      <c r="J749" s="50"/>
      <c r="K749" s="50"/>
      <c r="L749" s="53"/>
      <c r="M749" s="53"/>
      <c r="N749" s="50"/>
      <c r="O749" s="50"/>
      <c r="P749" s="50"/>
      <c r="Q749" s="50"/>
      <c r="R749" s="53"/>
    </row>
    <row r="750">
      <c r="A750" s="54"/>
      <c r="B750" s="50"/>
      <c r="C750" s="51"/>
      <c r="D750" s="50"/>
      <c r="E750" s="52"/>
      <c r="F750" s="50"/>
      <c r="G750" s="50"/>
      <c r="H750" s="50"/>
      <c r="I750" s="50"/>
      <c r="J750" s="50"/>
      <c r="K750" s="50"/>
      <c r="L750" s="53"/>
      <c r="M750" s="53"/>
      <c r="N750" s="50"/>
      <c r="O750" s="50"/>
      <c r="P750" s="50"/>
      <c r="Q750" s="50"/>
      <c r="R750" s="53"/>
    </row>
    <row r="751">
      <c r="A751" s="54"/>
      <c r="B751" s="50"/>
      <c r="C751" s="51"/>
      <c r="D751" s="50"/>
      <c r="E751" s="52"/>
      <c r="F751" s="50"/>
      <c r="G751" s="50"/>
      <c r="H751" s="50"/>
      <c r="I751" s="50"/>
      <c r="J751" s="50"/>
      <c r="K751" s="50"/>
      <c r="L751" s="53"/>
      <c r="M751" s="53"/>
      <c r="N751" s="50"/>
      <c r="O751" s="50"/>
      <c r="P751" s="50"/>
      <c r="Q751" s="50"/>
      <c r="R751" s="53"/>
    </row>
    <row r="752">
      <c r="A752" s="54"/>
      <c r="B752" s="50"/>
      <c r="C752" s="51"/>
      <c r="D752" s="50"/>
      <c r="E752" s="52"/>
      <c r="F752" s="50"/>
      <c r="G752" s="50"/>
      <c r="H752" s="50"/>
      <c r="I752" s="50"/>
      <c r="J752" s="50"/>
      <c r="K752" s="50"/>
      <c r="L752" s="53"/>
      <c r="M752" s="53"/>
      <c r="N752" s="50"/>
      <c r="O752" s="50"/>
      <c r="P752" s="50"/>
      <c r="Q752" s="50"/>
      <c r="R752" s="53"/>
    </row>
    <row r="753">
      <c r="A753" s="54"/>
      <c r="B753" s="50"/>
      <c r="C753" s="51"/>
      <c r="D753" s="50"/>
      <c r="E753" s="52"/>
      <c r="F753" s="50"/>
      <c r="G753" s="50"/>
      <c r="H753" s="50"/>
      <c r="I753" s="50"/>
      <c r="J753" s="50"/>
      <c r="K753" s="50"/>
      <c r="L753" s="53"/>
      <c r="M753" s="53"/>
      <c r="N753" s="50"/>
      <c r="O753" s="50"/>
      <c r="P753" s="50"/>
      <c r="Q753" s="50"/>
      <c r="R753" s="53"/>
    </row>
    <row r="754">
      <c r="A754" s="54"/>
      <c r="B754" s="50"/>
      <c r="C754" s="51"/>
      <c r="D754" s="50"/>
      <c r="E754" s="52"/>
      <c r="F754" s="50"/>
      <c r="G754" s="50"/>
      <c r="H754" s="50"/>
      <c r="I754" s="50"/>
      <c r="J754" s="50"/>
      <c r="K754" s="50"/>
      <c r="L754" s="53"/>
      <c r="M754" s="53"/>
      <c r="N754" s="50"/>
      <c r="O754" s="50"/>
      <c r="P754" s="50"/>
      <c r="Q754" s="50"/>
      <c r="R754" s="53"/>
    </row>
    <row r="755">
      <c r="A755" s="54"/>
      <c r="B755" s="50"/>
      <c r="C755" s="51"/>
      <c r="D755" s="50"/>
      <c r="E755" s="52"/>
      <c r="F755" s="50"/>
      <c r="G755" s="50"/>
      <c r="H755" s="50"/>
      <c r="I755" s="50"/>
      <c r="J755" s="50"/>
      <c r="K755" s="50"/>
      <c r="L755" s="53"/>
      <c r="M755" s="53"/>
      <c r="N755" s="50"/>
      <c r="O755" s="50"/>
      <c r="P755" s="50"/>
      <c r="Q755" s="50"/>
      <c r="R755" s="53"/>
    </row>
    <row r="756">
      <c r="A756" s="54"/>
      <c r="B756" s="50"/>
      <c r="C756" s="51"/>
      <c r="D756" s="50"/>
      <c r="E756" s="52"/>
      <c r="F756" s="50"/>
      <c r="G756" s="50"/>
      <c r="H756" s="50"/>
      <c r="I756" s="50"/>
      <c r="J756" s="50"/>
      <c r="K756" s="50"/>
      <c r="L756" s="53"/>
      <c r="M756" s="53"/>
      <c r="N756" s="50"/>
      <c r="O756" s="50"/>
      <c r="P756" s="50"/>
      <c r="Q756" s="50"/>
      <c r="R756" s="53"/>
    </row>
    <row r="757">
      <c r="A757" s="54"/>
      <c r="B757" s="50"/>
      <c r="C757" s="51"/>
      <c r="D757" s="50"/>
      <c r="E757" s="52"/>
      <c r="F757" s="50"/>
      <c r="G757" s="50"/>
      <c r="H757" s="50"/>
      <c r="I757" s="50"/>
      <c r="J757" s="50"/>
      <c r="K757" s="50"/>
      <c r="L757" s="53"/>
      <c r="M757" s="53"/>
      <c r="N757" s="50"/>
      <c r="O757" s="50"/>
      <c r="P757" s="50"/>
      <c r="Q757" s="50"/>
      <c r="R757" s="53"/>
    </row>
    <row r="758">
      <c r="A758" s="54"/>
      <c r="B758" s="50"/>
      <c r="C758" s="51"/>
      <c r="D758" s="50"/>
      <c r="E758" s="52"/>
      <c r="F758" s="50"/>
      <c r="G758" s="50"/>
      <c r="H758" s="50"/>
      <c r="I758" s="50"/>
      <c r="J758" s="50"/>
      <c r="K758" s="50"/>
      <c r="L758" s="53"/>
      <c r="M758" s="53"/>
      <c r="N758" s="50"/>
      <c r="O758" s="50"/>
      <c r="P758" s="50"/>
      <c r="Q758" s="50"/>
      <c r="R758" s="53"/>
    </row>
    <row r="759">
      <c r="A759" s="54"/>
      <c r="B759" s="50"/>
      <c r="C759" s="51"/>
      <c r="D759" s="50"/>
      <c r="E759" s="52"/>
      <c r="F759" s="50"/>
      <c r="G759" s="50"/>
      <c r="H759" s="50"/>
      <c r="I759" s="50"/>
      <c r="J759" s="50"/>
      <c r="K759" s="50"/>
      <c r="L759" s="53"/>
      <c r="M759" s="53"/>
      <c r="N759" s="50"/>
      <c r="O759" s="50"/>
      <c r="P759" s="50"/>
      <c r="Q759" s="50"/>
      <c r="R759" s="53"/>
    </row>
    <row r="760">
      <c r="A760" s="54"/>
      <c r="B760" s="50"/>
      <c r="C760" s="51"/>
      <c r="D760" s="50"/>
      <c r="E760" s="52"/>
      <c r="F760" s="50"/>
      <c r="G760" s="50"/>
      <c r="H760" s="50"/>
      <c r="I760" s="50"/>
      <c r="J760" s="50"/>
      <c r="K760" s="50"/>
      <c r="L760" s="53"/>
      <c r="M760" s="53"/>
      <c r="N760" s="50"/>
      <c r="O760" s="50"/>
      <c r="P760" s="50"/>
      <c r="Q760" s="50"/>
      <c r="R760" s="53"/>
    </row>
    <row r="761">
      <c r="A761" s="54"/>
      <c r="B761" s="50"/>
      <c r="C761" s="51"/>
      <c r="D761" s="50"/>
      <c r="E761" s="52"/>
      <c r="F761" s="50"/>
      <c r="G761" s="50"/>
      <c r="H761" s="50"/>
      <c r="I761" s="50"/>
      <c r="J761" s="50"/>
      <c r="K761" s="50"/>
      <c r="L761" s="53"/>
      <c r="M761" s="53"/>
      <c r="N761" s="50"/>
      <c r="O761" s="50"/>
      <c r="P761" s="50"/>
      <c r="Q761" s="50"/>
      <c r="R761" s="53"/>
    </row>
    <row r="762">
      <c r="A762" s="54"/>
      <c r="B762" s="50"/>
      <c r="C762" s="51"/>
      <c r="D762" s="50"/>
      <c r="E762" s="52"/>
      <c r="F762" s="50"/>
      <c r="G762" s="50"/>
      <c r="H762" s="50"/>
      <c r="I762" s="50"/>
      <c r="J762" s="50"/>
      <c r="K762" s="50"/>
      <c r="L762" s="53"/>
      <c r="M762" s="53"/>
      <c r="N762" s="50"/>
      <c r="O762" s="50"/>
      <c r="P762" s="50"/>
      <c r="Q762" s="50"/>
      <c r="R762" s="53"/>
    </row>
    <row r="763">
      <c r="A763" s="54"/>
      <c r="B763" s="50"/>
      <c r="C763" s="51"/>
      <c r="D763" s="50"/>
      <c r="E763" s="52"/>
      <c r="F763" s="50"/>
      <c r="G763" s="50"/>
      <c r="H763" s="50"/>
      <c r="I763" s="50"/>
      <c r="J763" s="50"/>
      <c r="K763" s="50"/>
      <c r="L763" s="53"/>
      <c r="M763" s="53"/>
      <c r="N763" s="50"/>
      <c r="O763" s="50"/>
      <c r="P763" s="50"/>
      <c r="Q763" s="50"/>
      <c r="R763" s="53"/>
    </row>
    <row r="764">
      <c r="A764" s="54"/>
      <c r="B764" s="50"/>
      <c r="C764" s="51"/>
      <c r="D764" s="50"/>
      <c r="E764" s="52"/>
      <c r="F764" s="50"/>
      <c r="G764" s="50"/>
      <c r="H764" s="50"/>
      <c r="I764" s="50"/>
      <c r="J764" s="50"/>
      <c r="K764" s="50"/>
      <c r="L764" s="53"/>
      <c r="M764" s="53"/>
      <c r="N764" s="50"/>
      <c r="O764" s="50"/>
      <c r="P764" s="50"/>
      <c r="Q764" s="50"/>
      <c r="R764" s="53"/>
    </row>
    <row r="765">
      <c r="A765" s="54"/>
      <c r="B765" s="50"/>
      <c r="C765" s="51"/>
      <c r="D765" s="50"/>
      <c r="E765" s="52"/>
      <c r="F765" s="50"/>
      <c r="G765" s="50"/>
      <c r="H765" s="50"/>
      <c r="I765" s="50"/>
      <c r="J765" s="50"/>
      <c r="K765" s="50"/>
      <c r="L765" s="53"/>
      <c r="M765" s="53"/>
      <c r="N765" s="50"/>
      <c r="O765" s="50"/>
      <c r="P765" s="50"/>
      <c r="Q765" s="50"/>
      <c r="R765" s="53"/>
    </row>
    <row r="766">
      <c r="A766" s="54"/>
      <c r="B766" s="50"/>
      <c r="C766" s="51"/>
      <c r="D766" s="50"/>
      <c r="E766" s="52"/>
      <c r="F766" s="50"/>
      <c r="G766" s="50"/>
      <c r="H766" s="50"/>
      <c r="I766" s="50"/>
      <c r="J766" s="50"/>
      <c r="K766" s="50"/>
      <c r="L766" s="53"/>
      <c r="M766" s="53"/>
      <c r="N766" s="50"/>
      <c r="O766" s="50"/>
      <c r="P766" s="50"/>
      <c r="Q766" s="50"/>
      <c r="R766" s="53"/>
    </row>
    <row r="767">
      <c r="A767" s="54"/>
      <c r="B767" s="50"/>
      <c r="C767" s="51"/>
      <c r="D767" s="50"/>
      <c r="E767" s="52"/>
      <c r="F767" s="50"/>
      <c r="G767" s="50"/>
      <c r="H767" s="50"/>
      <c r="I767" s="50"/>
      <c r="J767" s="50"/>
      <c r="K767" s="50"/>
      <c r="L767" s="53"/>
      <c r="M767" s="53"/>
      <c r="N767" s="50"/>
      <c r="O767" s="50"/>
      <c r="P767" s="50"/>
      <c r="Q767" s="50"/>
      <c r="R767" s="53"/>
    </row>
    <row r="768">
      <c r="A768" s="54"/>
      <c r="B768" s="50"/>
      <c r="C768" s="51"/>
      <c r="D768" s="50"/>
      <c r="E768" s="52"/>
      <c r="F768" s="50"/>
      <c r="G768" s="50"/>
      <c r="H768" s="50"/>
      <c r="I768" s="50"/>
      <c r="J768" s="50"/>
      <c r="K768" s="50"/>
      <c r="L768" s="53"/>
      <c r="M768" s="53"/>
      <c r="N768" s="50"/>
      <c r="O768" s="50"/>
      <c r="P768" s="50"/>
      <c r="Q768" s="50"/>
      <c r="R768" s="53"/>
    </row>
    <row r="769">
      <c r="A769" s="54"/>
      <c r="B769" s="50"/>
      <c r="C769" s="51"/>
      <c r="D769" s="50"/>
      <c r="E769" s="52"/>
      <c r="F769" s="50"/>
      <c r="G769" s="50"/>
      <c r="H769" s="50"/>
      <c r="I769" s="50"/>
      <c r="J769" s="50"/>
      <c r="K769" s="50"/>
      <c r="L769" s="53"/>
      <c r="M769" s="53"/>
      <c r="N769" s="50"/>
      <c r="O769" s="50"/>
      <c r="P769" s="50"/>
      <c r="Q769" s="50"/>
      <c r="R769" s="53"/>
    </row>
    <row r="770">
      <c r="A770" s="54"/>
      <c r="B770" s="50"/>
      <c r="C770" s="51"/>
      <c r="D770" s="50"/>
      <c r="E770" s="52"/>
      <c r="F770" s="50"/>
      <c r="G770" s="50"/>
      <c r="H770" s="50"/>
      <c r="I770" s="50"/>
      <c r="J770" s="50"/>
      <c r="K770" s="50"/>
      <c r="L770" s="53"/>
      <c r="M770" s="53"/>
      <c r="N770" s="50"/>
      <c r="O770" s="50"/>
      <c r="P770" s="50"/>
      <c r="Q770" s="50"/>
      <c r="R770" s="53"/>
    </row>
    <row r="771">
      <c r="A771" s="54"/>
      <c r="B771" s="50"/>
      <c r="C771" s="51"/>
      <c r="D771" s="50"/>
      <c r="E771" s="52"/>
      <c r="F771" s="50"/>
      <c r="G771" s="50"/>
      <c r="H771" s="50"/>
      <c r="I771" s="50"/>
      <c r="J771" s="50"/>
      <c r="K771" s="50"/>
      <c r="L771" s="53"/>
      <c r="M771" s="53"/>
      <c r="N771" s="50"/>
      <c r="O771" s="50"/>
      <c r="P771" s="50"/>
      <c r="Q771" s="50"/>
      <c r="R771" s="53"/>
    </row>
    <row r="772">
      <c r="A772" s="54"/>
      <c r="B772" s="50"/>
      <c r="C772" s="51"/>
      <c r="D772" s="50"/>
      <c r="E772" s="52"/>
      <c r="F772" s="50"/>
      <c r="G772" s="50"/>
      <c r="H772" s="50"/>
      <c r="I772" s="50"/>
      <c r="J772" s="50"/>
      <c r="K772" s="50"/>
      <c r="L772" s="53"/>
      <c r="M772" s="53"/>
      <c r="N772" s="50"/>
      <c r="O772" s="50"/>
      <c r="P772" s="50"/>
      <c r="Q772" s="50"/>
      <c r="R772" s="53"/>
    </row>
    <row r="773">
      <c r="A773" s="54"/>
      <c r="B773" s="50"/>
      <c r="C773" s="51"/>
      <c r="D773" s="50"/>
      <c r="E773" s="52"/>
      <c r="F773" s="50"/>
      <c r="G773" s="50"/>
      <c r="H773" s="50"/>
      <c r="I773" s="50"/>
      <c r="J773" s="50"/>
      <c r="K773" s="50"/>
      <c r="L773" s="53"/>
      <c r="M773" s="53"/>
      <c r="N773" s="50"/>
      <c r="O773" s="50"/>
      <c r="P773" s="50"/>
      <c r="Q773" s="50"/>
      <c r="R773" s="53"/>
    </row>
    <row r="774">
      <c r="A774" s="54"/>
      <c r="B774" s="50"/>
      <c r="C774" s="51"/>
      <c r="D774" s="50"/>
      <c r="E774" s="52"/>
      <c r="F774" s="50"/>
      <c r="G774" s="50"/>
      <c r="H774" s="50"/>
      <c r="I774" s="50"/>
      <c r="J774" s="50"/>
      <c r="K774" s="50"/>
      <c r="L774" s="53"/>
      <c r="M774" s="53"/>
      <c r="N774" s="50"/>
      <c r="O774" s="50"/>
      <c r="P774" s="50"/>
      <c r="Q774" s="50"/>
      <c r="R774" s="53"/>
    </row>
    <row r="775">
      <c r="A775" s="54"/>
      <c r="B775" s="50"/>
      <c r="C775" s="51"/>
      <c r="D775" s="50"/>
      <c r="E775" s="52"/>
      <c r="F775" s="50"/>
      <c r="G775" s="50"/>
      <c r="H775" s="50"/>
      <c r="I775" s="50"/>
      <c r="J775" s="50"/>
      <c r="K775" s="50"/>
      <c r="L775" s="53"/>
      <c r="M775" s="53"/>
      <c r="N775" s="50"/>
      <c r="O775" s="50"/>
      <c r="P775" s="50"/>
      <c r="Q775" s="50"/>
      <c r="R775" s="53"/>
    </row>
    <row r="776">
      <c r="A776" s="54"/>
      <c r="B776" s="50"/>
      <c r="C776" s="51"/>
      <c r="D776" s="50"/>
      <c r="E776" s="52"/>
      <c r="F776" s="50"/>
      <c r="G776" s="50"/>
      <c r="H776" s="50"/>
      <c r="I776" s="50"/>
      <c r="J776" s="50"/>
      <c r="K776" s="50"/>
      <c r="L776" s="53"/>
      <c r="M776" s="53"/>
      <c r="N776" s="50"/>
      <c r="O776" s="50"/>
      <c r="P776" s="50"/>
      <c r="Q776" s="50"/>
      <c r="R776" s="53"/>
    </row>
    <row r="777">
      <c r="A777" s="54"/>
      <c r="B777" s="50"/>
      <c r="C777" s="51"/>
      <c r="D777" s="50"/>
      <c r="E777" s="52"/>
      <c r="F777" s="50"/>
      <c r="G777" s="50"/>
      <c r="H777" s="50"/>
      <c r="I777" s="50"/>
      <c r="J777" s="50"/>
      <c r="K777" s="50"/>
      <c r="L777" s="53"/>
      <c r="M777" s="53"/>
      <c r="N777" s="50"/>
      <c r="O777" s="50"/>
      <c r="P777" s="50"/>
      <c r="Q777" s="50"/>
      <c r="R777" s="53"/>
    </row>
    <row r="778">
      <c r="A778" s="54"/>
      <c r="B778" s="50"/>
      <c r="C778" s="51"/>
      <c r="D778" s="50"/>
      <c r="E778" s="52"/>
      <c r="F778" s="50"/>
      <c r="G778" s="50"/>
      <c r="H778" s="50"/>
      <c r="I778" s="50"/>
      <c r="J778" s="50"/>
      <c r="K778" s="50"/>
      <c r="L778" s="53"/>
      <c r="M778" s="53"/>
      <c r="N778" s="50"/>
      <c r="O778" s="50"/>
      <c r="P778" s="50"/>
      <c r="Q778" s="50"/>
      <c r="R778" s="53"/>
    </row>
    <row r="779">
      <c r="A779" s="54"/>
      <c r="B779" s="50"/>
      <c r="C779" s="51"/>
      <c r="D779" s="50"/>
      <c r="E779" s="52"/>
      <c r="F779" s="50"/>
      <c r="G779" s="50"/>
      <c r="H779" s="50"/>
      <c r="I779" s="50"/>
      <c r="J779" s="50"/>
      <c r="K779" s="50"/>
      <c r="L779" s="53"/>
      <c r="M779" s="53"/>
      <c r="N779" s="50"/>
      <c r="O779" s="50"/>
      <c r="P779" s="50"/>
      <c r="Q779" s="50"/>
      <c r="R779" s="53"/>
    </row>
    <row r="780">
      <c r="A780" s="54"/>
      <c r="B780" s="50"/>
      <c r="C780" s="51"/>
      <c r="D780" s="50"/>
      <c r="E780" s="52"/>
      <c r="F780" s="50"/>
      <c r="G780" s="50"/>
      <c r="H780" s="50"/>
      <c r="I780" s="50"/>
      <c r="J780" s="50"/>
      <c r="K780" s="50"/>
      <c r="L780" s="53"/>
      <c r="M780" s="53"/>
      <c r="N780" s="50"/>
      <c r="O780" s="50"/>
      <c r="P780" s="50"/>
      <c r="Q780" s="50"/>
      <c r="R780" s="53"/>
    </row>
    <row r="781">
      <c r="A781" s="54"/>
      <c r="B781" s="50"/>
      <c r="C781" s="51"/>
      <c r="D781" s="50"/>
      <c r="E781" s="52"/>
      <c r="F781" s="50"/>
      <c r="G781" s="50"/>
      <c r="H781" s="50"/>
      <c r="I781" s="50"/>
      <c r="J781" s="50"/>
      <c r="K781" s="50"/>
      <c r="L781" s="53"/>
      <c r="M781" s="53"/>
      <c r="N781" s="50"/>
      <c r="O781" s="50"/>
      <c r="P781" s="50"/>
      <c r="Q781" s="50"/>
      <c r="R781" s="53"/>
    </row>
    <row r="782">
      <c r="A782" s="54"/>
      <c r="B782" s="50"/>
      <c r="C782" s="51"/>
      <c r="D782" s="50"/>
      <c r="E782" s="52"/>
      <c r="F782" s="50"/>
      <c r="G782" s="50"/>
      <c r="H782" s="50"/>
      <c r="I782" s="50"/>
      <c r="J782" s="50"/>
      <c r="K782" s="50"/>
      <c r="L782" s="53"/>
      <c r="M782" s="53"/>
      <c r="N782" s="50"/>
      <c r="O782" s="50"/>
      <c r="P782" s="50"/>
      <c r="Q782" s="50"/>
      <c r="R782" s="53"/>
    </row>
    <row r="783">
      <c r="A783" s="54"/>
      <c r="B783" s="50"/>
      <c r="C783" s="51"/>
      <c r="D783" s="50"/>
      <c r="E783" s="52"/>
      <c r="F783" s="50"/>
      <c r="G783" s="50"/>
      <c r="H783" s="50"/>
      <c r="I783" s="50"/>
      <c r="J783" s="50"/>
      <c r="K783" s="50"/>
      <c r="L783" s="53"/>
      <c r="M783" s="53"/>
      <c r="N783" s="50"/>
      <c r="O783" s="50"/>
      <c r="P783" s="50"/>
      <c r="Q783" s="50"/>
      <c r="R783" s="53"/>
    </row>
    <row r="784">
      <c r="A784" s="54"/>
      <c r="B784" s="50"/>
      <c r="C784" s="51"/>
      <c r="D784" s="50"/>
      <c r="E784" s="52"/>
      <c r="F784" s="50"/>
      <c r="G784" s="50"/>
      <c r="H784" s="50"/>
      <c r="I784" s="50"/>
      <c r="J784" s="50"/>
      <c r="K784" s="50"/>
      <c r="L784" s="53"/>
      <c r="M784" s="53"/>
      <c r="N784" s="50"/>
      <c r="O784" s="50"/>
      <c r="P784" s="50"/>
      <c r="Q784" s="50"/>
      <c r="R784" s="53"/>
    </row>
    <row r="785">
      <c r="A785" s="54"/>
      <c r="B785" s="50"/>
      <c r="C785" s="51"/>
      <c r="D785" s="50"/>
      <c r="E785" s="52"/>
      <c r="F785" s="50"/>
      <c r="G785" s="50"/>
      <c r="H785" s="50"/>
      <c r="I785" s="50"/>
      <c r="J785" s="50"/>
      <c r="K785" s="50"/>
      <c r="L785" s="53"/>
      <c r="M785" s="53"/>
      <c r="N785" s="50"/>
      <c r="O785" s="50"/>
      <c r="P785" s="50"/>
      <c r="Q785" s="50"/>
      <c r="R785" s="53"/>
    </row>
    <row r="786">
      <c r="A786" s="54"/>
      <c r="B786" s="50"/>
      <c r="C786" s="51"/>
      <c r="D786" s="50"/>
      <c r="E786" s="52"/>
      <c r="F786" s="50"/>
      <c r="G786" s="50"/>
      <c r="H786" s="50"/>
      <c r="I786" s="50"/>
      <c r="J786" s="50"/>
      <c r="K786" s="50"/>
      <c r="L786" s="53"/>
      <c r="M786" s="53"/>
      <c r="N786" s="50"/>
      <c r="O786" s="50"/>
      <c r="P786" s="50"/>
      <c r="Q786" s="50"/>
      <c r="R786" s="53"/>
    </row>
    <row r="787">
      <c r="A787" s="54"/>
      <c r="B787" s="50"/>
      <c r="C787" s="51"/>
      <c r="D787" s="50"/>
      <c r="E787" s="52"/>
      <c r="F787" s="50"/>
      <c r="G787" s="50"/>
      <c r="H787" s="50"/>
      <c r="I787" s="50"/>
      <c r="J787" s="50"/>
      <c r="K787" s="50"/>
      <c r="L787" s="53"/>
      <c r="M787" s="53"/>
      <c r="N787" s="50"/>
      <c r="O787" s="50"/>
      <c r="P787" s="50"/>
      <c r="Q787" s="50"/>
      <c r="R787" s="53"/>
    </row>
    <row r="788">
      <c r="A788" s="54"/>
      <c r="B788" s="50"/>
      <c r="C788" s="51"/>
      <c r="D788" s="50"/>
      <c r="E788" s="52"/>
      <c r="F788" s="50"/>
      <c r="G788" s="50"/>
      <c r="H788" s="50"/>
      <c r="I788" s="50"/>
      <c r="J788" s="50"/>
      <c r="K788" s="50"/>
      <c r="L788" s="53"/>
      <c r="M788" s="53"/>
      <c r="N788" s="50"/>
      <c r="O788" s="50"/>
      <c r="P788" s="50"/>
      <c r="Q788" s="50"/>
      <c r="R788" s="53"/>
    </row>
    <row r="789">
      <c r="A789" s="54"/>
      <c r="B789" s="50"/>
      <c r="C789" s="51"/>
      <c r="D789" s="50"/>
      <c r="E789" s="52"/>
      <c r="F789" s="50"/>
      <c r="G789" s="50"/>
      <c r="H789" s="50"/>
      <c r="I789" s="50"/>
      <c r="J789" s="50"/>
      <c r="K789" s="50"/>
      <c r="L789" s="53"/>
      <c r="M789" s="53"/>
      <c r="N789" s="50"/>
      <c r="O789" s="50"/>
      <c r="P789" s="50"/>
      <c r="Q789" s="50"/>
      <c r="R789" s="53"/>
    </row>
    <row r="790">
      <c r="A790" s="54"/>
      <c r="B790" s="50"/>
      <c r="C790" s="51"/>
      <c r="D790" s="50"/>
      <c r="E790" s="52"/>
      <c r="F790" s="50"/>
      <c r="G790" s="50"/>
      <c r="H790" s="50"/>
      <c r="I790" s="50"/>
      <c r="J790" s="50"/>
      <c r="K790" s="50"/>
      <c r="L790" s="53"/>
      <c r="M790" s="53"/>
      <c r="N790" s="50"/>
      <c r="O790" s="50"/>
      <c r="P790" s="50"/>
      <c r="Q790" s="50"/>
      <c r="R790" s="53"/>
    </row>
    <row r="791">
      <c r="A791" s="54"/>
      <c r="B791" s="50"/>
      <c r="C791" s="51"/>
      <c r="D791" s="50"/>
      <c r="E791" s="52"/>
      <c r="F791" s="50"/>
      <c r="G791" s="50"/>
      <c r="H791" s="50"/>
      <c r="I791" s="50"/>
      <c r="J791" s="50"/>
      <c r="K791" s="50"/>
      <c r="L791" s="53"/>
      <c r="M791" s="53"/>
      <c r="N791" s="50"/>
      <c r="O791" s="50"/>
      <c r="P791" s="50"/>
      <c r="Q791" s="50"/>
      <c r="R791" s="53"/>
    </row>
    <row r="792">
      <c r="A792" s="54"/>
      <c r="B792" s="50"/>
      <c r="C792" s="51"/>
      <c r="D792" s="50"/>
      <c r="E792" s="52"/>
      <c r="F792" s="50"/>
      <c r="G792" s="50"/>
      <c r="H792" s="50"/>
      <c r="I792" s="50"/>
      <c r="J792" s="50"/>
      <c r="K792" s="50"/>
      <c r="L792" s="53"/>
      <c r="M792" s="53"/>
      <c r="N792" s="50"/>
      <c r="O792" s="50"/>
      <c r="P792" s="50"/>
      <c r="Q792" s="50"/>
      <c r="R792" s="53"/>
    </row>
    <row r="793">
      <c r="A793" s="54"/>
      <c r="B793" s="50"/>
      <c r="C793" s="51"/>
      <c r="D793" s="50"/>
      <c r="E793" s="52"/>
      <c r="F793" s="50"/>
      <c r="G793" s="50"/>
      <c r="H793" s="50"/>
      <c r="I793" s="50"/>
      <c r="J793" s="50"/>
      <c r="K793" s="50"/>
      <c r="L793" s="53"/>
      <c r="M793" s="53"/>
      <c r="N793" s="50"/>
      <c r="O793" s="50"/>
      <c r="P793" s="50"/>
      <c r="Q793" s="50"/>
      <c r="R793" s="53"/>
    </row>
    <row r="794">
      <c r="A794" s="54"/>
      <c r="B794" s="50"/>
      <c r="C794" s="51"/>
      <c r="D794" s="50"/>
      <c r="E794" s="52"/>
      <c r="F794" s="50"/>
      <c r="G794" s="50"/>
      <c r="H794" s="50"/>
      <c r="I794" s="50"/>
      <c r="J794" s="50"/>
      <c r="K794" s="50"/>
      <c r="L794" s="53"/>
      <c r="M794" s="53"/>
      <c r="N794" s="50"/>
      <c r="O794" s="50"/>
      <c r="P794" s="50"/>
      <c r="Q794" s="50"/>
      <c r="R794" s="53"/>
    </row>
    <row r="795">
      <c r="A795" s="54"/>
      <c r="B795" s="50"/>
      <c r="C795" s="51"/>
      <c r="D795" s="50"/>
      <c r="E795" s="52"/>
      <c r="F795" s="50"/>
      <c r="G795" s="50"/>
      <c r="H795" s="50"/>
      <c r="I795" s="50"/>
      <c r="J795" s="50"/>
      <c r="K795" s="50"/>
      <c r="L795" s="53"/>
      <c r="M795" s="53"/>
      <c r="N795" s="50"/>
      <c r="O795" s="50"/>
      <c r="P795" s="50"/>
      <c r="Q795" s="50"/>
      <c r="R795" s="53"/>
    </row>
    <row r="796">
      <c r="A796" s="54"/>
      <c r="B796" s="50"/>
      <c r="C796" s="51"/>
      <c r="D796" s="50"/>
      <c r="E796" s="52"/>
      <c r="F796" s="50"/>
      <c r="G796" s="50"/>
      <c r="H796" s="50"/>
      <c r="I796" s="50"/>
      <c r="J796" s="50"/>
      <c r="K796" s="50"/>
      <c r="L796" s="53"/>
      <c r="M796" s="53"/>
      <c r="N796" s="50"/>
      <c r="O796" s="50"/>
      <c r="P796" s="50"/>
      <c r="Q796" s="50"/>
      <c r="R796" s="53"/>
    </row>
    <row r="797">
      <c r="A797" s="54"/>
      <c r="B797" s="50"/>
      <c r="C797" s="51"/>
      <c r="D797" s="50"/>
      <c r="E797" s="52"/>
      <c r="F797" s="50"/>
      <c r="G797" s="50"/>
      <c r="H797" s="50"/>
      <c r="I797" s="50"/>
      <c r="J797" s="50"/>
      <c r="K797" s="50"/>
      <c r="L797" s="53"/>
      <c r="M797" s="53"/>
      <c r="N797" s="50"/>
      <c r="O797" s="50"/>
      <c r="P797" s="50"/>
      <c r="Q797" s="50"/>
      <c r="R797" s="53"/>
    </row>
    <row r="798">
      <c r="A798" s="54"/>
      <c r="B798" s="50"/>
      <c r="C798" s="51"/>
      <c r="D798" s="50"/>
      <c r="E798" s="52"/>
      <c r="F798" s="50"/>
      <c r="G798" s="50"/>
      <c r="H798" s="50"/>
      <c r="I798" s="50"/>
      <c r="J798" s="50"/>
      <c r="K798" s="50"/>
      <c r="L798" s="53"/>
      <c r="M798" s="53"/>
      <c r="N798" s="50"/>
      <c r="O798" s="50"/>
      <c r="P798" s="50"/>
      <c r="Q798" s="50"/>
      <c r="R798" s="53"/>
    </row>
    <row r="799">
      <c r="A799" s="54"/>
      <c r="B799" s="50"/>
      <c r="C799" s="51"/>
      <c r="D799" s="50"/>
      <c r="E799" s="52"/>
      <c r="F799" s="50"/>
      <c r="G799" s="50"/>
      <c r="H799" s="50"/>
      <c r="I799" s="50"/>
      <c r="J799" s="50"/>
      <c r="K799" s="50"/>
      <c r="L799" s="53"/>
      <c r="M799" s="53"/>
      <c r="N799" s="50"/>
      <c r="O799" s="50"/>
      <c r="P799" s="50"/>
      <c r="Q799" s="50"/>
      <c r="R799" s="53"/>
    </row>
    <row r="800">
      <c r="A800" s="54"/>
      <c r="B800" s="50"/>
      <c r="C800" s="51"/>
      <c r="D800" s="50"/>
      <c r="E800" s="52"/>
      <c r="F800" s="50"/>
      <c r="G800" s="50"/>
      <c r="H800" s="50"/>
      <c r="I800" s="50"/>
      <c r="J800" s="50"/>
      <c r="K800" s="50"/>
      <c r="L800" s="53"/>
      <c r="M800" s="53"/>
      <c r="N800" s="50"/>
      <c r="O800" s="50"/>
      <c r="P800" s="50"/>
      <c r="Q800" s="50"/>
      <c r="R800" s="53"/>
    </row>
    <row r="801">
      <c r="A801" s="54"/>
      <c r="B801" s="50"/>
      <c r="C801" s="51"/>
      <c r="D801" s="50"/>
      <c r="E801" s="52"/>
      <c r="F801" s="50"/>
      <c r="G801" s="50"/>
      <c r="H801" s="50"/>
      <c r="I801" s="50"/>
      <c r="J801" s="50"/>
      <c r="K801" s="50"/>
      <c r="L801" s="53"/>
      <c r="M801" s="53"/>
      <c r="N801" s="50"/>
      <c r="O801" s="50"/>
      <c r="P801" s="50"/>
      <c r="Q801" s="50"/>
      <c r="R801" s="53"/>
    </row>
    <row r="802">
      <c r="A802" s="54"/>
      <c r="B802" s="50"/>
      <c r="C802" s="51"/>
      <c r="D802" s="50"/>
      <c r="E802" s="52"/>
      <c r="F802" s="50"/>
      <c r="G802" s="50"/>
      <c r="H802" s="50"/>
      <c r="I802" s="50"/>
      <c r="J802" s="50"/>
      <c r="K802" s="50"/>
      <c r="L802" s="53"/>
      <c r="M802" s="53"/>
      <c r="N802" s="50"/>
      <c r="O802" s="50"/>
      <c r="P802" s="50"/>
      <c r="Q802" s="50"/>
      <c r="R802" s="53"/>
    </row>
    <row r="803">
      <c r="A803" s="54"/>
      <c r="B803" s="50"/>
      <c r="C803" s="51"/>
      <c r="D803" s="50"/>
      <c r="E803" s="52"/>
      <c r="F803" s="50"/>
      <c r="G803" s="50"/>
      <c r="H803" s="50"/>
      <c r="I803" s="50"/>
      <c r="J803" s="50"/>
      <c r="K803" s="50"/>
      <c r="L803" s="53"/>
      <c r="M803" s="53"/>
      <c r="N803" s="50"/>
      <c r="O803" s="50"/>
      <c r="P803" s="50"/>
      <c r="Q803" s="50"/>
      <c r="R803" s="53"/>
    </row>
    <row r="804">
      <c r="A804" s="54"/>
      <c r="B804" s="50"/>
      <c r="C804" s="51"/>
      <c r="D804" s="50"/>
      <c r="E804" s="52"/>
      <c r="F804" s="50"/>
      <c r="G804" s="50"/>
      <c r="H804" s="50"/>
      <c r="I804" s="50"/>
      <c r="J804" s="50"/>
      <c r="K804" s="50"/>
      <c r="L804" s="53"/>
      <c r="M804" s="53"/>
      <c r="N804" s="50"/>
      <c r="O804" s="50"/>
      <c r="P804" s="50"/>
      <c r="Q804" s="50"/>
      <c r="R804" s="53"/>
    </row>
    <row r="805">
      <c r="A805" s="54"/>
      <c r="B805" s="50"/>
      <c r="C805" s="51"/>
      <c r="D805" s="50"/>
      <c r="E805" s="52"/>
      <c r="F805" s="50"/>
      <c r="G805" s="50"/>
      <c r="H805" s="50"/>
      <c r="I805" s="50"/>
      <c r="J805" s="50"/>
      <c r="K805" s="50"/>
      <c r="L805" s="53"/>
      <c r="M805" s="53"/>
      <c r="N805" s="50"/>
      <c r="O805" s="50"/>
      <c r="P805" s="50"/>
      <c r="Q805" s="50"/>
      <c r="R805" s="53"/>
    </row>
    <row r="806">
      <c r="A806" s="54"/>
      <c r="B806" s="50"/>
      <c r="C806" s="51"/>
      <c r="D806" s="50"/>
      <c r="E806" s="52"/>
      <c r="F806" s="50"/>
      <c r="G806" s="50"/>
      <c r="H806" s="50"/>
      <c r="I806" s="50"/>
      <c r="J806" s="50"/>
      <c r="K806" s="50"/>
      <c r="L806" s="53"/>
      <c r="M806" s="53"/>
      <c r="N806" s="50"/>
      <c r="O806" s="50"/>
      <c r="P806" s="50"/>
      <c r="Q806" s="50"/>
      <c r="R806" s="53"/>
    </row>
    <row r="807">
      <c r="A807" s="54"/>
      <c r="B807" s="50"/>
      <c r="C807" s="51"/>
      <c r="D807" s="50"/>
      <c r="E807" s="52"/>
      <c r="F807" s="50"/>
      <c r="G807" s="50"/>
      <c r="H807" s="50"/>
      <c r="I807" s="50"/>
      <c r="J807" s="50"/>
      <c r="K807" s="50"/>
      <c r="L807" s="53"/>
      <c r="M807" s="53"/>
      <c r="N807" s="50"/>
      <c r="O807" s="50"/>
      <c r="P807" s="50"/>
      <c r="Q807" s="50"/>
      <c r="R807" s="53"/>
    </row>
    <row r="808">
      <c r="A808" s="54"/>
      <c r="B808" s="50"/>
      <c r="C808" s="51"/>
      <c r="D808" s="50"/>
      <c r="E808" s="52"/>
      <c r="F808" s="50"/>
      <c r="G808" s="50"/>
      <c r="H808" s="50"/>
      <c r="I808" s="50"/>
      <c r="J808" s="50"/>
      <c r="K808" s="50"/>
      <c r="L808" s="53"/>
      <c r="M808" s="53"/>
      <c r="N808" s="50"/>
      <c r="O808" s="50"/>
      <c r="P808" s="50"/>
      <c r="Q808" s="50"/>
      <c r="R808" s="53"/>
    </row>
    <row r="809">
      <c r="A809" s="54"/>
      <c r="B809" s="50"/>
      <c r="C809" s="51"/>
      <c r="D809" s="50"/>
      <c r="E809" s="52"/>
      <c r="F809" s="50"/>
      <c r="G809" s="50"/>
      <c r="H809" s="50"/>
      <c r="I809" s="50"/>
      <c r="J809" s="50"/>
      <c r="K809" s="50"/>
      <c r="L809" s="53"/>
      <c r="M809" s="53"/>
      <c r="N809" s="50"/>
      <c r="O809" s="50"/>
      <c r="P809" s="50"/>
      <c r="Q809" s="50"/>
      <c r="R809" s="53"/>
    </row>
    <row r="810">
      <c r="A810" s="54"/>
      <c r="B810" s="50"/>
      <c r="C810" s="51"/>
      <c r="D810" s="50"/>
      <c r="E810" s="52"/>
      <c r="F810" s="50"/>
      <c r="G810" s="50"/>
      <c r="H810" s="50"/>
      <c r="I810" s="50"/>
      <c r="J810" s="50"/>
      <c r="K810" s="50"/>
      <c r="L810" s="53"/>
      <c r="M810" s="53"/>
      <c r="N810" s="50"/>
      <c r="O810" s="50"/>
      <c r="P810" s="50"/>
      <c r="Q810" s="50"/>
      <c r="R810" s="53"/>
    </row>
    <row r="811">
      <c r="A811" s="54"/>
      <c r="B811" s="50"/>
      <c r="C811" s="51"/>
      <c r="D811" s="50"/>
      <c r="E811" s="52"/>
      <c r="F811" s="50"/>
      <c r="G811" s="50"/>
      <c r="H811" s="50"/>
      <c r="I811" s="50"/>
      <c r="J811" s="50"/>
      <c r="K811" s="50"/>
      <c r="L811" s="53"/>
      <c r="M811" s="53"/>
      <c r="N811" s="50"/>
      <c r="O811" s="50"/>
      <c r="P811" s="50"/>
      <c r="Q811" s="50"/>
      <c r="R811" s="53"/>
    </row>
    <row r="812">
      <c r="A812" s="54"/>
      <c r="B812" s="50"/>
      <c r="C812" s="51"/>
      <c r="D812" s="50"/>
      <c r="E812" s="52"/>
      <c r="F812" s="50"/>
      <c r="G812" s="50"/>
      <c r="H812" s="50"/>
      <c r="I812" s="50"/>
      <c r="J812" s="50"/>
      <c r="K812" s="50"/>
      <c r="L812" s="53"/>
      <c r="M812" s="53"/>
      <c r="N812" s="50"/>
      <c r="O812" s="50"/>
      <c r="P812" s="50"/>
      <c r="Q812" s="50"/>
      <c r="R812" s="53"/>
    </row>
    <row r="813">
      <c r="A813" s="54"/>
      <c r="B813" s="50"/>
      <c r="C813" s="51"/>
      <c r="D813" s="50"/>
      <c r="E813" s="52"/>
      <c r="F813" s="50"/>
      <c r="G813" s="50"/>
      <c r="H813" s="50"/>
      <c r="I813" s="50"/>
      <c r="J813" s="50"/>
      <c r="K813" s="50"/>
      <c r="L813" s="53"/>
      <c r="M813" s="53"/>
      <c r="N813" s="50"/>
      <c r="O813" s="50"/>
      <c r="P813" s="50"/>
      <c r="Q813" s="50"/>
      <c r="R813" s="53"/>
    </row>
    <row r="814">
      <c r="A814" s="54"/>
      <c r="B814" s="50"/>
      <c r="C814" s="51"/>
      <c r="D814" s="50"/>
      <c r="E814" s="52"/>
      <c r="F814" s="50"/>
      <c r="G814" s="50"/>
      <c r="H814" s="50"/>
      <c r="I814" s="50"/>
      <c r="J814" s="50"/>
      <c r="K814" s="50"/>
      <c r="L814" s="53"/>
      <c r="M814" s="53"/>
      <c r="N814" s="50"/>
      <c r="O814" s="50"/>
      <c r="P814" s="50"/>
      <c r="Q814" s="50"/>
      <c r="R814" s="53"/>
    </row>
    <row r="815">
      <c r="A815" s="54"/>
      <c r="B815" s="50"/>
      <c r="C815" s="51"/>
      <c r="D815" s="50"/>
      <c r="E815" s="52"/>
      <c r="F815" s="50"/>
      <c r="G815" s="50"/>
      <c r="H815" s="50"/>
      <c r="I815" s="50"/>
      <c r="J815" s="50"/>
      <c r="K815" s="50"/>
      <c r="L815" s="53"/>
      <c r="M815" s="53"/>
      <c r="N815" s="50"/>
      <c r="O815" s="50"/>
      <c r="P815" s="50"/>
      <c r="Q815" s="50"/>
      <c r="R815" s="53"/>
    </row>
    <row r="816">
      <c r="A816" s="54"/>
      <c r="B816" s="50"/>
      <c r="C816" s="51"/>
      <c r="D816" s="50"/>
      <c r="E816" s="52"/>
      <c r="F816" s="50"/>
      <c r="G816" s="50"/>
      <c r="H816" s="50"/>
      <c r="I816" s="50"/>
      <c r="J816" s="50"/>
      <c r="K816" s="50"/>
      <c r="L816" s="53"/>
      <c r="M816" s="53"/>
      <c r="N816" s="50"/>
      <c r="O816" s="50"/>
      <c r="P816" s="50"/>
      <c r="Q816" s="50"/>
      <c r="R816" s="53"/>
    </row>
    <row r="817">
      <c r="A817" s="54"/>
      <c r="B817" s="50"/>
      <c r="C817" s="51"/>
      <c r="D817" s="50"/>
      <c r="E817" s="52"/>
      <c r="F817" s="50"/>
      <c r="G817" s="50"/>
      <c r="H817" s="50"/>
      <c r="I817" s="50"/>
      <c r="J817" s="50"/>
      <c r="K817" s="50"/>
      <c r="L817" s="53"/>
      <c r="M817" s="53"/>
      <c r="N817" s="50"/>
      <c r="O817" s="50"/>
      <c r="P817" s="50"/>
      <c r="Q817" s="50"/>
      <c r="R817" s="53"/>
    </row>
    <row r="818">
      <c r="A818" s="54"/>
      <c r="B818" s="50"/>
      <c r="C818" s="51"/>
      <c r="D818" s="50"/>
      <c r="E818" s="52"/>
      <c r="F818" s="50"/>
      <c r="G818" s="50"/>
      <c r="H818" s="50"/>
      <c r="I818" s="50"/>
      <c r="J818" s="50"/>
      <c r="K818" s="50"/>
      <c r="L818" s="53"/>
      <c r="M818" s="53"/>
      <c r="N818" s="50"/>
      <c r="O818" s="50"/>
      <c r="P818" s="50"/>
      <c r="Q818" s="50"/>
      <c r="R818" s="53"/>
    </row>
    <row r="819">
      <c r="A819" s="54"/>
      <c r="B819" s="50"/>
      <c r="C819" s="51"/>
      <c r="D819" s="50"/>
      <c r="E819" s="52"/>
      <c r="F819" s="50"/>
      <c r="G819" s="50"/>
      <c r="H819" s="50"/>
      <c r="I819" s="50"/>
      <c r="J819" s="50"/>
      <c r="K819" s="50"/>
      <c r="L819" s="53"/>
      <c r="M819" s="53"/>
      <c r="N819" s="50"/>
      <c r="O819" s="50"/>
      <c r="P819" s="50"/>
      <c r="Q819" s="50"/>
      <c r="R819" s="53"/>
    </row>
    <row r="820">
      <c r="A820" s="54"/>
      <c r="B820" s="50"/>
      <c r="C820" s="51"/>
      <c r="D820" s="50"/>
      <c r="E820" s="52"/>
      <c r="F820" s="50"/>
      <c r="G820" s="50"/>
      <c r="H820" s="50"/>
      <c r="I820" s="50"/>
      <c r="J820" s="50"/>
      <c r="K820" s="50"/>
      <c r="L820" s="53"/>
      <c r="M820" s="53"/>
      <c r="N820" s="50"/>
      <c r="O820" s="50"/>
      <c r="P820" s="50"/>
      <c r="Q820" s="50"/>
      <c r="R820" s="53"/>
    </row>
    <row r="821">
      <c r="A821" s="54"/>
      <c r="B821" s="50"/>
      <c r="C821" s="51"/>
      <c r="D821" s="50"/>
      <c r="E821" s="52"/>
      <c r="F821" s="50"/>
      <c r="G821" s="50"/>
      <c r="H821" s="50"/>
      <c r="I821" s="50"/>
      <c r="J821" s="50"/>
      <c r="K821" s="50"/>
      <c r="L821" s="53"/>
      <c r="M821" s="53"/>
      <c r="N821" s="50"/>
      <c r="O821" s="50"/>
      <c r="P821" s="50"/>
      <c r="Q821" s="50"/>
      <c r="R821" s="53"/>
    </row>
    <row r="822">
      <c r="A822" s="54"/>
      <c r="B822" s="50"/>
      <c r="C822" s="51"/>
      <c r="D822" s="50"/>
      <c r="E822" s="52"/>
      <c r="F822" s="50"/>
      <c r="G822" s="50"/>
      <c r="H822" s="50"/>
      <c r="I822" s="50"/>
      <c r="J822" s="50"/>
      <c r="K822" s="50"/>
      <c r="L822" s="53"/>
      <c r="M822" s="53"/>
      <c r="N822" s="50"/>
      <c r="O822" s="50"/>
      <c r="P822" s="50"/>
      <c r="Q822" s="50"/>
      <c r="R822" s="53"/>
    </row>
    <row r="823">
      <c r="A823" s="54"/>
      <c r="B823" s="50"/>
      <c r="C823" s="51"/>
      <c r="D823" s="50"/>
      <c r="E823" s="52"/>
      <c r="F823" s="50"/>
      <c r="G823" s="50"/>
      <c r="H823" s="50"/>
      <c r="I823" s="50"/>
      <c r="J823" s="50"/>
      <c r="K823" s="50"/>
      <c r="L823" s="53"/>
      <c r="M823" s="53"/>
      <c r="N823" s="50"/>
      <c r="O823" s="50"/>
      <c r="P823" s="50"/>
      <c r="Q823" s="50"/>
      <c r="R823" s="53"/>
    </row>
    <row r="824">
      <c r="A824" s="54"/>
      <c r="B824" s="50"/>
      <c r="C824" s="51"/>
      <c r="D824" s="50"/>
      <c r="E824" s="52"/>
      <c r="F824" s="50"/>
      <c r="G824" s="50"/>
      <c r="H824" s="50"/>
      <c r="I824" s="50"/>
      <c r="J824" s="50"/>
      <c r="K824" s="50"/>
      <c r="L824" s="53"/>
      <c r="M824" s="53"/>
      <c r="N824" s="50"/>
      <c r="O824" s="50"/>
      <c r="P824" s="50"/>
      <c r="Q824" s="50"/>
      <c r="R824" s="53"/>
    </row>
    <row r="825">
      <c r="A825" s="54"/>
      <c r="B825" s="50"/>
      <c r="C825" s="51"/>
      <c r="D825" s="50"/>
      <c r="E825" s="52"/>
      <c r="F825" s="50"/>
      <c r="G825" s="50"/>
      <c r="H825" s="50"/>
      <c r="I825" s="50"/>
      <c r="J825" s="50"/>
      <c r="K825" s="50"/>
      <c r="L825" s="53"/>
      <c r="M825" s="53"/>
      <c r="N825" s="50"/>
      <c r="O825" s="50"/>
      <c r="P825" s="50"/>
      <c r="Q825" s="50"/>
      <c r="R825" s="53"/>
    </row>
    <row r="826">
      <c r="A826" s="54"/>
      <c r="B826" s="50"/>
      <c r="C826" s="51"/>
      <c r="D826" s="50"/>
      <c r="E826" s="52"/>
      <c r="F826" s="50"/>
      <c r="G826" s="50"/>
      <c r="H826" s="50"/>
      <c r="I826" s="50"/>
      <c r="J826" s="50"/>
      <c r="K826" s="50"/>
      <c r="L826" s="53"/>
      <c r="M826" s="53"/>
      <c r="N826" s="50"/>
      <c r="O826" s="50"/>
      <c r="P826" s="50"/>
      <c r="Q826" s="50"/>
      <c r="R826" s="53"/>
    </row>
    <row r="827">
      <c r="A827" s="54"/>
      <c r="B827" s="50"/>
      <c r="C827" s="51"/>
      <c r="D827" s="50"/>
      <c r="E827" s="52"/>
      <c r="F827" s="50"/>
      <c r="G827" s="50"/>
      <c r="H827" s="50"/>
      <c r="I827" s="50"/>
      <c r="J827" s="50"/>
      <c r="K827" s="50"/>
      <c r="L827" s="53"/>
      <c r="M827" s="53"/>
      <c r="N827" s="50"/>
      <c r="O827" s="50"/>
      <c r="P827" s="50"/>
      <c r="Q827" s="50"/>
      <c r="R827" s="53"/>
    </row>
    <row r="828">
      <c r="A828" s="54"/>
      <c r="B828" s="50"/>
      <c r="C828" s="51"/>
      <c r="D828" s="50"/>
      <c r="E828" s="52"/>
      <c r="F828" s="50"/>
      <c r="G828" s="50"/>
      <c r="H828" s="50"/>
      <c r="I828" s="50"/>
      <c r="J828" s="50"/>
      <c r="K828" s="50"/>
      <c r="L828" s="53"/>
      <c r="M828" s="53"/>
      <c r="N828" s="50"/>
      <c r="O828" s="50"/>
      <c r="P828" s="50"/>
      <c r="Q828" s="50"/>
      <c r="R828" s="53"/>
    </row>
    <row r="829">
      <c r="A829" s="54"/>
      <c r="B829" s="50"/>
      <c r="C829" s="51"/>
      <c r="D829" s="50"/>
      <c r="E829" s="52"/>
      <c r="F829" s="50"/>
      <c r="G829" s="50"/>
      <c r="H829" s="50"/>
      <c r="I829" s="50"/>
      <c r="J829" s="50"/>
      <c r="K829" s="50"/>
      <c r="L829" s="53"/>
      <c r="M829" s="53"/>
      <c r="N829" s="50"/>
      <c r="O829" s="50"/>
      <c r="P829" s="50"/>
      <c r="Q829" s="50"/>
      <c r="R829" s="53"/>
    </row>
    <row r="830">
      <c r="A830" s="54"/>
      <c r="B830" s="50"/>
      <c r="C830" s="51"/>
      <c r="D830" s="50"/>
      <c r="E830" s="52"/>
      <c r="F830" s="50"/>
      <c r="G830" s="50"/>
      <c r="H830" s="50"/>
      <c r="I830" s="50"/>
      <c r="J830" s="50"/>
      <c r="K830" s="50"/>
      <c r="L830" s="53"/>
      <c r="M830" s="53"/>
      <c r="N830" s="50"/>
      <c r="O830" s="50"/>
      <c r="P830" s="50"/>
      <c r="Q830" s="50"/>
      <c r="R830" s="53"/>
    </row>
    <row r="831">
      <c r="A831" s="54"/>
      <c r="B831" s="50"/>
      <c r="C831" s="51"/>
      <c r="D831" s="50"/>
      <c r="E831" s="52"/>
      <c r="F831" s="50"/>
      <c r="G831" s="50"/>
      <c r="H831" s="50"/>
      <c r="I831" s="50"/>
      <c r="J831" s="50"/>
      <c r="K831" s="50"/>
      <c r="L831" s="53"/>
      <c r="M831" s="53"/>
      <c r="N831" s="50"/>
      <c r="O831" s="50"/>
      <c r="P831" s="50"/>
      <c r="Q831" s="50"/>
      <c r="R831" s="53"/>
    </row>
    <row r="832">
      <c r="A832" s="54"/>
      <c r="B832" s="50"/>
      <c r="C832" s="51"/>
      <c r="D832" s="50"/>
      <c r="E832" s="52"/>
      <c r="F832" s="50"/>
      <c r="G832" s="50"/>
      <c r="H832" s="50"/>
      <c r="I832" s="50"/>
      <c r="J832" s="50"/>
      <c r="K832" s="50"/>
      <c r="L832" s="53"/>
      <c r="M832" s="53"/>
      <c r="N832" s="50"/>
      <c r="O832" s="50"/>
      <c r="P832" s="50"/>
      <c r="Q832" s="50"/>
      <c r="R832" s="53"/>
    </row>
    <row r="833">
      <c r="A833" s="54"/>
      <c r="B833" s="50"/>
      <c r="C833" s="51"/>
      <c r="D833" s="50"/>
      <c r="E833" s="52"/>
      <c r="F833" s="50"/>
      <c r="G833" s="50"/>
      <c r="H833" s="50"/>
      <c r="I833" s="50"/>
      <c r="J833" s="50"/>
      <c r="K833" s="50"/>
      <c r="L833" s="53"/>
      <c r="M833" s="53"/>
      <c r="N833" s="50"/>
      <c r="O833" s="50"/>
      <c r="P833" s="50"/>
      <c r="Q833" s="50"/>
      <c r="R833" s="53"/>
    </row>
    <row r="834">
      <c r="A834" s="54"/>
      <c r="B834" s="50"/>
      <c r="C834" s="51"/>
      <c r="D834" s="50"/>
      <c r="E834" s="52"/>
      <c r="F834" s="50"/>
      <c r="G834" s="50"/>
      <c r="H834" s="50"/>
      <c r="I834" s="50"/>
      <c r="J834" s="50"/>
      <c r="K834" s="50"/>
      <c r="L834" s="53"/>
      <c r="M834" s="53"/>
      <c r="N834" s="50"/>
      <c r="O834" s="50"/>
      <c r="P834" s="50"/>
      <c r="Q834" s="50"/>
      <c r="R834" s="53"/>
    </row>
    <row r="835">
      <c r="A835" s="54"/>
      <c r="B835" s="50"/>
      <c r="C835" s="51"/>
      <c r="D835" s="50"/>
      <c r="E835" s="52"/>
      <c r="F835" s="50"/>
      <c r="G835" s="50"/>
      <c r="H835" s="50"/>
      <c r="I835" s="50"/>
      <c r="J835" s="50"/>
      <c r="K835" s="50"/>
      <c r="L835" s="53"/>
      <c r="M835" s="53"/>
      <c r="N835" s="50"/>
      <c r="O835" s="50"/>
      <c r="P835" s="50"/>
      <c r="Q835" s="50"/>
      <c r="R835" s="53"/>
    </row>
    <row r="836">
      <c r="A836" s="54"/>
      <c r="B836" s="50"/>
      <c r="C836" s="51"/>
      <c r="D836" s="50"/>
      <c r="E836" s="52"/>
      <c r="F836" s="50"/>
      <c r="G836" s="50"/>
      <c r="H836" s="50"/>
      <c r="I836" s="50"/>
      <c r="J836" s="50"/>
      <c r="K836" s="50"/>
      <c r="L836" s="53"/>
      <c r="M836" s="53"/>
      <c r="N836" s="50"/>
      <c r="O836" s="50"/>
      <c r="P836" s="50"/>
      <c r="Q836" s="50"/>
      <c r="R836" s="53"/>
    </row>
    <row r="837">
      <c r="A837" s="54"/>
      <c r="B837" s="50"/>
      <c r="C837" s="51"/>
      <c r="D837" s="50"/>
      <c r="E837" s="52"/>
      <c r="F837" s="50"/>
      <c r="G837" s="50"/>
      <c r="H837" s="50"/>
      <c r="I837" s="50"/>
      <c r="J837" s="50"/>
      <c r="K837" s="50"/>
      <c r="L837" s="53"/>
      <c r="M837" s="53"/>
      <c r="N837" s="50"/>
      <c r="O837" s="50"/>
      <c r="P837" s="50"/>
      <c r="Q837" s="50"/>
      <c r="R837" s="53"/>
    </row>
    <row r="838">
      <c r="A838" s="54"/>
      <c r="B838" s="50"/>
      <c r="C838" s="51"/>
      <c r="D838" s="50"/>
      <c r="E838" s="52"/>
      <c r="F838" s="50"/>
      <c r="G838" s="50"/>
      <c r="H838" s="50"/>
      <c r="I838" s="50"/>
      <c r="J838" s="50"/>
      <c r="K838" s="50"/>
      <c r="L838" s="53"/>
      <c r="M838" s="53"/>
      <c r="N838" s="50"/>
      <c r="O838" s="50"/>
      <c r="P838" s="50"/>
      <c r="Q838" s="50"/>
      <c r="R838" s="53"/>
    </row>
    <row r="839">
      <c r="A839" s="54"/>
      <c r="B839" s="50"/>
      <c r="C839" s="51"/>
      <c r="D839" s="50"/>
      <c r="E839" s="52"/>
      <c r="F839" s="50"/>
      <c r="G839" s="50"/>
      <c r="H839" s="50"/>
      <c r="I839" s="50"/>
      <c r="J839" s="50"/>
      <c r="K839" s="50"/>
      <c r="L839" s="53"/>
      <c r="M839" s="53"/>
      <c r="N839" s="50"/>
      <c r="O839" s="50"/>
      <c r="P839" s="50"/>
      <c r="Q839" s="50"/>
      <c r="R839" s="53"/>
    </row>
    <row r="840">
      <c r="A840" s="54"/>
      <c r="B840" s="50"/>
      <c r="C840" s="51"/>
      <c r="D840" s="50"/>
      <c r="E840" s="52"/>
      <c r="F840" s="50"/>
      <c r="G840" s="50"/>
      <c r="H840" s="50"/>
      <c r="I840" s="50"/>
      <c r="J840" s="50"/>
      <c r="K840" s="50"/>
      <c r="L840" s="53"/>
      <c r="M840" s="53"/>
      <c r="N840" s="50"/>
      <c r="O840" s="50"/>
      <c r="P840" s="50"/>
      <c r="Q840" s="50"/>
      <c r="R840" s="53"/>
    </row>
    <row r="841">
      <c r="A841" s="54"/>
      <c r="B841" s="50"/>
      <c r="C841" s="51"/>
      <c r="D841" s="50"/>
      <c r="E841" s="52"/>
      <c r="F841" s="50"/>
      <c r="G841" s="50"/>
      <c r="H841" s="50"/>
      <c r="I841" s="50"/>
      <c r="J841" s="50"/>
      <c r="K841" s="50"/>
      <c r="L841" s="53"/>
      <c r="M841" s="53"/>
      <c r="N841" s="50"/>
      <c r="O841" s="50"/>
      <c r="P841" s="50"/>
      <c r="Q841" s="50"/>
      <c r="R841" s="53"/>
    </row>
    <row r="842">
      <c r="A842" s="54"/>
      <c r="B842" s="50"/>
      <c r="C842" s="51"/>
      <c r="D842" s="50"/>
      <c r="E842" s="52"/>
      <c r="F842" s="50"/>
      <c r="G842" s="50"/>
      <c r="H842" s="50"/>
      <c r="I842" s="50"/>
      <c r="J842" s="50"/>
      <c r="K842" s="50"/>
      <c r="L842" s="53"/>
      <c r="M842" s="53"/>
      <c r="N842" s="50"/>
      <c r="O842" s="50"/>
      <c r="P842" s="50"/>
      <c r="Q842" s="50"/>
      <c r="R842" s="53"/>
    </row>
    <row r="843">
      <c r="A843" s="54"/>
      <c r="B843" s="50"/>
      <c r="C843" s="51"/>
      <c r="D843" s="50"/>
      <c r="E843" s="52"/>
      <c r="F843" s="50"/>
      <c r="G843" s="50"/>
      <c r="H843" s="50"/>
      <c r="I843" s="50"/>
      <c r="J843" s="50"/>
      <c r="K843" s="50"/>
      <c r="L843" s="53"/>
      <c r="M843" s="53"/>
      <c r="N843" s="50"/>
      <c r="O843" s="50"/>
      <c r="P843" s="50"/>
      <c r="Q843" s="50"/>
      <c r="R843" s="53"/>
    </row>
    <row r="844">
      <c r="A844" s="54"/>
      <c r="B844" s="50"/>
      <c r="C844" s="51"/>
      <c r="D844" s="50"/>
      <c r="E844" s="52"/>
      <c r="F844" s="50"/>
      <c r="G844" s="50"/>
      <c r="H844" s="50"/>
      <c r="I844" s="50"/>
      <c r="J844" s="50"/>
      <c r="K844" s="50"/>
      <c r="L844" s="53"/>
      <c r="M844" s="53"/>
      <c r="N844" s="50"/>
      <c r="O844" s="50"/>
      <c r="P844" s="50"/>
      <c r="Q844" s="50"/>
      <c r="R844" s="53"/>
    </row>
    <row r="845">
      <c r="A845" s="54"/>
      <c r="B845" s="50"/>
      <c r="C845" s="51"/>
      <c r="D845" s="50"/>
      <c r="E845" s="52"/>
      <c r="F845" s="50"/>
      <c r="G845" s="50"/>
      <c r="H845" s="50"/>
      <c r="I845" s="50"/>
      <c r="J845" s="50"/>
      <c r="K845" s="50"/>
      <c r="L845" s="53"/>
      <c r="M845" s="53"/>
      <c r="N845" s="50"/>
      <c r="O845" s="50"/>
      <c r="P845" s="50"/>
      <c r="Q845" s="50"/>
      <c r="R845" s="53"/>
    </row>
    <row r="846">
      <c r="A846" s="54"/>
      <c r="B846" s="50"/>
      <c r="C846" s="51"/>
      <c r="D846" s="50"/>
      <c r="E846" s="52"/>
      <c r="F846" s="50"/>
      <c r="G846" s="50"/>
      <c r="H846" s="50"/>
      <c r="I846" s="50"/>
      <c r="J846" s="50"/>
      <c r="K846" s="50"/>
      <c r="L846" s="53"/>
      <c r="M846" s="53"/>
      <c r="N846" s="50"/>
      <c r="O846" s="50"/>
      <c r="P846" s="50"/>
      <c r="Q846" s="50"/>
      <c r="R846" s="53"/>
    </row>
    <row r="847">
      <c r="A847" s="54"/>
      <c r="B847" s="50"/>
      <c r="C847" s="51"/>
      <c r="D847" s="50"/>
      <c r="E847" s="52"/>
      <c r="F847" s="50"/>
      <c r="G847" s="50"/>
      <c r="H847" s="50"/>
      <c r="I847" s="50"/>
      <c r="J847" s="50"/>
      <c r="K847" s="50"/>
      <c r="L847" s="53"/>
      <c r="M847" s="53"/>
      <c r="N847" s="50"/>
      <c r="O847" s="50"/>
      <c r="P847" s="50"/>
      <c r="Q847" s="50"/>
      <c r="R847" s="53"/>
    </row>
    <row r="848">
      <c r="A848" s="54"/>
      <c r="B848" s="50"/>
      <c r="C848" s="51"/>
      <c r="D848" s="50"/>
      <c r="E848" s="52"/>
      <c r="F848" s="50"/>
      <c r="G848" s="50"/>
      <c r="H848" s="50"/>
      <c r="I848" s="50"/>
      <c r="J848" s="50"/>
      <c r="K848" s="50"/>
      <c r="L848" s="53"/>
      <c r="M848" s="53"/>
      <c r="N848" s="50"/>
      <c r="O848" s="50"/>
      <c r="P848" s="50"/>
      <c r="Q848" s="50"/>
      <c r="R848" s="53"/>
    </row>
    <row r="849">
      <c r="A849" s="54"/>
      <c r="B849" s="50"/>
      <c r="C849" s="51"/>
      <c r="D849" s="50"/>
      <c r="E849" s="52"/>
      <c r="F849" s="50"/>
      <c r="G849" s="50"/>
      <c r="H849" s="50"/>
      <c r="I849" s="50"/>
      <c r="J849" s="50"/>
      <c r="K849" s="50"/>
      <c r="L849" s="53"/>
      <c r="M849" s="53"/>
      <c r="N849" s="50"/>
      <c r="O849" s="50"/>
      <c r="P849" s="50"/>
      <c r="Q849" s="50"/>
      <c r="R849" s="53"/>
    </row>
    <row r="850">
      <c r="A850" s="54"/>
      <c r="B850" s="50"/>
      <c r="C850" s="51"/>
      <c r="D850" s="50"/>
      <c r="E850" s="52"/>
      <c r="F850" s="50"/>
      <c r="G850" s="50"/>
      <c r="H850" s="50"/>
      <c r="I850" s="50"/>
      <c r="J850" s="50"/>
      <c r="K850" s="50"/>
      <c r="L850" s="53"/>
      <c r="M850" s="53"/>
      <c r="N850" s="50"/>
      <c r="O850" s="50"/>
      <c r="P850" s="50"/>
      <c r="Q850" s="50"/>
      <c r="R850" s="53"/>
    </row>
    <row r="851">
      <c r="A851" s="54"/>
      <c r="B851" s="50"/>
      <c r="C851" s="51"/>
      <c r="D851" s="50"/>
      <c r="E851" s="52"/>
      <c r="F851" s="50"/>
      <c r="G851" s="50"/>
      <c r="H851" s="50"/>
      <c r="I851" s="50"/>
      <c r="J851" s="50"/>
      <c r="K851" s="50"/>
      <c r="L851" s="53"/>
      <c r="M851" s="53"/>
      <c r="N851" s="50"/>
      <c r="O851" s="50"/>
      <c r="P851" s="50"/>
      <c r="Q851" s="50"/>
      <c r="R851" s="53"/>
    </row>
    <row r="852">
      <c r="A852" s="54"/>
      <c r="B852" s="50"/>
      <c r="C852" s="51"/>
      <c r="D852" s="50"/>
      <c r="E852" s="52"/>
      <c r="F852" s="50"/>
      <c r="G852" s="50"/>
      <c r="H852" s="50"/>
      <c r="I852" s="50"/>
      <c r="J852" s="50"/>
      <c r="K852" s="50"/>
      <c r="L852" s="53"/>
      <c r="M852" s="53"/>
      <c r="N852" s="50"/>
      <c r="O852" s="50"/>
      <c r="P852" s="50"/>
      <c r="Q852" s="50"/>
      <c r="R852" s="53"/>
    </row>
    <row r="853">
      <c r="A853" s="54"/>
      <c r="B853" s="50"/>
      <c r="C853" s="51"/>
      <c r="D853" s="50"/>
      <c r="E853" s="52"/>
      <c r="F853" s="50"/>
      <c r="G853" s="50"/>
      <c r="H853" s="50"/>
      <c r="I853" s="50"/>
      <c r="J853" s="50"/>
      <c r="K853" s="50"/>
      <c r="L853" s="53"/>
      <c r="M853" s="53"/>
      <c r="N853" s="50"/>
      <c r="O853" s="50"/>
      <c r="P853" s="50"/>
      <c r="Q853" s="50"/>
      <c r="R853" s="53"/>
    </row>
    <row r="854">
      <c r="A854" s="54"/>
      <c r="B854" s="50"/>
      <c r="C854" s="51"/>
      <c r="D854" s="50"/>
      <c r="E854" s="52"/>
      <c r="F854" s="50"/>
      <c r="G854" s="50"/>
      <c r="H854" s="50"/>
      <c r="I854" s="50"/>
      <c r="J854" s="50"/>
      <c r="K854" s="50"/>
      <c r="L854" s="53"/>
      <c r="M854" s="53"/>
      <c r="N854" s="50"/>
      <c r="O854" s="50"/>
      <c r="P854" s="50"/>
      <c r="Q854" s="50"/>
      <c r="R854" s="53"/>
    </row>
    <row r="855">
      <c r="A855" s="54"/>
      <c r="B855" s="50"/>
      <c r="C855" s="51"/>
      <c r="D855" s="50"/>
      <c r="E855" s="52"/>
      <c r="F855" s="50"/>
      <c r="G855" s="50"/>
      <c r="H855" s="50"/>
      <c r="I855" s="50"/>
      <c r="J855" s="50"/>
      <c r="K855" s="50"/>
      <c r="L855" s="53"/>
      <c r="M855" s="53"/>
      <c r="N855" s="50"/>
      <c r="O855" s="50"/>
      <c r="P855" s="50"/>
      <c r="Q855" s="50"/>
      <c r="R855" s="53"/>
    </row>
    <row r="856">
      <c r="A856" s="54"/>
      <c r="B856" s="50"/>
      <c r="C856" s="51"/>
      <c r="D856" s="50"/>
      <c r="E856" s="52"/>
      <c r="F856" s="50"/>
      <c r="G856" s="50"/>
      <c r="H856" s="50"/>
      <c r="I856" s="50"/>
      <c r="J856" s="50"/>
      <c r="K856" s="50"/>
      <c r="L856" s="53"/>
      <c r="M856" s="53"/>
      <c r="N856" s="50"/>
      <c r="O856" s="50"/>
      <c r="P856" s="50"/>
      <c r="Q856" s="50"/>
      <c r="R856" s="53"/>
    </row>
    <row r="857">
      <c r="A857" s="54"/>
      <c r="B857" s="50"/>
      <c r="C857" s="51"/>
      <c r="D857" s="50"/>
      <c r="E857" s="52"/>
      <c r="F857" s="50"/>
      <c r="G857" s="50"/>
      <c r="H857" s="50"/>
      <c r="I857" s="50"/>
      <c r="J857" s="50"/>
      <c r="K857" s="50"/>
      <c r="L857" s="53"/>
      <c r="M857" s="53"/>
      <c r="N857" s="50"/>
      <c r="O857" s="50"/>
      <c r="P857" s="50"/>
      <c r="Q857" s="50"/>
      <c r="R857" s="53"/>
    </row>
    <row r="858">
      <c r="A858" s="54"/>
      <c r="B858" s="50"/>
      <c r="C858" s="51"/>
      <c r="D858" s="50"/>
      <c r="E858" s="52"/>
      <c r="F858" s="50"/>
      <c r="G858" s="50"/>
      <c r="H858" s="50"/>
      <c r="I858" s="50"/>
      <c r="J858" s="50"/>
      <c r="K858" s="50"/>
      <c r="L858" s="53"/>
      <c r="M858" s="53"/>
      <c r="N858" s="50"/>
      <c r="O858" s="50"/>
      <c r="P858" s="50"/>
      <c r="Q858" s="50"/>
      <c r="R858" s="53"/>
    </row>
    <row r="859">
      <c r="A859" s="54"/>
      <c r="B859" s="50"/>
      <c r="C859" s="51"/>
      <c r="D859" s="50"/>
      <c r="E859" s="52"/>
      <c r="F859" s="50"/>
      <c r="G859" s="50"/>
      <c r="H859" s="50"/>
      <c r="I859" s="50"/>
      <c r="J859" s="50"/>
      <c r="K859" s="50"/>
      <c r="L859" s="53"/>
      <c r="M859" s="53"/>
      <c r="N859" s="50"/>
      <c r="O859" s="50"/>
      <c r="P859" s="50"/>
      <c r="Q859" s="50"/>
      <c r="R859" s="53"/>
    </row>
    <row r="860">
      <c r="A860" s="54"/>
      <c r="B860" s="50"/>
      <c r="C860" s="51"/>
      <c r="D860" s="50"/>
      <c r="E860" s="52"/>
      <c r="F860" s="50"/>
      <c r="G860" s="50"/>
      <c r="H860" s="50"/>
      <c r="I860" s="50"/>
      <c r="J860" s="50"/>
      <c r="K860" s="50"/>
      <c r="L860" s="53"/>
      <c r="M860" s="53"/>
      <c r="N860" s="50"/>
      <c r="O860" s="50"/>
      <c r="P860" s="50"/>
      <c r="Q860" s="50"/>
      <c r="R860" s="53"/>
    </row>
    <row r="861">
      <c r="A861" s="54"/>
      <c r="B861" s="50"/>
      <c r="C861" s="51"/>
      <c r="D861" s="50"/>
      <c r="E861" s="52"/>
      <c r="F861" s="50"/>
      <c r="G861" s="50"/>
      <c r="H861" s="50"/>
      <c r="I861" s="50"/>
      <c r="J861" s="50"/>
      <c r="K861" s="50"/>
      <c r="L861" s="53"/>
      <c r="M861" s="53"/>
      <c r="N861" s="50"/>
      <c r="O861" s="50"/>
      <c r="P861" s="50"/>
      <c r="Q861" s="50"/>
      <c r="R861" s="53"/>
    </row>
    <row r="862">
      <c r="A862" s="54"/>
      <c r="B862" s="50"/>
      <c r="C862" s="51"/>
      <c r="D862" s="50"/>
      <c r="E862" s="52"/>
      <c r="F862" s="50"/>
      <c r="G862" s="50"/>
      <c r="H862" s="50"/>
      <c r="I862" s="50"/>
      <c r="J862" s="50"/>
      <c r="K862" s="50"/>
      <c r="L862" s="53"/>
      <c r="M862" s="53"/>
      <c r="N862" s="50"/>
      <c r="O862" s="50"/>
      <c r="P862" s="50"/>
      <c r="Q862" s="50"/>
      <c r="R862" s="53"/>
    </row>
    <row r="863">
      <c r="A863" s="54"/>
      <c r="B863" s="50"/>
      <c r="C863" s="51"/>
      <c r="D863" s="50"/>
      <c r="E863" s="52"/>
      <c r="F863" s="50"/>
      <c r="G863" s="50"/>
      <c r="H863" s="50"/>
      <c r="I863" s="50"/>
      <c r="J863" s="50"/>
      <c r="K863" s="50"/>
      <c r="L863" s="53"/>
      <c r="M863" s="53"/>
      <c r="N863" s="50"/>
      <c r="O863" s="50"/>
      <c r="P863" s="50"/>
      <c r="Q863" s="50"/>
      <c r="R863" s="53"/>
    </row>
    <row r="864">
      <c r="A864" s="54"/>
      <c r="B864" s="50"/>
      <c r="C864" s="51"/>
      <c r="D864" s="50"/>
      <c r="E864" s="52"/>
      <c r="F864" s="50"/>
      <c r="G864" s="50"/>
      <c r="H864" s="50"/>
      <c r="I864" s="50"/>
      <c r="J864" s="50"/>
      <c r="K864" s="50"/>
      <c r="L864" s="53"/>
      <c r="M864" s="53"/>
      <c r="N864" s="50"/>
      <c r="O864" s="50"/>
      <c r="P864" s="50"/>
      <c r="Q864" s="50"/>
      <c r="R864" s="53"/>
    </row>
    <row r="865">
      <c r="A865" s="54"/>
      <c r="B865" s="50"/>
      <c r="C865" s="51"/>
      <c r="D865" s="50"/>
      <c r="E865" s="52"/>
      <c r="F865" s="50"/>
      <c r="G865" s="50"/>
      <c r="H865" s="50"/>
      <c r="I865" s="50"/>
      <c r="J865" s="50"/>
      <c r="K865" s="50"/>
      <c r="L865" s="53"/>
      <c r="M865" s="53"/>
      <c r="N865" s="50"/>
      <c r="O865" s="50"/>
      <c r="P865" s="50"/>
      <c r="Q865" s="50"/>
      <c r="R865" s="53"/>
    </row>
    <row r="866">
      <c r="A866" s="54"/>
      <c r="B866" s="50"/>
      <c r="C866" s="51"/>
      <c r="D866" s="50"/>
      <c r="E866" s="52"/>
      <c r="F866" s="50"/>
      <c r="G866" s="50"/>
      <c r="H866" s="50"/>
      <c r="I866" s="50"/>
      <c r="J866" s="50"/>
      <c r="K866" s="50"/>
      <c r="L866" s="53"/>
      <c r="M866" s="53"/>
      <c r="N866" s="50"/>
      <c r="O866" s="50"/>
      <c r="P866" s="50"/>
      <c r="Q866" s="50"/>
      <c r="R866" s="53"/>
    </row>
    <row r="867">
      <c r="A867" s="54"/>
      <c r="B867" s="50"/>
      <c r="C867" s="51"/>
      <c r="D867" s="50"/>
      <c r="E867" s="52"/>
      <c r="F867" s="50"/>
      <c r="G867" s="50"/>
      <c r="H867" s="50"/>
      <c r="I867" s="50"/>
      <c r="J867" s="50"/>
      <c r="K867" s="50"/>
      <c r="L867" s="53"/>
      <c r="M867" s="53"/>
      <c r="N867" s="50"/>
      <c r="O867" s="50"/>
      <c r="P867" s="50"/>
      <c r="Q867" s="50"/>
      <c r="R867" s="53"/>
    </row>
    <row r="868">
      <c r="A868" s="54"/>
      <c r="B868" s="50"/>
      <c r="C868" s="51"/>
      <c r="D868" s="50"/>
      <c r="E868" s="52"/>
      <c r="F868" s="50"/>
      <c r="G868" s="50"/>
      <c r="H868" s="50"/>
      <c r="I868" s="50"/>
      <c r="J868" s="50"/>
      <c r="K868" s="50"/>
      <c r="L868" s="53"/>
      <c r="M868" s="53"/>
      <c r="N868" s="50"/>
      <c r="O868" s="50"/>
      <c r="P868" s="50"/>
      <c r="Q868" s="50"/>
      <c r="R868" s="53"/>
    </row>
    <row r="869">
      <c r="A869" s="54"/>
      <c r="B869" s="50"/>
      <c r="C869" s="51"/>
      <c r="D869" s="50"/>
      <c r="E869" s="52"/>
      <c r="F869" s="50"/>
      <c r="G869" s="50"/>
      <c r="H869" s="50"/>
      <c r="I869" s="50"/>
      <c r="J869" s="50"/>
      <c r="K869" s="50"/>
      <c r="L869" s="53"/>
      <c r="M869" s="53"/>
      <c r="N869" s="50"/>
      <c r="O869" s="50"/>
      <c r="P869" s="50"/>
      <c r="Q869" s="50"/>
      <c r="R869" s="53"/>
    </row>
    <row r="870">
      <c r="A870" s="54"/>
      <c r="B870" s="50"/>
      <c r="C870" s="51"/>
      <c r="D870" s="50"/>
      <c r="E870" s="52"/>
      <c r="F870" s="50"/>
      <c r="G870" s="50"/>
      <c r="H870" s="50"/>
      <c r="I870" s="50"/>
      <c r="J870" s="50"/>
      <c r="K870" s="50"/>
      <c r="L870" s="53"/>
      <c r="M870" s="53"/>
      <c r="N870" s="50"/>
      <c r="O870" s="50"/>
      <c r="P870" s="50"/>
      <c r="Q870" s="50"/>
      <c r="R870" s="53"/>
    </row>
    <row r="871">
      <c r="A871" s="54"/>
      <c r="B871" s="50"/>
      <c r="C871" s="51"/>
      <c r="D871" s="50"/>
      <c r="E871" s="52"/>
      <c r="F871" s="50"/>
      <c r="G871" s="50"/>
      <c r="H871" s="50"/>
      <c r="I871" s="50"/>
      <c r="J871" s="50"/>
      <c r="K871" s="50"/>
      <c r="L871" s="53"/>
      <c r="M871" s="53"/>
      <c r="N871" s="50"/>
      <c r="O871" s="50"/>
      <c r="P871" s="50"/>
      <c r="Q871" s="50"/>
      <c r="R871" s="53"/>
    </row>
    <row r="872">
      <c r="A872" s="54"/>
      <c r="B872" s="50"/>
      <c r="C872" s="51"/>
      <c r="D872" s="50"/>
      <c r="E872" s="52"/>
      <c r="F872" s="50"/>
      <c r="G872" s="50"/>
      <c r="H872" s="50"/>
      <c r="I872" s="50"/>
      <c r="J872" s="50"/>
      <c r="K872" s="50"/>
      <c r="L872" s="53"/>
      <c r="M872" s="53"/>
      <c r="N872" s="50"/>
      <c r="O872" s="50"/>
      <c r="P872" s="50"/>
      <c r="Q872" s="50"/>
      <c r="R872" s="53"/>
    </row>
    <row r="873">
      <c r="A873" s="54"/>
      <c r="B873" s="50"/>
      <c r="C873" s="51"/>
      <c r="D873" s="50"/>
      <c r="E873" s="52"/>
      <c r="F873" s="50"/>
      <c r="G873" s="50"/>
      <c r="H873" s="50"/>
      <c r="I873" s="50"/>
      <c r="J873" s="50"/>
      <c r="K873" s="50"/>
      <c r="L873" s="53"/>
      <c r="M873" s="53"/>
      <c r="N873" s="50"/>
      <c r="O873" s="50"/>
      <c r="P873" s="50"/>
      <c r="Q873" s="50"/>
      <c r="R873" s="53"/>
    </row>
    <row r="874">
      <c r="A874" s="54"/>
      <c r="B874" s="50"/>
      <c r="C874" s="51"/>
      <c r="D874" s="50"/>
      <c r="E874" s="52"/>
      <c r="F874" s="50"/>
      <c r="G874" s="50"/>
      <c r="H874" s="50"/>
      <c r="I874" s="50"/>
      <c r="J874" s="50"/>
      <c r="K874" s="50"/>
      <c r="L874" s="53"/>
      <c r="M874" s="53"/>
      <c r="N874" s="50"/>
      <c r="O874" s="50"/>
      <c r="P874" s="50"/>
      <c r="Q874" s="50"/>
      <c r="R874" s="53"/>
    </row>
    <row r="875">
      <c r="A875" s="54"/>
      <c r="B875" s="50"/>
      <c r="C875" s="51"/>
      <c r="D875" s="50"/>
      <c r="E875" s="52"/>
      <c r="F875" s="50"/>
      <c r="G875" s="50"/>
      <c r="H875" s="50"/>
      <c r="I875" s="50"/>
      <c r="J875" s="50"/>
      <c r="K875" s="50"/>
      <c r="L875" s="53"/>
      <c r="M875" s="53"/>
      <c r="N875" s="50"/>
      <c r="O875" s="50"/>
      <c r="P875" s="50"/>
      <c r="Q875" s="50"/>
      <c r="R875" s="53"/>
    </row>
    <row r="876">
      <c r="A876" s="54"/>
      <c r="B876" s="50"/>
      <c r="C876" s="51"/>
      <c r="D876" s="50"/>
      <c r="E876" s="52"/>
      <c r="F876" s="50"/>
      <c r="G876" s="50"/>
      <c r="H876" s="50"/>
      <c r="I876" s="50"/>
      <c r="J876" s="50"/>
      <c r="K876" s="50"/>
      <c r="L876" s="53"/>
      <c r="M876" s="53"/>
      <c r="N876" s="50"/>
      <c r="O876" s="50"/>
      <c r="P876" s="50"/>
      <c r="Q876" s="50"/>
      <c r="R876" s="53"/>
    </row>
    <row r="877">
      <c r="A877" s="54"/>
      <c r="B877" s="50"/>
      <c r="C877" s="51"/>
      <c r="D877" s="50"/>
      <c r="E877" s="52"/>
      <c r="F877" s="50"/>
      <c r="G877" s="50"/>
      <c r="H877" s="50"/>
      <c r="I877" s="50"/>
      <c r="J877" s="50"/>
      <c r="K877" s="50"/>
      <c r="L877" s="53"/>
      <c r="M877" s="53"/>
      <c r="N877" s="50"/>
      <c r="O877" s="50"/>
      <c r="P877" s="50"/>
      <c r="Q877" s="50"/>
      <c r="R877" s="53"/>
    </row>
    <row r="878">
      <c r="A878" s="54"/>
      <c r="B878" s="50"/>
      <c r="C878" s="51"/>
      <c r="D878" s="50"/>
      <c r="E878" s="52"/>
      <c r="F878" s="50"/>
      <c r="G878" s="50"/>
      <c r="H878" s="50"/>
      <c r="I878" s="50"/>
      <c r="J878" s="50"/>
      <c r="K878" s="50"/>
      <c r="L878" s="53"/>
      <c r="M878" s="53"/>
      <c r="N878" s="50"/>
      <c r="O878" s="50"/>
      <c r="P878" s="50"/>
      <c r="Q878" s="50"/>
      <c r="R878" s="53"/>
    </row>
    <row r="879">
      <c r="A879" s="54"/>
      <c r="B879" s="50"/>
      <c r="C879" s="51"/>
      <c r="D879" s="50"/>
      <c r="E879" s="52"/>
      <c r="F879" s="50"/>
      <c r="G879" s="50"/>
      <c r="H879" s="50"/>
      <c r="I879" s="50"/>
      <c r="J879" s="50"/>
      <c r="K879" s="50"/>
      <c r="L879" s="53"/>
      <c r="M879" s="53"/>
      <c r="N879" s="50"/>
      <c r="O879" s="50"/>
      <c r="P879" s="50"/>
      <c r="Q879" s="50"/>
      <c r="R879" s="53"/>
    </row>
    <row r="880">
      <c r="A880" s="54"/>
      <c r="B880" s="50"/>
      <c r="C880" s="51"/>
      <c r="D880" s="50"/>
      <c r="E880" s="52"/>
      <c r="F880" s="50"/>
      <c r="G880" s="50"/>
      <c r="H880" s="50"/>
      <c r="I880" s="50"/>
      <c r="J880" s="50"/>
      <c r="K880" s="50"/>
      <c r="L880" s="53"/>
      <c r="M880" s="53"/>
      <c r="N880" s="50"/>
      <c r="O880" s="50"/>
      <c r="P880" s="50"/>
      <c r="Q880" s="50"/>
      <c r="R880" s="53"/>
    </row>
    <row r="881">
      <c r="A881" s="54"/>
      <c r="B881" s="50"/>
      <c r="C881" s="51"/>
      <c r="D881" s="50"/>
      <c r="E881" s="52"/>
      <c r="F881" s="50"/>
      <c r="G881" s="50"/>
      <c r="H881" s="50"/>
      <c r="I881" s="50"/>
      <c r="J881" s="50"/>
      <c r="K881" s="50"/>
      <c r="L881" s="53"/>
      <c r="M881" s="53"/>
      <c r="N881" s="50"/>
      <c r="O881" s="50"/>
      <c r="P881" s="50"/>
      <c r="Q881" s="50"/>
      <c r="R881" s="53"/>
    </row>
    <row r="882">
      <c r="A882" s="54"/>
      <c r="B882" s="50"/>
      <c r="C882" s="51"/>
      <c r="D882" s="50"/>
      <c r="E882" s="52"/>
      <c r="F882" s="50"/>
      <c r="G882" s="50"/>
      <c r="H882" s="50"/>
      <c r="I882" s="50"/>
      <c r="J882" s="50"/>
      <c r="K882" s="50"/>
      <c r="L882" s="53"/>
      <c r="M882" s="53"/>
      <c r="N882" s="50"/>
      <c r="O882" s="50"/>
      <c r="P882" s="50"/>
      <c r="Q882" s="50"/>
      <c r="R882" s="53"/>
    </row>
    <row r="883">
      <c r="A883" s="54"/>
      <c r="B883" s="50"/>
      <c r="C883" s="51"/>
      <c r="D883" s="50"/>
      <c r="E883" s="52"/>
      <c r="F883" s="50"/>
      <c r="G883" s="50"/>
      <c r="H883" s="50"/>
      <c r="I883" s="50"/>
      <c r="J883" s="50"/>
      <c r="K883" s="50"/>
      <c r="L883" s="53"/>
      <c r="M883" s="53"/>
      <c r="N883" s="50"/>
      <c r="O883" s="50"/>
      <c r="P883" s="50"/>
      <c r="Q883" s="50"/>
      <c r="R883" s="53"/>
    </row>
    <row r="884">
      <c r="A884" s="54"/>
      <c r="B884" s="50"/>
      <c r="C884" s="51"/>
      <c r="D884" s="50"/>
      <c r="E884" s="52"/>
      <c r="F884" s="50"/>
      <c r="G884" s="50"/>
      <c r="H884" s="50"/>
      <c r="I884" s="50"/>
      <c r="J884" s="50"/>
      <c r="K884" s="50"/>
      <c r="L884" s="53"/>
      <c r="M884" s="53"/>
      <c r="N884" s="50"/>
      <c r="O884" s="50"/>
      <c r="P884" s="50"/>
      <c r="Q884" s="50"/>
      <c r="R884" s="53"/>
    </row>
    <row r="885">
      <c r="A885" s="54"/>
      <c r="B885" s="50"/>
      <c r="C885" s="51"/>
      <c r="D885" s="50"/>
      <c r="E885" s="52"/>
      <c r="F885" s="50"/>
      <c r="G885" s="50"/>
      <c r="H885" s="50"/>
      <c r="I885" s="50"/>
      <c r="J885" s="50"/>
      <c r="K885" s="50"/>
      <c r="L885" s="53"/>
      <c r="M885" s="53"/>
      <c r="N885" s="50"/>
      <c r="O885" s="50"/>
      <c r="P885" s="50"/>
      <c r="Q885" s="50"/>
      <c r="R885" s="53"/>
    </row>
    <row r="886">
      <c r="A886" s="54"/>
      <c r="B886" s="50"/>
      <c r="C886" s="51"/>
      <c r="D886" s="50"/>
      <c r="E886" s="52"/>
      <c r="F886" s="50"/>
      <c r="G886" s="50"/>
      <c r="H886" s="50"/>
      <c r="I886" s="50"/>
      <c r="J886" s="50"/>
      <c r="K886" s="50"/>
      <c r="L886" s="53"/>
      <c r="M886" s="53"/>
      <c r="N886" s="50"/>
      <c r="O886" s="50"/>
      <c r="P886" s="50"/>
      <c r="Q886" s="50"/>
      <c r="R886" s="53"/>
    </row>
    <row r="887">
      <c r="A887" s="54"/>
      <c r="B887" s="50"/>
      <c r="C887" s="51"/>
      <c r="D887" s="50"/>
      <c r="E887" s="52"/>
      <c r="F887" s="50"/>
      <c r="G887" s="50"/>
      <c r="H887" s="50"/>
      <c r="I887" s="50"/>
      <c r="J887" s="50"/>
      <c r="K887" s="50"/>
      <c r="L887" s="53"/>
      <c r="M887" s="53"/>
      <c r="N887" s="50"/>
      <c r="O887" s="50"/>
      <c r="P887" s="50"/>
      <c r="Q887" s="50"/>
      <c r="R887" s="53"/>
    </row>
    <row r="888">
      <c r="A888" s="54"/>
      <c r="B888" s="50"/>
      <c r="C888" s="51"/>
      <c r="D888" s="50"/>
      <c r="E888" s="52"/>
      <c r="F888" s="50"/>
      <c r="G888" s="50"/>
      <c r="H888" s="50"/>
      <c r="I888" s="50"/>
      <c r="J888" s="50"/>
      <c r="K888" s="50"/>
      <c r="L888" s="53"/>
      <c r="M888" s="53"/>
      <c r="N888" s="50"/>
      <c r="O888" s="50"/>
      <c r="P888" s="50"/>
      <c r="Q888" s="50"/>
      <c r="R888" s="53"/>
    </row>
    <row r="889">
      <c r="A889" s="54"/>
      <c r="B889" s="50"/>
      <c r="C889" s="51"/>
      <c r="D889" s="50"/>
      <c r="E889" s="52"/>
      <c r="F889" s="50"/>
      <c r="G889" s="50"/>
      <c r="H889" s="50"/>
      <c r="I889" s="50"/>
      <c r="J889" s="50"/>
      <c r="K889" s="50"/>
      <c r="L889" s="53"/>
      <c r="M889" s="53"/>
      <c r="N889" s="50"/>
      <c r="O889" s="50"/>
      <c r="P889" s="50"/>
      <c r="Q889" s="50"/>
      <c r="R889" s="53"/>
    </row>
    <row r="890">
      <c r="A890" s="54"/>
      <c r="B890" s="50"/>
      <c r="C890" s="51"/>
      <c r="D890" s="50"/>
      <c r="E890" s="52"/>
      <c r="F890" s="50"/>
      <c r="G890" s="50"/>
      <c r="H890" s="50"/>
      <c r="I890" s="50"/>
      <c r="J890" s="50"/>
      <c r="K890" s="50"/>
      <c r="L890" s="53"/>
      <c r="M890" s="53"/>
      <c r="N890" s="50"/>
      <c r="O890" s="50"/>
      <c r="P890" s="50"/>
      <c r="Q890" s="50"/>
      <c r="R890" s="53"/>
    </row>
    <row r="891">
      <c r="A891" s="54"/>
      <c r="B891" s="50"/>
      <c r="C891" s="51"/>
      <c r="D891" s="50"/>
      <c r="E891" s="52"/>
      <c r="F891" s="50"/>
      <c r="G891" s="50"/>
      <c r="H891" s="50"/>
      <c r="I891" s="50"/>
      <c r="J891" s="50"/>
      <c r="K891" s="50"/>
      <c r="L891" s="53"/>
      <c r="M891" s="53"/>
      <c r="N891" s="50"/>
      <c r="O891" s="50"/>
      <c r="P891" s="50"/>
      <c r="Q891" s="50"/>
      <c r="R891" s="53"/>
    </row>
    <row r="892">
      <c r="A892" s="54"/>
      <c r="B892" s="50"/>
      <c r="C892" s="51"/>
      <c r="D892" s="50"/>
      <c r="E892" s="52"/>
      <c r="F892" s="50"/>
      <c r="G892" s="50"/>
      <c r="H892" s="50"/>
      <c r="I892" s="50"/>
      <c r="J892" s="50"/>
      <c r="K892" s="50"/>
      <c r="L892" s="53"/>
      <c r="M892" s="53"/>
      <c r="N892" s="50"/>
      <c r="O892" s="50"/>
      <c r="P892" s="50"/>
      <c r="Q892" s="50"/>
      <c r="R892" s="53"/>
    </row>
    <row r="893">
      <c r="A893" s="54"/>
      <c r="B893" s="50"/>
      <c r="C893" s="51"/>
      <c r="D893" s="50"/>
      <c r="E893" s="52"/>
      <c r="F893" s="50"/>
      <c r="G893" s="50"/>
      <c r="H893" s="50"/>
      <c r="I893" s="50"/>
      <c r="J893" s="50"/>
      <c r="K893" s="50"/>
      <c r="L893" s="53"/>
      <c r="M893" s="53"/>
      <c r="N893" s="50"/>
      <c r="O893" s="50"/>
      <c r="P893" s="50"/>
      <c r="Q893" s="50"/>
      <c r="R893" s="53"/>
    </row>
    <row r="894">
      <c r="A894" s="54"/>
      <c r="B894" s="50"/>
      <c r="C894" s="51"/>
      <c r="D894" s="50"/>
      <c r="E894" s="52"/>
      <c r="F894" s="50"/>
      <c r="G894" s="50"/>
      <c r="H894" s="50"/>
      <c r="I894" s="50"/>
      <c r="J894" s="50"/>
      <c r="K894" s="50"/>
      <c r="L894" s="53"/>
      <c r="M894" s="53"/>
      <c r="N894" s="50"/>
      <c r="O894" s="50"/>
      <c r="P894" s="50"/>
      <c r="Q894" s="50"/>
      <c r="R894" s="53"/>
    </row>
    <row r="895">
      <c r="A895" s="54"/>
      <c r="B895" s="50"/>
      <c r="C895" s="51"/>
      <c r="D895" s="50"/>
      <c r="E895" s="52"/>
      <c r="F895" s="50"/>
      <c r="G895" s="50"/>
      <c r="H895" s="50"/>
      <c r="I895" s="50"/>
      <c r="J895" s="50"/>
      <c r="K895" s="50"/>
      <c r="L895" s="53"/>
      <c r="M895" s="53"/>
      <c r="N895" s="50"/>
      <c r="O895" s="50"/>
      <c r="P895" s="50"/>
      <c r="Q895" s="50"/>
      <c r="R895" s="53"/>
    </row>
    <row r="896">
      <c r="A896" s="54"/>
      <c r="B896" s="50"/>
      <c r="C896" s="51"/>
      <c r="D896" s="50"/>
      <c r="E896" s="52"/>
      <c r="F896" s="50"/>
      <c r="G896" s="50"/>
      <c r="H896" s="50"/>
      <c r="I896" s="50"/>
      <c r="J896" s="50"/>
      <c r="K896" s="50"/>
      <c r="L896" s="53"/>
      <c r="M896" s="53"/>
      <c r="N896" s="50"/>
      <c r="O896" s="50"/>
      <c r="P896" s="50"/>
      <c r="Q896" s="50"/>
      <c r="R896" s="53"/>
    </row>
    <row r="897">
      <c r="A897" s="54"/>
      <c r="B897" s="50"/>
      <c r="C897" s="51"/>
      <c r="D897" s="50"/>
      <c r="E897" s="52"/>
      <c r="F897" s="50"/>
      <c r="G897" s="50"/>
      <c r="H897" s="50"/>
      <c r="I897" s="50"/>
      <c r="J897" s="50"/>
      <c r="K897" s="50"/>
      <c r="L897" s="53"/>
      <c r="M897" s="53"/>
      <c r="N897" s="50"/>
      <c r="O897" s="50"/>
      <c r="P897" s="50"/>
      <c r="Q897" s="50"/>
      <c r="R897" s="53"/>
    </row>
    <row r="898">
      <c r="A898" s="54"/>
      <c r="B898" s="50"/>
      <c r="C898" s="51"/>
      <c r="D898" s="50"/>
      <c r="E898" s="52"/>
      <c r="F898" s="50"/>
      <c r="G898" s="50"/>
      <c r="H898" s="50"/>
      <c r="I898" s="50"/>
      <c r="J898" s="50"/>
      <c r="K898" s="50"/>
      <c r="L898" s="53"/>
      <c r="M898" s="53"/>
      <c r="N898" s="50"/>
      <c r="O898" s="50"/>
      <c r="P898" s="50"/>
      <c r="Q898" s="50"/>
      <c r="R898" s="53"/>
    </row>
    <row r="899">
      <c r="A899" s="54"/>
      <c r="B899" s="50"/>
      <c r="C899" s="51"/>
      <c r="D899" s="50"/>
      <c r="E899" s="52"/>
      <c r="F899" s="50"/>
      <c r="G899" s="50"/>
      <c r="H899" s="50"/>
      <c r="I899" s="50"/>
      <c r="J899" s="50"/>
      <c r="K899" s="50"/>
      <c r="L899" s="53"/>
      <c r="M899" s="53"/>
      <c r="N899" s="50"/>
      <c r="O899" s="50"/>
      <c r="P899" s="50"/>
      <c r="Q899" s="50"/>
      <c r="R899" s="53"/>
    </row>
    <row r="900">
      <c r="A900" s="54"/>
      <c r="B900" s="50"/>
      <c r="C900" s="51"/>
      <c r="D900" s="50"/>
      <c r="E900" s="52"/>
      <c r="F900" s="50"/>
      <c r="G900" s="50"/>
      <c r="H900" s="50"/>
      <c r="I900" s="50"/>
      <c r="J900" s="50"/>
      <c r="K900" s="50"/>
      <c r="L900" s="53"/>
      <c r="M900" s="53"/>
      <c r="N900" s="50"/>
      <c r="O900" s="50"/>
      <c r="P900" s="50"/>
      <c r="Q900" s="50"/>
      <c r="R900" s="53"/>
    </row>
    <row r="901">
      <c r="A901" s="54"/>
      <c r="B901" s="50"/>
      <c r="C901" s="51"/>
      <c r="D901" s="50"/>
      <c r="E901" s="52"/>
      <c r="F901" s="50"/>
      <c r="G901" s="50"/>
      <c r="H901" s="50"/>
      <c r="I901" s="50"/>
      <c r="J901" s="50"/>
      <c r="K901" s="50"/>
      <c r="L901" s="53"/>
      <c r="M901" s="53"/>
      <c r="N901" s="50"/>
      <c r="O901" s="50"/>
      <c r="P901" s="50"/>
      <c r="Q901" s="50"/>
      <c r="R901" s="53"/>
    </row>
    <row r="902">
      <c r="A902" s="54"/>
      <c r="B902" s="50"/>
      <c r="C902" s="51"/>
      <c r="D902" s="50"/>
      <c r="E902" s="52"/>
      <c r="F902" s="50"/>
      <c r="G902" s="50"/>
      <c r="H902" s="50"/>
      <c r="I902" s="50"/>
      <c r="J902" s="50"/>
      <c r="K902" s="50"/>
      <c r="L902" s="53"/>
      <c r="M902" s="53"/>
      <c r="N902" s="50"/>
      <c r="O902" s="50"/>
      <c r="P902" s="50"/>
      <c r="Q902" s="50"/>
      <c r="R902" s="53"/>
    </row>
    <row r="903">
      <c r="A903" s="54"/>
      <c r="B903" s="50"/>
      <c r="C903" s="51"/>
      <c r="D903" s="50"/>
      <c r="E903" s="52"/>
      <c r="F903" s="50"/>
      <c r="G903" s="50"/>
      <c r="H903" s="50"/>
      <c r="I903" s="50"/>
      <c r="J903" s="50"/>
      <c r="K903" s="50"/>
      <c r="L903" s="53"/>
      <c r="M903" s="53"/>
      <c r="N903" s="50"/>
      <c r="O903" s="50"/>
      <c r="P903" s="50"/>
      <c r="Q903" s="50"/>
      <c r="R903" s="53"/>
    </row>
    <row r="904">
      <c r="A904" s="54"/>
      <c r="B904" s="50"/>
      <c r="C904" s="51"/>
      <c r="D904" s="50"/>
      <c r="E904" s="52"/>
      <c r="F904" s="50"/>
      <c r="G904" s="50"/>
      <c r="H904" s="50"/>
      <c r="I904" s="50"/>
      <c r="J904" s="50"/>
      <c r="K904" s="50"/>
      <c r="L904" s="53"/>
      <c r="M904" s="53"/>
      <c r="N904" s="50"/>
      <c r="O904" s="50"/>
      <c r="P904" s="50"/>
      <c r="Q904" s="50"/>
      <c r="R904" s="53"/>
    </row>
    <row r="905">
      <c r="A905" s="54"/>
      <c r="B905" s="50"/>
      <c r="C905" s="51"/>
      <c r="D905" s="50"/>
      <c r="E905" s="52"/>
      <c r="F905" s="50"/>
      <c r="G905" s="50"/>
      <c r="H905" s="50"/>
      <c r="I905" s="50"/>
      <c r="J905" s="50"/>
      <c r="K905" s="50"/>
      <c r="L905" s="53"/>
      <c r="M905" s="53"/>
      <c r="N905" s="50"/>
      <c r="O905" s="50"/>
      <c r="P905" s="50"/>
      <c r="Q905" s="50"/>
      <c r="R905" s="53"/>
    </row>
    <row r="906">
      <c r="A906" s="54"/>
      <c r="B906" s="50"/>
      <c r="C906" s="51"/>
      <c r="D906" s="50"/>
      <c r="E906" s="52"/>
      <c r="F906" s="50"/>
      <c r="G906" s="50"/>
      <c r="H906" s="50"/>
      <c r="I906" s="50"/>
      <c r="J906" s="50"/>
      <c r="K906" s="50"/>
      <c r="L906" s="53"/>
      <c r="M906" s="53"/>
      <c r="N906" s="50"/>
      <c r="O906" s="50"/>
      <c r="P906" s="50"/>
      <c r="Q906" s="50"/>
      <c r="R906" s="53"/>
    </row>
    <row r="907">
      <c r="A907" s="54"/>
      <c r="B907" s="50"/>
      <c r="C907" s="51"/>
      <c r="D907" s="50"/>
      <c r="E907" s="52"/>
      <c r="F907" s="50"/>
      <c r="G907" s="50"/>
      <c r="H907" s="50"/>
      <c r="I907" s="50"/>
      <c r="J907" s="50"/>
      <c r="K907" s="50"/>
      <c r="L907" s="53"/>
      <c r="M907" s="53"/>
      <c r="N907" s="50"/>
      <c r="O907" s="50"/>
      <c r="P907" s="50"/>
      <c r="Q907" s="50"/>
      <c r="R907" s="53"/>
    </row>
    <row r="908">
      <c r="A908" s="54"/>
      <c r="B908" s="50"/>
      <c r="C908" s="51"/>
      <c r="D908" s="50"/>
      <c r="E908" s="52"/>
      <c r="F908" s="50"/>
      <c r="G908" s="50"/>
      <c r="H908" s="50"/>
      <c r="I908" s="50"/>
      <c r="J908" s="50"/>
      <c r="K908" s="50"/>
      <c r="L908" s="53"/>
      <c r="M908" s="53"/>
      <c r="N908" s="50"/>
      <c r="O908" s="50"/>
      <c r="P908" s="50"/>
      <c r="Q908" s="50"/>
      <c r="R908" s="53"/>
    </row>
    <row r="909">
      <c r="A909" s="54"/>
      <c r="B909" s="50"/>
      <c r="C909" s="51"/>
      <c r="D909" s="50"/>
      <c r="E909" s="52"/>
      <c r="F909" s="50"/>
      <c r="G909" s="50"/>
      <c r="H909" s="50"/>
      <c r="I909" s="50"/>
      <c r="J909" s="50"/>
      <c r="K909" s="50"/>
      <c r="L909" s="53"/>
      <c r="M909" s="53"/>
      <c r="N909" s="50"/>
      <c r="O909" s="50"/>
      <c r="P909" s="50"/>
      <c r="Q909" s="50"/>
      <c r="R909" s="53"/>
    </row>
    <row r="910">
      <c r="A910" s="54"/>
      <c r="B910" s="50"/>
      <c r="C910" s="51"/>
      <c r="D910" s="50"/>
      <c r="E910" s="52"/>
      <c r="F910" s="50"/>
      <c r="G910" s="50"/>
      <c r="H910" s="50"/>
      <c r="I910" s="50"/>
      <c r="J910" s="50"/>
      <c r="K910" s="50"/>
      <c r="L910" s="53"/>
      <c r="M910" s="53"/>
      <c r="N910" s="50"/>
      <c r="O910" s="50"/>
      <c r="P910" s="50"/>
      <c r="Q910" s="50"/>
      <c r="R910" s="53"/>
    </row>
    <row r="911">
      <c r="A911" s="54"/>
      <c r="B911" s="50"/>
      <c r="C911" s="51"/>
      <c r="D911" s="50"/>
      <c r="E911" s="52"/>
      <c r="F911" s="50"/>
      <c r="G911" s="50"/>
      <c r="H911" s="50"/>
      <c r="I911" s="50"/>
      <c r="J911" s="50"/>
      <c r="K911" s="50"/>
      <c r="L911" s="53"/>
      <c r="M911" s="53"/>
      <c r="N911" s="50"/>
      <c r="O911" s="50"/>
      <c r="P911" s="50"/>
      <c r="Q911" s="50"/>
      <c r="R911" s="53"/>
    </row>
    <row r="912">
      <c r="A912" s="54"/>
      <c r="B912" s="50"/>
      <c r="C912" s="51"/>
      <c r="D912" s="50"/>
      <c r="E912" s="52"/>
      <c r="F912" s="50"/>
      <c r="G912" s="50"/>
      <c r="H912" s="50"/>
      <c r="I912" s="50"/>
      <c r="J912" s="50"/>
      <c r="K912" s="50"/>
      <c r="L912" s="53"/>
      <c r="M912" s="53"/>
      <c r="N912" s="50"/>
      <c r="O912" s="50"/>
      <c r="P912" s="50"/>
      <c r="Q912" s="50"/>
      <c r="R912" s="53"/>
    </row>
    <row r="913">
      <c r="A913" s="54"/>
      <c r="B913" s="50"/>
      <c r="C913" s="51"/>
      <c r="D913" s="50"/>
      <c r="E913" s="52"/>
      <c r="F913" s="50"/>
      <c r="G913" s="50"/>
      <c r="H913" s="50"/>
      <c r="I913" s="50"/>
      <c r="J913" s="50"/>
      <c r="K913" s="50"/>
      <c r="L913" s="53"/>
      <c r="M913" s="53"/>
      <c r="N913" s="50"/>
      <c r="O913" s="50"/>
      <c r="P913" s="50"/>
      <c r="Q913" s="50"/>
      <c r="R913" s="53"/>
    </row>
    <row r="914">
      <c r="A914" s="54"/>
      <c r="B914" s="50"/>
      <c r="C914" s="51"/>
      <c r="D914" s="50"/>
      <c r="E914" s="52"/>
      <c r="F914" s="50"/>
      <c r="G914" s="50"/>
      <c r="H914" s="50"/>
      <c r="I914" s="50"/>
      <c r="J914" s="50"/>
      <c r="K914" s="50"/>
      <c r="L914" s="53"/>
      <c r="M914" s="53"/>
      <c r="N914" s="50"/>
      <c r="O914" s="50"/>
      <c r="P914" s="50"/>
      <c r="Q914" s="50"/>
      <c r="R914" s="53"/>
    </row>
    <row r="915">
      <c r="A915" s="54"/>
      <c r="B915" s="50"/>
      <c r="C915" s="51"/>
      <c r="D915" s="50"/>
      <c r="E915" s="52"/>
      <c r="F915" s="50"/>
      <c r="G915" s="50"/>
      <c r="H915" s="50"/>
      <c r="I915" s="50"/>
      <c r="J915" s="50"/>
      <c r="K915" s="50"/>
      <c r="L915" s="53"/>
      <c r="M915" s="53"/>
      <c r="N915" s="50"/>
      <c r="O915" s="50"/>
      <c r="P915" s="50"/>
      <c r="Q915" s="50"/>
      <c r="R915" s="53"/>
    </row>
    <row r="916">
      <c r="A916" s="54"/>
      <c r="B916" s="50"/>
      <c r="C916" s="51"/>
      <c r="D916" s="50"/>
      <c r="E916" s="52"/>
      <c r="F916" s="50"/>
      <c r="G916" s="50"/>
      <c r="H916" s="50"/>
      <c r="I916" s="50"/>
      <c r="J916" s="50"/>
      <c r="K916" s="50"/>
      <c r="L916" s="53"/>
      <c r="M916" s="53"/>
      <c r="N916" s="50"/>
      <c r="O916" s="50"/>
      <c r="P916" s="50"/>
      <c r="Q916" s="50"/>
      <c r="R916" s="53"/>
    </row>
    <row r="917">
      <c r="A917" s="54"/>
      <c r="B917" s="50"/>
      <c r="C917" s="51"/>
      <c r="D917" s="50"/>
      <c r="E917" s="52"/>
      <c r="F917" s="50"/>
      <c r="G917" s="50"/>
      <c r="H917" s="50"/>
      <c r="I917" s="50"/>
      <c r="J917" s="50"/>
      <c r="K917" s="50"/>
      <c r="L917" s="53"/>
      <c r="M917" s="53"/>
      <c r="N917" s="50"/>
      <c r="O917" s="50"/>
      <c r="P917" s="50"/>
      <c r="Q917" s="50"/>
      <c r="R917" s="53"/>
    </row>
    <row r="918">
      <c r="A918" s="54"/>
      <c r="B918" s="50"/>
      <c r="C918" s="51"/>
      <c r="D918" s="50"/>
      <c r="E918" s="52"/>
      <c r="F918" s="50"/>
      <c r="G918" s="50"/>
      <c r="H918" s="50"/>
      <c r="I918" s="50"/>
      <c r="J918" s="50"/>
      <c r="K918" s="50"/>
      <c r="L918" s="53"/>
      <c r="M918" s="53"/>
      <c r="N918" s="50"/>
      <c r="O918" s="50"/>
      <c r="P918" s="50"/>
      <c r="Q918" s="50"/>
      <c r="R918" s="53"/>
    </row>
    <row r="919">
      <c r="A919" s="54"/>
      <c r="B919" s="50"/>
      <c r="C919" s="51"/>
      <c r="D919" s="50"/>
      <c r="E919" s="52"/>
      <c r="F919" s="50"/>
      <c r="G919" s="50"/>
      <c r="H919" s="50"/>
      <c r="I919" s="50"/>
      <c r="J919" s="50"/>
      <c r="K919" s="50"/>
      <c r="L919" s="53"/>
      <c r="M919" s="53"/>
      <c r="N919" s="50"/>
      <c r="O919" s="50"/>
      <c r="P919" s="50"/>
      <c r="Q919" s="50"/>
      <c r="R919" s="53"/>
    </row>
    <row r="920">
      <c r="A920" s="54"/>
      <c r="B920" s="50"/>
      <c r="C920" s="51"/>
      <c r="D920" s="50"/>
      <c r="E920" s="52"/>
      <c r="F920" s="50"/>
      <c r="G920" s="50"/>
      <c r="H920" s="50"/>
      <c r="I920" s="50"/>
      <c r="J920" s="50"/>
      <c r="K920" s="50"/>
      <c r="L920" s="53"/>
      <c r="M920" s="53"/>
      <c r="N920" s="50"/>
      <c r="O920" s="50"/>
      <c r="P920" s="50"/>
      <c r="Q920" s="50"/>
      <c r="R920" s="53"/>
    </row>
    <row r="921">
      <c r="A921" s="54"/>
      <c r="B921" s="50"/>
      <c r="C921" s="51"/>
      <c r="D921" s="50"/>
      <c r="E921" s="52"/>
      <c r="F921" s="50"/>
      <c r="G921" s="50"/>
      <c r="H921" s="50"/>
      <c r="I921" s="50"/>
      <c r="J921" s="50"/>
      <c r="K921" s="50"/>
      <c r="L921" s="53"/>
      <c r="M921" s="53"/>
      <c r="N921" s="50"/>
      <c r="O921" s="50"/>
      <c r="P921" s="50"/>
      <c r="Q921" s="50"/>
      <c r="R921" s="53"/>
    </row>
    <row r="922">
      <c r="A922" s="54"/>
      <c r="B922" s="50"/>
      <c r="C922" s="51"/>
      <c r="D922" s="50"/>
      <c r="E922" s="52"/>
      <c r="F922" s="50"/>
      <c r="G922" s="50"/>
      <c r="H922" s="50"/>
      <c r="I922" s="50"/>
      <c r="J922" s="50"/>
      <c r="K922" s="50"/>
      <c r="L922" s="53"/>
      <c r="M922" s="53"/>
      <c r="N922" s="50"/>
      <c r="O922" s="50"/>
      <c r="P922" s="50"/>
      <c r="Q922" s="50"/>
      <c r="R922" s="53"/>
    </row>
    <row r="923">
      <c r="A923" s="54"/>
      <c r="B923" s="50"/>
      <c r="C923" s="51"/>
      <c r="D923" s="50"/>
      <c r="E923" s="52"/>
      <c r="F923" s="50"/>
      <c r="G923" s="50"/>
      <c r="H923" s="50"/>
      <c r="I923" s="50"/>
      <c r="J923" s="50"/>
      <c r="K923" s="50"/>
      <c r="L923" s="53"/>
      <c r="M923" s="53"/>
      <c r="N923" s="50"/>
      <c r="O923" s="50"/>
      <c r="P923" s="50"/>
      <c r="Q923" s="50"/>
      <c r="R923" s="53"/>
    </row>
    <row r="924">
      <c r="A924" s="54"/>
      <c r="B924" s="50"/>
      <c r="C924" s="51"/>
      <c r="D924" s="50"/>
      <c r="E924" s="52"/>
      <c r="F924" s="50"/>
      <c r="G924" s="50"/>
      <c r="H924" s="50"/>
      <c r="I924" s="50"/>
      <c r="J924" s="50"/>
      <c r="K924" s="50"/>
      <c r="L924" s="53"/>
      <c r="M924" s="53"/>
      <c r="N924" s="50"/>
      <c r="O924" s="50"/>
      <c r="P924" s="50"/>
      <c r="Q924" s="50"/>
      <c r="R924" s="53"/>
    </row>
    <row r="925">
      <c r="A925" s="54"/>
      <c r="B925" s="50"/>
      <c r="C925" s="51"/>
      <c r="D925" s="50"/>
      <c r="E925" s="52"/>
      <c r="F925" s="50"/>
      <c r="G925" s="50"/>
      <c r="H925" s="50"/>
      <c r="I925" s="50"/>
      <c r="J925" s="50"/>
      <c r="K925" s="50"/>
      <c r="L925" s="53"/>
      <c r="M925" s="53"/>
      <c r="N925" s="50"/>
      <c r="O925" s="50"/>
      <c r="P925" s="50"/>
      <c r="Q925" s="50"/>
      <c r="R925" s="53"/>
    </row>
    <row r="926">
      <c r="A926" s="54"/>
      <c r="B926" s="50"/>
      <c r="C926" s="51"/>
      <c r="D926" s="50"/>
      <c r="E926" s="52"/>
      <c r="F926" s="50"/>
      <c r="G926" s="50"/>
      <c r="H926" s="50"/>
      <c r="I926" s="50"/>
      <c r="J926" s="50"/>
      <c r="K926" s="50"/>
      <c r="L926" s="53"/>
      <c r="M926" s="53"/>
      <c r="N926" s="50"/>
      <c r="O926" s="50"/>
      <c r="P926" s="50"/>
      <c r="Q926" s="50"/>
      <c r="R926" s="53"/>
    </row>
    <row r="927">
      <c r="A927" s="54"/>
      <c r="B927" s="50"/>
      <c r="C927" s="51"/>
      <c r="D927" s="50"/>
      <c r="E927" s="52"/>
      <c r="F927" s="50"/>
      <c r="G927" s="50"/>
      <c r="H927" s="50"/>
      <c r="I927" s="50"/>
      <c r="J927" s="50"/>
      <c r="K927" s="50"/>
      <c r="L927" s="53"/>
      <c r="M927" s="53"/>
      <c r="N927" s="50"/>
      <c r="O927" s="50"/>
      <c r="P927" s="50"/>
      <c r="Q927" s="50"/>
      <c r="R927" s="53"/>
    </row>
    <row r="928">
      <c r="A928" s="54"/>
      <c r="B928" s="50"/>
      <c r="C928" s="51"/>
      <c r="D928" s="50"/>
      <c r="E928" s="52"/>
      <c r="F928" s="50"/>
      <c r="G928" s="50"/>
      <c r="H928" s="50"/>
      <c r="I928" s="50"/>
      <c r="J928" s="50"/>
      <c r="K928" s="50"/>
      <c r="L928" s="53"/>
      <c r="M928" s="53"/>
      <c r="N928" s="50"/>
      <c r="O928" s="50"/>
      <c r="P928" s="50"/>
      <c r="Q928" s="50"/>
      <c r="R928" s="53"/>
    </row>
    <row r="929">
      <c r="A929" s="54"/>
      <c r="B929" s="50"/>
      <c r="C929" s="51"/>
      <c r="D929" s="50"/>
      <c r="E929" s="52"/>
      <c r="F929" s="50"/>
      <c r="G929" s="50"/>
      <c r="H929" s="50"/>
      <c r="I929" s="50"/>
      <c r="J929" s="50"/>
      <c r="K929" s="50"/>
      <c r="L929" s="53"/>
      <c r="M929" s="53"/>
      <c r="N929" s="50"/>
      <c r="O929" s="50"/>
      <c r="P929" s="50"/>
      <c r="Q929" s="50"/>
      <c r="R929" s="53"/>
    </row>
    <row r="930">
      <c r="A930" s="54"/>
      <c r="B930" s="50"/>
      <c r="C930" s="51"/>
      <c r="D930" s="50"/>
      <c r="E930" s="52"/>
      <c r="F930" s="50"/>
      <c r="G930" s="50"/>
      <c r="H930" s="50"/>
      <c r="I930" s="50"/>
      <c r="J930" s="50"/>
      <c r="K930" s="50"/>
      <c r="L930" s="53"/>
      <c r="M930" s="53"/>
      <c r="N930" s="50"/>
      <c r="O930" s="50"/>
      <c r="P930" s="50"/>
      <c r="Q930" s="50"/>
      <c r="R930" s="53"/>
    </row>
    <row r="931">
      <c r="A931" s="54"/>
      <c r="B931" s="50"/>
      <c r="C931" s="51"/>
      <c r="D931" s="50"/>
      <c r="E931" s="52"/>
      <c r="F931" s="50"/>
      <c r="G931" s="50"/>
      <c r="H931" s="50"/>
      <c r="I931" s="50"/>
      <c r="J931" s="50"/>
      <c r="K931" s="50"/>
      <c r="L931" s="53"/>
      <c r="M931" s="53"/>
      <c r="N931" s="50"/>
      <c r="O931" s="50"/>
      <c r="P931" s="50"/>
      <c r="Q931" s="50"/>
      <c r="R931" s="53"/>
    </row>
    <row r="932">
      <c r="A932" s="54"/>
      <c r="B932" s="50"/>
      <c r="C932" s="51"/>
      <c r="D932" s="50"/>
      <c r="E932" s="52"/>
      <c r="F932" s="50"/>
      <c r="G932" s="50"/>
      <c r="H932" s="50"/>
      <c r="I932" s="50"/>
      <c r="J932" s="50"/>
      <c r="K932" s="50"/>
      <c r="L932" s="53"/>
      <c r="M932" s="53"/>
      <c r="N932" s="50"/>
      <c r="O932" s="50"/>
      <c r="P932" s="50"/>
      <c r="Q932" s="50"/>
      <c r="R932" s="53"/>
    </row>
    <row r="933">
      <c r="A933" s="54"/>
      <c r="B933" s="50"/>
      <c r="C933" s="51"/>
      <c r="D933" s="50"/>
      <c r="E933" s="52"/>
      <c r="F933" s="50"/>
      <c r="G933" s="50"/>
      <c r="H933" s="50"/>
      <c r="I933" s="50"/>
      <c r="J933" s="50"/>
      <c r="K933" s="50"/>
      <c r="L933" s="53"/>
      <c r="M933" s="53"/>
      <c r="N933" s="50"/>
      <c r="O933" s="50"/>
      <c r="P933" s="50"/>
      <c r="Q933" s="50"/>
      <c r="R933" s="53"/>
    </row>
    <row r="934">
      <c r="A934" s="54"/>
      <c r="B934" s="50"/>
      <c r="C934" s="51"/>
      <c r="D934" s="50"/>
      <c r="E934" s="52"/>
      <c r="F934" s="50"/>
      <c r="G934" s="50"/>
      <c r="H934" s="50"/>
      <c r="I934" s="50"/>
      <c r="J934" s="50"/>
      <c r="K934" s="50"/>
      <c r="L934" s="53"/>
      <c r="M934" s="53"/>
      <c r="N934" s="50"/>
      <c r="O934" s="50"/>
      <c r="P934" s="50"/>
      <c r="Q934" s="50"/>
      <c r="R934" s="53"/>
    </row>
    <row r="935">
      <c r="A935" s="54"/>
      <c r="B935" s="50"/>
      <c r="C935" s="51"/>
      <c r="D935" s="50"/>
      <c r="E935" s="52"/>
      <c r="F935" s="50"/>
      <c r="G935" s="50"/>
      <c r="H935" s="50"/>
      <c r="I935" s="50"/>
      <c r="J935" s="50"/>
      <c r="K935" s="50"/>
      <c r="L935" s="53"/>
      <c r="M935" s="53"/>
      <c r="N935" s="50"/>
      <c r="O935" s="50"/>
      <c r="P935" s="50"/>
      <c r="Q935" s="50"/>
      <c r="R935" s="53"/>
    </row>
    <row r="936">
      <c r="A936" s="54"/>
      <c r="B936" s="50"/>
      <c r="C936" s="51"/>
      <c r="D936" s="50"/>
      <c r="E936" s="52"/>
      <c r="F936" s="50"/>
      <c r="G936" s="50"/>
      <c r="H936" s="50"/>
      <c r="I936" s="50"/>
      <c r="J936" s="50"/>
      <c r="K936" s="50"/>
      <c r="L936" s="53"/>
      <c r="M936" s="53"/>
      <c r="N936" s="50"/>
      <c r="O936" s="50"/>
      <c r="P936" s="50"/>
      <c r="Q936" s="50"/>
      <c r="R936" s="53"/>
    </row>
    <row r="937">
      <c r="A937" s="54"/>
      <c r="B937" s="50"/>
      <c r="C937" s="51"/>
      <c r="D937" s="50"/>
      <c r="E937" s="52"/>
      <c r="F937" s="50"/>
      <c r="G937" s="50"/>
      <c r="H937" s="50"/>
      <c r="I937" s="50"/>
      <c r="J937" s="50"/>
      <c r="K937" s="50"/>
      <c r="L937" s="53"/>
      <c r="M937" s="53"/>
      <c r="N937" s="50"/>
      <c r="O937" s="50"/>
      <c r="P937" s="50"/>
      <c r="Q937" s="50"/>
      <c r="R937" s="53"/>
    </row>
    <row r="938">
      <c r="A938" s="54"/>
      <c r="B938" s="50"/>
      <c r="C938" s="51"/>
      <c r="D938" s="50"/>
      <c r="E938" s="52"/>
      <c r="F938" s="50"/>
      <c r="G938" s="50"/>
      <c r="H938" s="50"/>
      <c r="I938" s="50"/>
      <c r="J938" s="50"/>
      <c r="K938" s="50"/>
      <c r="L938" s="53"/>
      <c r="M938" s="53"/>
      <c r="N938" s="50"/>
      <c r="O938" s="50"/>
      <c r="P938" s="50"/>
      <c r="Q938" s="50"/>
      <c r="R938" s="53"/>
    </row>
    <row r="939">
      <c r="A939" s="54"/>
      <c r="B939" s="50"/>
      <c r="C939" s="51"/>
      <c r="D939" s="50"/>
      <c r="E939" s="52"/>
      <c r="F939" s="50"/>
      <c r="G939" s="50"/>
      <c r="H939" s="50"/>
      <c r="I939" s="50"/>
      <c r="J939" s="50"/>
      <c r="K939" s="50"/>
      <c r="L939" s="53"/>
      <c r="M939" s="53"/>
      <c r="N939" s="50"/>
      <c r="O939" s="50"/>
      <c r="P939" s="50"/>
      <c r="Q939" s="50"/>
      <c r="R939" s="53"/>
    </row>
    <row r="940">
      <c r="A940" s="54"/>
      <c r="B940" s="50"/>
      <c r="C940" s="51"/>
      <c r="D940" s="50"/>
      <c r="E940" s="52"/>
      <c r="F940" s="50"/>
      <c r="G940" s="50"/>
      <c r="H940" s="50"/>
      <c r="I940" s="50"/>
      <c r="J940" s="50"/>
      <c r="K940" s="50"/>
      <c r="L940" s="53"/>
      <c r="M940" s="53"/>
      <c r="N940" s="50"/>
      <c r="O940" s="50"/>
      <c r="P940" s="50"/>
      <c r="Q940" s="50"/>
      <c r="R940" s="53"/>
    </row>
    <row r="941">
      <c r="A941" s="54"/>
      <c r="B941" s="50"/>
      <c r="C941" s="51"/>
      <c r="D941" s="50"/>
      <c r="E941" s="52"/>
      <c r="F941" s="50"/>
      <c r="G941" s="50"/>
      <c r="H941" s="50"/>
      <c r="I941" s="50"/>
      <c r="J941" s="50"/>
      <c r="K941" s="50"/>
      <c r="L941" s="53"/>
      <c r="M941" s="53"/>
      <c r="N941" s="50"/>
      <c r="O941" s="50"/>
      <c r="P941" s="50"/>
      <c r="Q941" s="50"/>
      <c r="R941" s="53"/>
    </row>
    <row r="942">
      <c r="A942" s="54"/>
      <c r="B942" s="50"/>
      <c r="C942" s="51"/>
      <c r="D942" s="50"/>
      <c r="E942" s="52"/>
      <c r="F942" s="50"/>
      <c r="G942" s="50"/>
      <c r="H942" s="50"/>
      <c r="I942" s="50"/>
      <c r="J942" s="50"/>
      <c r="K942" s="50"/>
      <c r="L942" s="53"/>
      <c r="M942" s="53"/>
      <c r="N942" s="50"/>
      <c r="O942" s="50"/>
      <c r="P942" s="50"/>
      <c r="Q942" s="50"/>
      <c r="R942" s="53"/>
    </row>
    <row r="943">
      <c r="A943" s="54"/>
      <c r="B943" s="50"/>
      <c r="C943" s="51"/>
      <c r="D943" s="50"/>
      <c r="E943" s="52"/>
      <c r="F943" s="50"/>
      <c r="G943" s="50"/>
      <c r="H943" s="50"/>
      <c r="I943" s="50"/>
      <c r="J943" s="50"/>
      <c r="K943" s="50"/>
      <c r="L943" s="53"/>
      <c r="M943" s="53"/>
      <c r="N943" s="50"/>
      <c r="O943" s="50"/>
      <c r="P943" s="50"/>
      <c r="Q943" s="50"/>
      <c r="R943" s="53"/>
    </row>
    <row r="944">
      <c r="A944" s="54"/>
      <c r="B944" s="50"/>
      <c r="C944" s="51"/>
      <c r="D944" s="50"/>
      <c r="E944" s="52"/>
      <c r="F944" s="50"/>
      <c r="G944" s="50"/>
      <c r="H944" s="50"/>
      <c r="I944" s="50"/>
      <c r="J944" s="50"/>
      <c r="K944" s="50"/>
      <c r="L944" s="53"/>
      <c r="M944" s="53"/>
      <c r="N944" s="50"/>
      <c r="O944" s="50"/>
      <c r="P944" s="50"/>
      <c r="Q944" s="50"/>
      <c r="R944" s="53"/>
    </row>
    <row r="945">
      <c r="A945" s="54"/>
      <c r="B945" s="50"/>
      <c r="C945" s="51"/>
      <c r="D945" s="50"/>
      <c r="E945" s="52"/>
      <c r="F945" s="50"/>
      <c r="G945" s="50"/>
      <c r="H945" s="50"/>
      <c r="I945" s="50"/>
      <c r="J945" s="50"/>
      <c r="K945" s="50"/>
      <c r="L945" s="53"/>
      <c r="M945" s="53"/>
      <c r="N945" s="50"/>
      <c r="O945" s="50"/>
      <c r="P945" s="50"/>
      <c r="Q945" s="50"/>
      <c r="R945" s="53"/>
    </row>
    <row r="946">
      <c r="A946" s="54"/>
      <c r="B946" s="50"/>
      <c r="C946" s="51"/>
      <c r="D946" s="50"/>
      <c r="E946" s="52"/>
      <c r="F946" s="50"/>
      <c r="G946" s="50"/>
      <c r="H946" s="50"/>
      <c r="I946" s="50"/>
      <c r="J946" s="50"/>
      <c r="K946" s="50"/>
      <c r="L946" s="53"/>
      <c r="M946" s="53"/>
      <c r="N946" s="50"/>
      <c r="O946" s="50"/>
      <c r="P946" s="50"/>
      <c r="Q946" s="50"/>
      <c r="R946" s="53"/>
    </row>
    <row r="947">
      <c r="A947" s="54"/>
      <c r="B947" s="50"/>
      <c r="C947" s="51"/>
      <c r="D947" s="50"/>
      <c r="E947" s="52"/>
      <c r="F947" s="50"/>
      <c r="G947" s="50"/>
      <c r="H947" s="50"/>
      <c r="I947" s="50"/>
      <c r="J947" s="50"/>
      <c r="K947" s="50"/>
      <c r="L947" s="53"/>
      <c r="M947" s="53"/>
      <c r="N947" s="50"/>
      <c r="O947" s="50"/>
      <c r="P947" s="50"/>
      <c r="Q947" s="50"/>
      <c r="R947" s="53"/>
    </row>
    <row r="948">
      <c r="A948" s="54"/>
      <c r="B948" s="50"/>
      <c r="C948" s="51"/>
      <c r="D948" s="50"/>
      <c r="E948" s="52"/>
      <c r="F948" s="50"/>
      <c r="G948" s="50"/>
      <c r="H948" s="50"/>
      <c r="I948" s="50"/>
      <c r="J948" s="50"/>
      <c r="K948" s="50"/>
      <c r="L948" s="53"/>
      <c r="M948" s="53"/>
      <c r="N948" s="50"/>
      <c r="O948" s="50"/>
      <c r="P948" s="50"/>
      <c r="Q948" s="50"/>
      <c r="R948" s="53"/>
    </row>
    <row r="949">
      <c r="A949" s="54"/>
      <c r="B949" s="50"/>
      <c r="C949" s="51"/>
      <c r="D949" s="50"/>
      <c r="E949" s="52"/>
      <c r="F949" s="50"/>
      <c r="G949" s="50"/>
      <c r="H949" s="50"/>
      <c r="I949" s="50"/>
      <c r="J949" s="50"/>
      <c r="K949" s="50"/>
      <c r="L949" s="53"/>
      <c r="M949" s="53"/>
      <c r="N949" s="50"/>
      <c r="O949" s="50"/>
      <c r="P949" s="50"/>
      <c r="Q949" s="50"/>
      <c r="R949" s="53"/>
    </row>
    <row r="950">
      <c r="A950" s="54"/>
      <c r="B950" s="50"/>
      <c r="C950" s="51"/>
      <c r="D950" s="50"/>
      <c r="E950" s="52"/>
      <c r="F950" s="50"/>
      <c r="G950" s="50"/>
      <c r="H950" s="50"/>
      <c r="I950" s="50"/>
      <c r="J950" s="50"/>
      <c r="K950" s="50"/>
      <c r="L950" s="53"/>
      <c r="M950" s="53"/>
      <c r="N950" s="50"/>
      <c r="O950" s="50"/>
      <c r="P950" s="50"/>
      <c r="Q950" s="50"/>
      <c r="R950" s="53"/>
    </row>
    <row r="951">
      <c r="A951" s="54"/>
      <c r="B951" s="50"/>
      <c r="C951" s="51"/>
      <c r="D951" s="50"/>
      <c r="E951" s="52"/>
      <c r="F951" s="50"/>
      <c r="G951" s="50"/>
      <c r="H951" s="50"/>
      <c r="I951" s="50"/>
      <c r="J951" s="50"/>
      <c r="K951" s="50"/>
      <c r="L951" s="53"/>
      <c r="M951" s="53"/>
      <c r="N951" s="50"/>
      <c r="O951" s="50"/>
      <c r="P951" s="50"/>
      <c r="Q951" s="50"/>
      <c r="R951" s="53"/>
    </row>
    <row r="952">
      <c r="A952" s="54"/>
      <c r="B952" s="50"/>
      <c r="C952" s="51"/>
      <c r="D952" s="50"/>
      <c r="E952" s="52"/>
      <c r="F952" s="50"/>
      <c r="G952" s="50"/>
      <c r="H952" s="50"/>
      <c r="I952" s="50"/>
      <c r="J952" s="50"/>
      <c r="K952" s="50"/>
      <c r="L952" s="53"/>
      <c r="M952" s="53"/>
      <c r="N952" s="50"/>
      <c r="O952" s="50"/>
      <c r="P952" s="50"/>
      <c r="Q952" s="50"/>
      <c r="R952" s="53"/>
    </row>
    <row r="953">
      <c r="A953" s="54"/>
      <c r="B953" s="50"/>
      <c r="C953" s="51"/>
      <c r="D953" s="50"/>
      <c r="E953" s="52"/>
      <c r="F953" s="50"/>
      <c r="G953" s="50"/>
      <c r="H953" s="50"/>
      <c r="I953" s="50"/>
      <c r="J953" s="50"/>
      <c r="K953" s="50"/>
      <c r="L953" s="53"/>
      <c r="M953" s="53"/>
      <c r="N953" s="50"/>
      <c r="O953" s="50"/>
      <c r="P953" s="50"/>
      <c r="Q953" s="50"/>
      <c r="R953" s="53"/>
    </row>
    <row r="954">
      <c r="A954" s="54"/>
      <c r="B954" s="50"/>
      <c r="C954" s="51"/>
      <c r="D954" s="50"/>
      <c r="E954" s="52"/>
      <c r="F954" s="50"/>
      <c r="G954" s="50"/>
      <c r="H954" s="50"/>
      <c r="I954" s="50"/>
      <c r="J954" s="50"/>
      <c r="K954" s="50"/>
      <c r="L954" s="53"/>
      <c r="M954" s="53"/>
      <c r="N954" s="50"/>
      <c r="O954" s="50"/>
      <c r="P954" s="50"/>
      <c r="Q954" s="50"/>
      <c r="R954" s="53"/>
    </row>
    <row r="955">
      <c r="A955" s="54"/>
      <c r="B955" s="50"/>
      <c r="C955" s="51"/>
      <c r="D955" s="50"/>
      <c r="E955" s="52"/>
      <c r="F955" s="50"/>
      <c r="G955" s="50"/>
      <c r="H955" s="50"/>
      <c r="I955" s="50"/>
      <c r="J955" s="50"/>
      <c r="K955" s="50"/>
      <c r="L955" s="53"/>
      <c r="M955" s="53"/>
      <c r="N955" s="50"/>
      <c r="O955" s="50"/>
      <c r="P955" s="50"/>
      <c r="Q955" s="50"/>
      <c r="R955" s="53"/>
    </row>
    <row r="956">
      <c r="A956" s="54"/>
      <c r="B956" s="50"/>
      <c r="C956" s="51"/>
      <c r="D956" s="50"/>
      <c r="E956" s="52"/>
      <c r="F956" s="50"/>
      <c r="G956" s="50"/>
      <c r="H956" s="50"/>
      <c r="I956" s="50"/>
      <c r="J956" s="50"/>
      <c r="K956" s="50"/>
      <c r="L956" s="53"/>
      <c r="M956" s="53"/>
      <c r="N956" s="50"/>
      <c r="O956" s="50"/>
      <c r="P956" s="50"/>
      <c r="Q956" s="50"/>
      <c r="R956" s="53"/>
    </row>
    <row r="957">
      <c r="A957" s="54"/>
      <c r="B957" s="50"/>
      <c r="C957" s="51"/>
      <c r="D957" s="50"/>
      <c r="E957" s="52"/>
      <c r="F957" s="50"/>
      <c r="G957" s="50"/>
      <c r="H957" s="50"/>
      <c r="I957" s="50"/>
      <c r="J957" s="50"/>
      <c r="K957" s="50"/>
      <c r="L957" s="53"/>
      <c r="M957" s="53"/>
      <c r="N957" s="50"/>
      <c r="O957" s="50"/>
      <c r="P957" s="50"/>
      <c r="Q957" s="50"/>
      <c r="R957" s="53"/>
    </row>
    <row r="958">
      <c r="A958" s="54"/>
      <c r="B958" s="50"/>
      <c r="C958" s="51"/>
      <c r="D958" s="50"/>
      <c r="E958" s="52"/>
      <c r="F958" s="50"/>
      <c r="G958" s="50"/>
      <c r="H958" s="50"/>
      <c r="I958" s="50"/>
      <c r="J958" s="50"/>
      <c r="K958" s="50"/>
      <c r="L958" s="53"/>
      <c r="M958" s="53"/>
      <c r="N958" s="50"/>
      <c r="O958" s="50"/>
      <c r="P958" s="50"/>
      <c r="Q958" s="50"/>
      <c r="R958" s="53"/>
    </row>
    <row r="959">
      <c r="A959" s="54"/>
      <c r="B959" s="50"/>
      <c r="C959" s="51"/>
      <c r="D959" s="50"/>
      <c r="E959" s="52"/>
      <c r="F959" s="50"/>
      <c r="G959" s="50"/>
      <c r="H959" s="50"/>
      <c r="I959" s="50"/>
      <c r="J959" s="50"/>
      <c r="K959" s="50"/>
      <c r="L959" s="53"/>
      <c r="M959" s="53"/>
      <c r="N959" s="50"/>
      <c r="O959" s="50"/>
      <c r="P959" s="50"/>
      <c r="Q959" s="50"/>
      <c r="R959" s="53"/>
    </row>
    <row r="960">
      <c r="A960" s="54"/>
      <c r="B960" s="50"/>
      <c r="C960" s="51"/>
      <c r="D960" s="50"/>
      <c r="E960" s="52"/>
      <c r="F960" s="50"/>
      <c r="G960" s="50"/>
      <c r="H960" s="50"/>
      <c r="I960" s="50"/>
      <c r="J960" s="50"/>
      <c r="K960" s="50"/>
      <c r="L960" s="53"/>
      <c r="M960" s="53"/>
      <c r="N960" s="50"/>
      <c r="O960" s="50"/>
      <c r="P960" s="50"/>
      <c r="Q960" s="50"/>
      <c r="R960" s="53"/>
    </row>
    <row r="961">
      <c r="A961" s="54"/>
      <c r="B961" s="50"/>
      <c r="C961" s="51"/>
      <c r="D961" s="50"/>
      <c r="E961" s="52"/>
      <c r="F961" s="50"/>
      <c r="G961" s="50"/>
      <c r="H961" s="50"/>
      <c r="I961" s="50"/>
      <c r="J961" s="50"/>
      <c r="K961" s="50"/>
      <c r="L961" s="53"/>
      <c r="M961" s="53"/>
      <c r="N961" s="50"/>
      <c r="O961" s="50"/>
      <c r="P961" s="50"/>
      <c r="Q961" s="50"/>
      <c r="R961" s="53"/>
    </row>
    <row r="962">
      <c r="A962" s="54"/>
      <c r="B962" s="50"/>
      <c r="C962" s="51"/>
      <c r="D962" s="50"/>
      <c r="E962" s="52"/>
      <c r="F962" s="50"/>
      <c r="G962" s="50"/>
      <c r="H962" s="50"/>
      <c r="I962" s="50"/>
      <c r="J962" s="50"/>
      <c r="K962" s="50"/>
      <c r="L962" s="53"/>
      <c r="M962" s="53"/>
      <c r="N962" s="50"/>
      <c r="O962" s="50"/>
      <c r="P962" s="50"/>
      <c r="Q962" s="50"/>
      <c r="R962" s="53"/>
    </row>
    <row r="963">
      <c r="A963" s="54"/>
      <c r="B963" s="50"/>
      <c r="C963" s="51"/>
      <c r="D963" s="50"/>
      <c r="E963" s="52"/>
      <c r="F963" s="50"/>
      <c r="G963" s="50"/>
      <c r="H963" s="50"/>
      <c r="I963" s="50"/>
      <c r="J963" s="50"/>
      <c r="K963" s="50"/>
      <c r="L963" s="53"/>
      <c r="M963" s="53"/>
      <c r="N963" s="50"/>
      <c r="O963" s="50"/>
      <c r="P963" s="50"/>
      <c r="Q963" s="50"/>
      <c r="R963" s="53"/>
    </row>
    <row r="964">
      <c r="A964" s="54"/>
      <c r="B964" s="50"/>
      <c r="C964" s="51"/>
      <c r="D964" s="50"/>
      <c r="E964" s="52"/>
      <c r="F964" s="50"/>
      <c r="G964" s="50"/>
      <c r="H964" s="50"/>
      <c r="I964" s="50"/>
      <c r="J964" s="50"/>
      <c r="K964" s="50"/>
      <c r="L964" s="53"/>
      <c r="M964" s="53"/>
      <c r="N964" s="50"/>
      <c r="O964" s="50"/>
      <c r="P964" s="50"/>
      <c r="Q964" s="50"/>
      <c r="R964" s="53"/>
    </row>
    <row r="965">
      <c r="A965" s="54"/>
      <c r="B965" s="50"/>
      <c r="C965" s="51"/>
      <c r="D965" s="50"/>
      <c r="E965" s="52"/>
      <c r="F965" s="50"/>
      <c r="G965" s="50"/>
      <c r="H965" s="50"/>
      <c r="I965" s="50"/>
      <c r="J965" s="50"/>
      <c r="K965" s="50"/>
      <c r="L965" s="53"/>
      <c r="M965" s="53"/>
      <c r="N965" s="50"/>
      <c r="O965" s="50"/>
      <c r="P965" s="50"/>
      <c r="Q965" s="50"/>
      <c r="R965" s="53"/>
    </row>
    <row r="966">
      <c r="A966" s="54"/>
      <c r="B966" s="50"/>
      <c r="C966" s="51"/>
      <c r="D966" s="50"/>
      <c r="E966" s="52"/>
      <c r="F966" s="50"/>
      <c r="G966" s="50"/>
      <c r="H966" s="50"/>
      <c r="I966" s="50"/>
      <c r="J966" s="50"/>
      <c r="K966" s="50"/>
      <c r="L966" s="53"/>
      <c r="M966" s="53"/>
      <c r="N966" s="50"/>
      <c r="O966" s="50"/>
      <c r="P966" s="50"/>
      <c r="Q966" s="50"/>
      <c r="R966" s="53"/>
    </row>
    <row r="967">
      <c r="A967" s="54"/>
      <c r="B967" s="50"/>
      <c r="C967" s="51"/>
      <c r="D967" s="50"/>
      <c r="E967" s="52"/>
      <c r="F967" s="50"/>
      <c r="G967" s="50"/>
      <c r="H967" s="50"/>
      <c r="I967" s="50"/>
      <c r="J967" s="50"/>
      <c r="K967" s="50"/>
      <c r="L967" s="53"/>
      <c r="M967" s="53"/>
      <c r="N967" s="50"/>
      <c r="O967" s="50"/>
      <c r="P967" s="50"/>
      <c r="Q967" s="50"/>
      <c r="R967" s="53"/>
    </row>
    <row r="968">
      <c r="A968" s="54"/>
      <c r="B968" s="50"/>
      <c r="C968" s="51"/>
      <c r="D968" s="50"/>
      <c r="E968" s="52"/>
      <c r="F968" s="50"/>
      <c r="G968" s="50"/>
      <c r="H968" s="50"/>
      <c r="I968" s="50"/>
      <c r="J968" s="50"/>
      <c r="K968" s="50"/>
      <c r="L968" s="53"/>
      <c r="M968" s="53"/>
      <c r="N968" s="50"/>
      <c r="O968" s="50"/>
      <c r="P968" s="50"/>
      <c r="Q968" s="50"/>
      <c r="R968" s="53"/>
    </row>
    <row r="969">
      <c r="A969" s="54"/>
      <c r="B969" s="50"/>
      <c r="C969" s="51"/>
      <c r="D969" s="50"/>
      <c r="E969" s="52"/>
      <c r="F969" s="50"/>
      <c r="G969" s="50"/>
      <c r="H969" s="50"/>
      <c r="I969" s="50"/>
      <c r="J969" s="50"/>
      <c r="K969" s="50"/>
      <c r="L969" s="53"/>
      <c r="M969" s="53"/>
      <c r="N969" s="50"/>
      <c r="O969" s="50"/>
      <c r="P969" s="50"/>
      <c r="Q969" s="50"/>
      <c r="R969" s="53"/>
    </row>
    <row r="970">
      <c r="A970" s="54"/>
      <c r="B970" s="50"/>
      <c r="C970" s="51"/>
      <c r="D970" s="50"/>
      <c r="E970" s="52"/>
      <c r="F970" s="50"/>
      <c r="G970" s="50"/>
      <c r="H970" s="50"/>
      <c r="I970" s="50"/>
      <c r="J970" s="50"/>
      <c r="K970" s="50"/>
      <c r="L970" s="53"/>
      <c r="M970" s="53"/>
      <c r="N970" s="50"/>
      <c r="O970" s="50"/>
      <c r="P970" s="50"/>
      <c r="Q970" s="50"/>
      <c r="R970" s="53"/>
    </row>
    <row r="971">
      <c r="A971" s="54"/>
      <c r="B971" s="50"/>
      <c r="C971" s="51"/>
      <c r="D971" s="50"/>
      <c r="E971" s="52"/>
      <c r="F971" s="50"/>
      <c r="G971" s="50"/>
      <c r="H971" s="50"/>
      <c r="I971" s="50"/>
      <c r="J971" s="50"/>
      <c r="K971" s="50"/>
      <c r="L971" s="53"/>
      <c r="M971" s="53"/>
      <c r="N971" s="50"/>
      <c r="O971" s="50"/>
      <c r="P971" s="50"/>
      <c r="Q971" s="50"/>
      <c r="R971" s="53"/>
    </row>
    <row r="972">
      <c r="A972" s="54"/>
      <c r="B972" s="50"/>
      <c r="C972" s="51"/>
      <c r="D972" s="50"/>
      <c r="E972" s="52"/>
      <c r="F972" s="50"/>
      <c r="G972" s="50"/>
      <c r="H972" s="50"/>
      <c r="I972" s="50"/>
      <c r="J972" s="50"/>
      <c r="K972" s="50"/>
      <c r="L972" s="53"/>
      <c r="M972" s="53"/>
      <c r="N972" s="50"/>
      <c r="O972" s="50"/>
      <c r="P972" s="50"/>
      <c r="Q972" s="50"/>
      <c r="R972" s="53"/>
    </row>
    <row r="973">
      <c r="A973" s="54"/>
      <c r="B973" s="50"/>
      <c r="C973" s="51"/>
      <c r="D973" s="50"/>
      <c r="E973" s="52"/>
      <c r="F973" s="50"/>
      <c r="G973" s="50"/>
      <c r="H973" s="50"/>
      <c r="I973" s="50"/>
      <c r="J973" s="50"/>
      <c r="K973" s="50"/>
      <c r="L973" s="53"/>
      <c r="M973" s="53"/>
      <c r="N973" s="50"/>
      <c r="O973" s="50"/>
      <c r="P973" s="50"/>
      <c r="Q973" s="50"/>
      <c r="R973" s="53"/>
    </row>
    <row r="974">
      <c r="A974" s="54"/>
      <c r="B974" s="50"/>
      <c r="C974" s="51"/>
      <c r="D974" s="50"/>
      <c r="E974" s="52"/>
      <c r="F974" s="50"/>
      <c r="G974" s="50"/>
      <c r="H974" s="50"/>
      <c r="I974" s="50"/>
      <c r="J974" s="50"/>
      <c r="K974" s="50"/>
      <c r="L974" s="53"/>
      <c r="M974" s="53"/>
      <c r="N974" s="50"/>
      <c r="O974" s="50"/>
      <c r="P974" s="50"/>
      <c r="Q974" s="50"/>
      <c r="R974" s="53"/>
    </row>
    <row r="975">
      <c r="A975" s="54"/>
      <c r="B975" s="50"/>
      <c r="C975" s="51"/>
      <c r="D975" s="50"/>
      <c r="E975" s="52"/>
      <c r="F975" s="50"/>
      <c r="G975" s="50"/>
      <c r="H975" s="50"/>
      <c r="I975" s="50"/>
      <c r="J975" s="50"/>
      <c r="K975" s="50"/>
      <c r="L975" s="53"/>
      <c r="M975" s="53"/>
      <c r="N975" s="50"/>
      <c r="O975" s="50"/>
      <c r="P975" s="50"/>
      <c r="Q975" s="50"/>
      <c r="R975" s="53"/>
    </row>
    <row r="976">
      <c r="A976" s="54"/>
      <c r="B976" s="50"/>
      <c r="C976" s="51"/>
      <c r="D976" s="50"/>
      <c r="E976" s="52"/>
      <c r="F976" s="50"/>
      <c r="G976" s="50"/>
      <c r="H976" s="50"/>
      <c r="I976" s="50"/>
      <c r="J976" s="50"/>
      <c r="K976" s="50"/>
      <c r="L976" s="53"/>
      <c r="M976" s="53"/>
      <c r="N976" s="50"/>
      <c r="O976" s="50"/>
      <c r="P976" s="50"/>
      <c r="Q976" s="50"/>
      <c r="R976" s="53"/>
    </row>
    <row r="977">
      <c r="A977" s="54"/>
      <c r="B977" s="50"/>
      <c r="C977" s="51"/>
      <c r="D977" s="50"/>
      <c r="E977" s="52"/>
      <c r="F977" s="50"/>
      <c r="G977" s="50"/>
      <c r="H977" s="50"/>
      <c r="I977" s="50"/>
      <c r="J977" s="50"/>
      <c r="K977" s="50"/>
      <c r="L977" s="53"/>
      <c r="M977" s="53"/>
      <c r="N977" s="50"/>
      <c r="O977" s="50"/>
      <c r="P977" s="50"/>
      <c r="Q977" s="50"/>
      <c r="R977" s="53"/>
    </row>
    <row r="978">
      <c r="A978" s="54"/>
      <c r="B978" s="50"/>
      <c r="C978" s="51"/>
      <c r="D978" s="50"/>
      <c r="E978" s="52"/>
      <c r="F978" s="50"/>
      <c r="G978" s="50"/>
      <c r="H978" s="50"/>
      <c r="I978" s="50"/>
      <c r="J978" s="50"/>
      <c r="K978" s="50"/>
      <c r="L978" s="53"/>
      <c r="M978" s="53"/>
      <c r="N978" s="50"/>
      <c r="O978" s="50"/>
      <c r="P978" s="50"/>
      <c r="Q978" s="50"/>
      <c r="R978" s="53"/>
    </row>
    <row r="979">
      <c r="A979" s="54"/>
      <c r="B979" s="50"/>
      <c r="C979" s="51"/>
      <c r="D979" s="50"/>
      <c r="E979" s="52"/>
      <c r="F979" s="50"/>
      <c r="G979" s="50"/>
      <c r="H979" s="50"/>
      <c r="I979" s="50"/>
      <c r="J979" s="50"/>
      <c r="K979" s="50"/>
      <c r="L979" s="53"/>
      <c r="M979" s="53"/>
      <c r="N979" s="50"/>
      <c r="O979" s="50"/>
      <c r="P979" s="50"/>
      <c r="Q979" s="50"/>
      <c r="R979" s="53"/>
    </row>
    <row r="980">
      <c r="A980" s="54"/>
      <c r="B980" s="50"/>
      <c r="C980" s="51"/>
      <c r="D980" s="50"/>
      <c r="E980" s="52"/>
      <c r="F980" s="50"/>
      <c r="G980" s="50"/>
      <c r="H980" s="50"/>
      <c r="I980" s="50"/>
      <c r="J980" s="50"/>
      <c r="K980" s="50"/>
      <c r="L980" s="53"/>
      <c r="M980" s="53"/>
      <c r="N980" s="50"/>
      <c r="O980" s="50"/>
      <c r="P980" s="50"/>
      <c r="Q980" s="50"/>
      <c r="R980" s="53"/>
    </row>
    <row r="981">
      <c r="A981" s="54"/>
      <c r="B981" s="50"/>
      <c r="C981" s="51"/>
      <c r="D981" s="50"/>
      <c r="E981" s="52"/>
      <c r="F981" s="50"/>
      <c r="G981" s="50"/>
      <c r="H981" s="50"/>
      <c r="I981" s="50"/>
      <c r="J981" s="50"/>
      <c r="K981" s="50"/>
      <c r="L981" s="53"/>
      <c r="M981" s="53"/>
      <c r="N981" s="50"/>
      <c r="O981" s="50"/>
      <c r="P981" s="50"/>
      <c r="Q981" s="50"/>
      <c r="R981" s="53"/>
    </row>
    <row r="982">
      <c r="A982" s="54"/>
      <c r="B982" s="50"/>
      <c r="C982" s="51"/>
      <c r="D982" s="50"/>
      <c r="E982" s="52"/>
      <c r="F982" s="50"/>
      <c r="G982" s="50"/>
      <c r="H982" s="50"/>
      <c r="I982" s="50"/>
      <c r="J982" s="50"/>
      <c r="K982" s="50"/>
      <c r="L982" s="53"/>
      <c r="M982" s="53"/>
      <c r="N982" s="50"/>
      <c r="O982" s="50"/>
      <c r="P982" s="50"/>
      <c r="Q982" s="50"/>
      <c r="R982" s="53"/>
    </row>
    <row r="983">
      <c r="A983" s="54"/>
      <c r="B983" s="50"/>
      <c r="C983" s="51"/>
      <c r="D983" s="50"/>
      <c r="E983" s="52"/>
      <c r="F983" s="50"/>
      <c r="G983" s="50"/>
      <c r="H983" s="50"/>
      <c r="I983" s="50"/>
      <c r="J983" s="50"/>
      <c r="K983" s="50"/>
      <c r="L983" s="53"/>
      <c r="M983" s="53"/>
      <c r="N983" s="50"/>
      <c r="O983" s="50"/>
      <c r="P983" s="50"/>
      <c r="Q983" s="50"/>
      <c r="R983" s="53"/>
    </row>
    <row r="984">
      <c r="A984" s="54"/>
      <c r="B984" s="50"/>
      <c r="C984" s="51"/>
      <c r="D984" s="50"/>
      <c r="E984" s="52"/>
      <c r="F984" s="50"/>
      <c r="G984" s="50"/>
      <c r="H984" s="50"/>
      <c r="I984" s="50"/>
      <c r="J984" s="50"/>
      <c r="K984" s="50"/>
      <c r="L984" s="53"/>
      <c r="M984" s="53"/>
      <c r="N984" s="50"/>
      <c r="O984" s="50"/>
      <c r="P984" s="50"/>
      <c r="Q984" s="50"/>
      <c r="R984" s="53"/>
    </row>
    <row r="985">
      <c r="A985" s="54"/>
      <c r="B985" s="50"/>
      <c r="C985" s="51"/>
      <c r="D985" s="50"/>
      <c r="E985" s="52"/>
      <c r="F985" s="50"/>
      <c r="G985" s="50"/>
      <c r="H985" s="50"/>
      <c r="I985" s="50"/>
      <c r="J985" s="50"/>
      <c r="K985" s="50"/>
      <c r="L985" s="53"/>
      <c r="M985" s="53"/>
      <c r="N985" s="50"/>
      <c r="O985" s="50"/>
      <c r="P985" s="50"/>
      <c r="Q985" s="50"/>
      <c r="R985" s="53"/>
    </row>
    <row r="986">
      <c r="A986" s="54"/>
      <c r="B986" s="50"/>
      <c r="C986" s="51"/>
      <c r="D986" s="50"/>
      <c r="E986" s="52"/>
      <c r="F986" s="50"/>
      <c r="G986" s="50"/>
      <c r="H986" s="50"/>
      <c r="I986" s="50"/>
      <c r="J986" s="50"/>
      <c r="K986" s="50"/>
      <c r="L986" s="53"/>
      <c r="M986" s="53"/>
      <c r="N986" s="50"/>
      <c r="O986" s="50"/>
      <c r="P986" s="50"/>
      <c r="Q986" s="50"/>
      <c r="R986" s="53"/>
    </row>
    <row r="987">
      <c r="A987" s="54"/>
      <c r="B987" s="50"/>
      <c r="C987" s="51"/>
      <c r="D987" s="50"/>
      <c r="E987" s="52"/>
      <c r="F987" s="50"/>
      <c r="G987" s="50"/>
      <c r="H987" s="50"/>
      <c r="I987" s="50"/>
      <c r="J987" s="50"/>
      <c r="K987" s="50"/>
      <c r="L987" s="53"/>
      <c r="M987" s="53"/>
      <c r="N987" s="50"/>
      <c r="O987" s="50"/>
      <c r="P987" s="50"/>
      <c r="Q987" s="50"/>
      <c r="R987" s="53"/>
    </row>
    <row r="988">
      <c r="A988" s="54"/>
      <c r="B988" s="50"/>
      <c r="C988" s="51"/>
      <c r="D988" s="50"/>
      <c r="E988" s="52"/>
      <c r="F988" s="50"/>
      <c r="G988" s="50"/>
      <c r="H988" s="50"/>
      <c r="I988" s="50"/>
      <c r="J988" s="50"/>
      <c r="K988" s="50"/>
      <c r="L988" s="53"/>
      <c r="M988" s="53"/>
      <c r="N988" s="50"/>
      <c r="O988" s="50"/>
      <c r="P988" s="50"/>
      <c r="Q988" s="50"/>
      <c r="R988" s="53"/>
    </row>
    <row r="989">
      <c r="A989" s="54"/>
      <c r="B989" s="50"/>
      <c r="C989" s="51"/>
      <c r="D989" s="50"/>
      <c r="E989" s="52"/>
      <c r="F989" s="50"/>
      <c r="G989" s="50"/>
      <c r="H989" s="50"/>
      <c r="I989" s="50"/>
      <c r="J989" s="50"/>
      <c r="K989" s="50"/>
      <c r="L989" s="53"/>
      <c r="M989" s="53"/>
      <c r="N989" s="50"/>
      <c r="O989" s="50"/>
      <c r="P989" s="50"/>
      <c r="Q989" s="50"/>
      <c r="R989" s="53"/>
    </row>
    <row r="990">
      <c r="A990" s="54"/>
      <c r="B990" s="50"/>
      <c r="C990" s="51"/>
      <c r="D990" s="50"/>
      <c r="E990" s="52"/>
      <c r="F990" s="50"/>
      <c r="G990" s="50"/>
      <c r="H990" s="50"/>
      <c r="I990" s="50"/>
      <c r="J990" s="50"/>
      <c r="K990" s="50"/>
      <c r="L990" s="53"/>
      <c r="M990" s="53"/>
      <c r="N990" s="50"/>
      <c r="O990" s="50"/>
      <c r="P990" s="50"/>
      <c r="Q990" s="50"/>
      <c r="R990" s="53"/>
    </row>
    <row r="991">
      <c r="A991" s="54"/>
      <c r="B991" s="50"/>
      <c r="C991" s="51"/>
      <c r="D991" s="50"/>
      <c r="E991" s="52"/>
      <c r="F991" s="50"/>
      <c r="G991" s="50"/>
      <c r="H991" s="50"/>
      <c r="I991" s="50"/>
      <c r="J991" s="50"/>
      <c r="K991" s="50"/>
      <c r="L991" s="53"/>
      <c r="M991" s="53"/>
      <c r="N991" s="50"/>
      <c r="O991" s="50"/>
      <c r="P991" s="50"/>
      <c r="Q991" s="50"/>
      <c r="R991" s="53"/>
    </row>
    <row r="992">
      <c r="A992" s="54"/>
      <c r="B992" s="50"/>
      <c r="C992" s="51"/>
      <c r="D992" s="50"/>
      <c r="E992" s="52"/>
      <c r="F992" s="50"/>
      <c r="G992" s="50"/>
      <c r="H992" s="50"/>
      <c r="I992" s="50"/>
      <c r="J992" s="50"/>
      <c r="K992" s="50"/>
      <c r="L992" s="53"/>
      <c r="M992" s="53"/>
      <c r="N992" s="50"/>
      <c r="O992" s="50"/>
      <c r="P992" s="50"/>
      <c r="Q992" s="50"/>
      <c r="R992" s="53"/>
    </row>
    <row r="993">
      <c r="A993" s="54"/>
      <c r="B993" s="50"/>
      <c r="C993" s="51"/>
      <c r="D993" s="50"/>
      <c r="E993" s="52"/>
      <c r="F993" s="50"/>
      <c r="G993" s="50"/>
      <c r="H993" s="50"/>
      <c r="I993" s="50"/>
      <c r="J993" s="50"/>
      <c r="K993" s="50"/>
      <c r="L993" s="53"/>
      <c r="M993" s="53"/>
      <c r="N993" s="50"/>
      <c r="O993" s="50"/>
      <c r="P993" s="50"/>
      <c r="Q993" s="50"/>
      <c r="R993" s="53"/>
    </row>
    <row r="994">
      <c r="A994" s="54"/>
      <c r="B994" s="50"/>
      <c r="C994" s="51"/>
      <c r="D994" s="50"/>
      <c r="E994" s="52"/>
      <c r="F994" s="50"/>
      <c r="G994" s="50"/>
      <c r="H994" s="50"/>
      <c r="I994" s="50"/>
      <c r="J994" s="50"/>
      <c r="K994" s="50"/>
      <c r="L994" s="53"/>
      <c r="M994" s="53"/>
      <c r="N994" s="50"/>
      <c r="O994" s="50"/>
      <c r="P994" s="50"/>
      <c r="Q994" s="50"/>
      <c r="R994" s="53"/>
    </row>
    <row r="995">
      <c r="A995" s="54"/>
      <c r="B995" s="50"/>
      <c r="C995" s="51"/>
      <c r="D995" s="50"/>
      <c r="E995" s="52"/>
      <c r="F995" s="50"/>
      <c r="G995" s="50"/>
      <c r="H995" s="50"/>
      <c r="I995" s="50"/>
      <c r="J995" s="50"/>
      <c r="K995" s="50"/>
      <c r="L995" s="53"/>
      <c r="M995" s="53"/>
      <c r="N995" s="50"/>
      <c r="O995" s="50"/>
      <c r="P995" s="50"/>
      <c r="Q995" s="50"/>
      <c r="R995" s="53"/>
    </row>
    <row r="996">
      <c r="A996" s="54"/>
      <c r="B996" s="50"/>
      <c r="C996" s="51"/>
      <c r="D996" s="50"/>
      <c r="E996" s="52"/>
      <c r="F996" s="50"/>
      <c r="G996" s="50"/>
      <c r="H996" s="50"/>
      <c r="I996" s="50"/>
      <c r="J996" s="50"/>
      <c r="K996" s="50"/>
      <c r="L996" s="53"/>
      <c r="M996" s="53"/>
      <c r="N996" s="50"/>
      <c r="O996" s="50"/>
      <c r="P996" s="50"/>
      <c r="Q996" s="50"/>
      <c r="R996" s="53"/>
    </row>
    <row r="997">
      <c r="A997" s="54"/>
      <c r="B997" s="50"/>
      <c r="C997" s="51"/>
      <c r="D997" s="50"/>
      <c r="E997" s="52"/>
      <c r="F997" s="50"/>
      <c r="G997" s="50"/>
      <c r="H997" s="50"/>
      <c r="I997" s="50"/>
      <c r="J997" s="50"/>
      <c r="K997" s="50"/>
      <c r="L997" s="53"/>
      <c r="M997" s="53"/>
      <c r="N997" s="50"/>
      <c r="O997" s="50"/>
      <c r="P997" s="50"/>
      <c r="Q997" s="50"/>
      <c r="R997" s="53"/>
    </row>
    <row r="998">
      <c r="A998" s="54"/>
      <c r="B998" s="50"/>
      <c r="C998" s="51"/>
      <c r="D998" s="50"/>
      <c r="E998" s="52"/>
      <c r="F998" s="50"/>
      <c r="G998" s="50"/>
      <c r="H998" s="50"/>
      <c r="I998" s="50"/>
      <c r="J998" s="50"/>
      <c r="K998" s="50"/>
      <c r="L998" s="53"/>
      <c r="M998" s="53"/>
      <c r="N998" s="50"/>
      <c r="O998" s="50"/>
      <c r="P998" s="50"/>
      <c r="Q998" s="50"/>
      <c r="R998" s="53"/>
    </row>
    <row r="999">
      <c r="A999" s="54"/>
      <c r="B999" s="50"/>
      <c r="C999" s="51"/>
      <c r="D999" s="50"/>
      <c r="E999" s="52"/>
      <c r="F999" s="50"/>
      <c r="G999" s="50"/>
      <c r="H999" s="50"/>
      <c r="I999" s="50"/>
      <c r="J999" s="50"/>
      <c r="K999" s="50"/>
      <c r="L999" s="53"/>
      <c r="M999" s="53"/>
      <c r="N999" s="50"/>
      <c r="O999" s="50"/>
      <c r="P999" s="50"/>
      <c r="Q999" s="50"/>
      <c r="R999" s="53"/>
    </row>
    <row r="1000">
      <c r="A1000" s="54"/>
      <c r="B1000" s="50"/>
      <c r="C1000" s="51"/>
      <c r="D1000" s="50"/>
      <c r="E1000" s="52"/>
      <c r="F1000" s="50"/>
      <c r="G1000" s="50"/>
      <c r="H1000" s="50"/>
      <c r="I1000" s="50"/>
      <c r="J1000" s="50"/>
      <c r="K1000" s="50"/>
      <c r="L1000" s="53"/>
      <c r="M1000" s="53"/>
      <c r="N1000" s="50"/>
      <c r="O1000" s="50"/>
      <c r="P1000" s="50"/>
      <c r="Q1000" s="50"/>
      <c r="R1000" s="53"/>
    </row>
    <row r="1001">
      <c r="A1001" s="54"/>
      <c r="B1001" s="50"/>
      <c r="C1001" s="51"/>
      <c r="D1001" s="50"/>
      <c r="E1001" s="52"/>
      <c r="F1001" s="50"/>
      <c r="G1001" s="50"/>
      <c r="H1001" s="50"/>
      <c r="I1001" s="50"/>
      <c r="J1001" s="50"/>
      <c r="K1001" s="50"/>
      <c r="L1001" s="53"/>
      <c r="M1001" s="53"/>
      <c r="N1001" s="50"/>
      <c r="O1001" s="50"/>
      <c r="P1001" s="50"/>
      <c r="Q1001" s="50"/>
      <c r="R1001" s="53"/>
    </row>
    <row r="1002">
      <c r="A1002" s="54"/>
      <c r="B1002" s="50"/>
      <c r="C1002" s="51"/>
      <c r="D1002" s="50"/>
      <c r="E1002" s="52"/>
      <c r="F1002" s="50"/>
      <c r="G1002" s="50"/>
      <c r="H1002" s="50"/>
      <c r="I1002" s="50"/>
      <c r="J1002" s="50"/>
      <c r="K1002" s="50"/>
      <c r="L1002" s="53"/>
      <c r="M1002" s="53"/>
      <c r="N1002" s="50"/>
      <c r="O1002" s="50"/>
      <c r="P1002" s="50"/>
      <c r="Q1002" s="50"/>
      <c r="R1002" s="53"/>
    </row>
    <row r="1003">
      <c r="A1003" s="54"/>
      <c r="B1003" s="50"/>
      <c r="C1003" s="51"/>
      <c r="D1003" s="50"/>
      <c r="E1003" s="52"/>
      <c r="F1003" s="50"/>
      <c r="G1003" s="50"/>
      <c r="H1003" s="50"/>
      <c r="I1003" s="50"/>
      <c r="J1003" s="50"/>
      <c r="K1003" s="50"/>
      <c r="L1003" s="53"/>
      <c r="M1003" s="53"/>
      <c r="N1003" s="50"/>
      <c r="O1003" s="50"/>
      <c r="P1003" s="50"/>
      <c r="Q1003" s="50"/>
      <c r="R1003" s="53"/>
    </row>
    <row r="1004">
      <c r="A1004" s="54"/>
      <c r="B1004" s="50"/>
      <c r="C1004" s="51"/>
      <c r="D1004" s="50"/>
      <c r="E1004" s="52"/>
      <c r="F1004" s="50"/>
      <c r="G1004" s="50"/>
      <c r="H1004" s="50"/>
      <c r="I1004" s="50"/>
      <c r="J1004" s="50"/>
      <c r="K1004" s="50"/>
      <c r="L1004" s="53"/>
      <c r="M1004" s="53"/>
      <c r="N1004" s="50"/>
      <c r="O1004" s="50"/>
      <c r="P1004" s="50"/>
      <c r="Q1004" s="50"/>
      <c r="R1004" s="53"/>
    </row>
    <row r="1005">
      <c r="A1005" s="54"/>
      <c r="B1005" s="50"/>
      <c r="C1005" s="51"/>
      <c r="D1005" s="50"/>
      <c r="E1005" s="52"/>
      <c r="F1005" s="50"/>
      <c r="G1005" s="50"/>
      <c r="H1005" s="50"/>
      <c r="I1005" s="50"/>
      <c r="J1005" s="50"/>
      <c r="K1005" s="50"/>
      <c r="L1005" s="53"/>
      <c r="M1005" s="53"/>
      <c r="N1005" s="50"/>
      <c r="O1005" s="50"/>
      <c r="P1005" s="50"/>
      <c r="Q1005" s="50"/>
      <c r="R1005" s="53"/>
    </row>
    <row r="1006">
      <c r="A1006" s="54"/>
      <c r="B1006" s="50"/>
      <c r="C1006" s="51"/>
      <c r="D1006" s="50"/>
      <c r="E1006" s="52"/>
      <c r="F1006" s="50"/>
      <c r="G1006" s="50"/>
      <c r="H1006" s="50"/>
      <c r="I1006" s="50"/>
      <c r="J1006" s="50"/>
      <c r="K1006" s="50"/>
      <c r="L1006" s="53"/>
      <c r="M1006" s="53"/>
      <c r="N1006" s="50"/>
      <c r="O1006" s="50"/>
      <c r="P1006" s="50"/>
      <c r="Q1006" s="50"/>
      <c r="R1006" s="53"/>
    </row>
    <row r="1007">
      <c r="A1007" s="54"/>
      <c r="B1007" s="50"/>
      <c r="C1007" s="51"/>
      <c r="D1007" s="50"/>
      <c r="E1007" s="52"/>
      <c r="F1007" s="50"/>
      <c r="G1007" s="50"/>
      <c r="H1007" s="50"/>
      <c r="I1007" s="50"/>
      <c r="J1007" s="50"/>
      <c r="K1007" s="50"/>
      <c r="L1007" s="53"/>
      <c r="M1007" s="53"/>
      <c r="N1007" s="50"/>
      <c r="O1007" s="50"/>
      <c r="P1007" s="50"/>
      <c r="Q1007" s="50"/>
      <c r="R1007" s="53"/>
    </row>
    <row r="1008">
      <c r="A1008" s="54"/>
      <c r="B1008" s="50"/>
      <c r="C1008" s="51"/>
      <c r="D1008" s="50"/>
      <c r="E1008" s="52"/>
      <c r="F1008" s="50"/>
      <c r="G1008" s="50"/>
      <c r="H1008" s="50"/>
      <c r="I1008" s="50"/>
      <c r="J1008" s="50"/>
      <c r="K1008" s="50"/>
      <c r="L1008" s="53"/>
      <c r="M1008" s="53"/>
      <c r="N1008" s="50"/>
      <c r="O1008" s="50"/>
      <c r="P1008" s="50"/>
      <c r="Q1008" s="50"/>
      <c r="R1008" s="53"/>
    </row>
    <row r="1009">
      <c r="A1009" s="54"/>
      <c r="B1009" s="50"/>
      <c r="C1009" s="51"/>
      <c r="D1009" s="50"/>
      <c r="E1009" s="52"/>
      <c r="F1009" s="50"/>
      <c r="G1009" s="50"/>
      <c r="H1009" s="50"/>
      <c r="I1009" s="50"/>
      <c r="J1009" s="50"/>
      <c r="K1009" s="50"/>
      <c r="L1009" s="53"/>
      <c r="M1009" s="53"/>
      <c r="N1009" s="50"/>
      <c r="O1009" s="50"/>
      <c r="P1009" s="50"/>
      <c r="Q1009" s="50"/>
      <c r="R1009" s="53"/>
    </row>
    <row r="1010">
      <c r="A1010" s="54"/>
      <c r="B1010" s="50"/>
      <c r="C1010" s="51"/>
      <c r="D1010" s="50"/>
      <c r="E1010" s="52"/>
      <c r="F1010" s="50"/>
      <c r="G1010" s="50"/>
      <c r="H1010" s="50"/>
      <c r="I1010" s="50"/>
      <c r="J1010" s="50"/>
      <c r="K1010" s="50"/>
      <c r="L1010" s="53"/>
      <c r="M1010" s="53"/>
      <c r="N1010" s="50"/>
      <c r="O1010" s="50"/>
      <c r="P1010" s="50"/>
      <c r="Q1010" s="50"/>
      <c r="R1010" s="53"/>
    </row>
    <row r="1011">
      <c r="A1011" s="54"/>
      <c r="B1011" s="50"/>
      <c r="C1011" s="51"/>
      <c r="D1011" s="50"/>
      <c r="E1011" s="52"/>
      <c r="F1011" s="50"/>
      <c r="G1011" s="50"/>
      <c r="H1011" s="50"/>
      <c r="I1011" s="50"/>
      <c r="J1011" s="50"/>
      <c r="K1011" s="50"/>
      <c r="L1011" s="53"/>
      <c r="M1011" s="53"/>
      <c r="N1011" s="50"/>
      <c r="O1011" s="50"/>
      <c r="P1011" s="50"/>
      <c r="Q1011" s="50"/>
      <c r="R1011" s="53"/>
    </row>
    <row r="1012">
      <c r="A1012" s="54"/>
      <c r="B1012" s="50"/>
      <c r="C1012" s="51"/>
      <c r="D1012" s="50"/>
      <c r="E1012" s="52"/>
      <c r="F1012" s="50"/>
      <c r="G1012" s="50"/>
      <c r="H1012" s="50"/>
      <c r="I1012" s="50"/>
      <c r="J1012" s="50"/>
      <c r="K1012" s="50"/>
      <c r="L1012" s="53"/>
      <c r="M1012" s="53"/>
      <c r="N1012" s="50"/>
      <c r="O1012" s="50"/>
      <c r="P1012" s="50"/>
      <c r="Q1012" s="50"/>
      <c r="R1012" s="53"/>
    </row>
    <row r="1013">
      <c r="A1013" s="54"/>
      <c r="B1013" s="50"/>
      <c r="C1013" s="51"/>
      <c r="D1013" s="50"/>
      <c r="E1013" s="52"/>
      <c r="F1013" s="50"/>
      <c r="G1013" s="50"/>
      <c r="H1013" s="50"/>
      <c r="I1013" s="50"/>
      <c r="J1013" s="50"/>
      <c r="K1013" s="50"/>
      <c r="L1013" s="53"/>
      <c r="M1013" s="53"/>
      <c r="N1013" s="50"/>
      <c r="O1013" s="50"/>
      <c r="P1013" s="50"/>
      <c r="Q1013" s="50"/>
      <c r="R1013" s="53"/>
    </row>
    <row r="1014">
      <c r="A1014" s="54"/>
      <c r="B1014" s="50"/>
      <c r="C1014" s="51"/>
      <c r="D1014" s="50"/>
      <c r="E1014" s="52"/>
      <c r="F1014" s="50"/>
      <c r="G1014" s="50"/>
      <c r="H1014" s="50"/>
      <c r="I1014" s="50"/>
      <c r="J1014" s="50"/>
      <c r="K1014" s="50"/>
      <c r="L1014" s="53"/>
      <c r="M1014" s="53"/>
      <c r="N1014" s="50"/>
      <c r="O1014" s="50"/>
      <c r="P1014" s="50"/>
      <c r="Q1014" s="50"/>
      <c r="R1014" s="53"/>
    </row>
    <row r="1015">
      <c r="A1015" s="54"/>
      <c r="B1015" s="50"/>
      <c r="C1015" s="51"/>
      <c r="D1015" s="50"/>
      <c r="E1015" s="52"/>
      <c r="F1015" s="50"/>
      <c r="G1015" s="50"/>
      <c r="H1015" s="50"/>
      <c r="I1015" s="50"/>
      <c r="J1015" s="50"/>
      <c r="K1015" s="50"/>
      <c r="L1015" s="53"/>
      <c r="M1015" s="53"/>
      <c r="N1015" s="50"/>
      <c r="O1015" s="50"/>
      <c r="P1015" s="50"/>
      <c r="Q1015" s="50"/>
      <c r="R1015" s="53"/>
    </row>
    <row r="1016">
      <c r="A1016" s="54"/>
      <c r="B1016" s="50"/>
      <c r="C1016" s="51"/>
      <c r="D1016" s="50"/>
      <c r="E1016" s="52"/>
      <c r="F1016" s="50"/>
      <c r="G1016" s="50"/>
      <c r="H1016" s="50"/>
      <c r="I1016" s="50"/>
      <c r="J1016" s="50"/>
      <c r="K1016" s="50"/>
      <c r="L1016" s="53"/>
      <c r="M1016" s="53"/>
      <c r="N1016" s="50"/>
      <c r="O1016" s="50"/>
      <c r="P1016" s="50"/>
      <c r="Q1016" s="50"/>
      <c r="R1016" s="53"/>
    </row>
    <row r="1017">
      <c r="A1017" s="54"/>
      <c r="B1017" s="50"/>
      <c r="C1017" s="51"/>
      <c r="D1017" s="50"/>
      <c r="E1017" s="52"/>
      <c r="F1017" s="50"/>
      <c r="G1017" s="50"/>
      <c r="H1017" s="50"/>
      <c r="I1017" s="50"/>
      <c r="J1017" s="50"/>
      <c r="K1017" s="50"/>
      <c r="L1017" s="53"/>
      <c r="M1017" s="53"/>
      <c r="N1017" s="50"/>
      <c r="O1017" s="50"/>
      <c r="P1017" s="50"/>
      <c r="Q1017" s="50"/>
      <c r="R1017" s="53"/>
    </row>
    <row r="1018">
      <c r="A1018" s="54"/>
      <c r="B1018" s="50"/>
      <c r="C1018" s="51"/>
      <c r="D1018" s="50"/>
      <c r="E1018" s="52"/>
      <c r="F1018" s="50"/>
      <c r="G1018" s="50"/>
      <c r="H1018" s="50"/>
      <c r="I1018" s="50"/>
      <c r="J1018" s="50"/>
      <c r="K1018" s="50"/>
      <c r="L1018" s="53"/>
      <c r="M1018" s="53"/>
      <c r="N1018" s="50"/>
      <c r="O1018" s="50"/>
      <c r="P1018" s="50"/>
      <c r="Q1018" s="50"/>
      <c r="R1018" s="53"/>
    </row>
    <row r="1019">
      <c r="A1019" s="54"/>
      <c r="B1019" s="50"/>
      <c r="C1019" s="51"/>
      <c r="D1019" s="50"/>
      <c r="E1019" s="52"/>
      <c r="F1019" s="50"/>
      <c r="G1019" s="50"/>
      <c r="H1019" s="50"/>
      <c r="I1019" s="50"/>
      <c r="J1019" s="50"/>
      <c r="K1019" s="50"/>
      <c r="L1019" s="53"/>
      <c r="M1019" s="53"/>
      <c r="N1019" s="50"/>
      <c r="O1019" s="50"/>
      <c r="P1019" s="50"/>
      <c r="Q1019" s="50"/>
      <c r="R1019" s="53"/>
    </row>
    <row r="1020">
      <c r="A1020" s="54"/>
      <c r="B1020" s="50"/>
      <c r="C1020" s="51"/>
      <c r="D1020" s="50"/>
      <c r="E1020" s="52"/>
      <c r="F1020" s="50"/>
      <c r="G1020" s="50"/>
      <c r="H1020" s="50"/>
      <c r="I1020" s="50"/>
      <c r="J1020" s="50"/>
      <c r="K1020" s="50"/>
      <c r="L1020" s="53"/>
      <c r="M1020" s="53"/>
      <c r="N1020" s="50"/>
      <c r="O1020" s="50"/>
      <c r="P1020" s="50"/>
      <c r="Q1020" s="50"/>
      <c r="R1020" s="53"/>
    </row>
    <row r="1021">
      <c r="A1021" s="54"/>
      <c r="B1021" s="50"/>
      <c r="C1021" s="51"/>
      <c r="D1021" s="50"/>
      <c r="E1021" s="52"/>
      <c r="F1021" s="50"/>
      <c r="G1021" s="50"/>
      <c r="H1021" s="50"/>
      <c r="I1021" s="50"/>
      <c r="J1021" s="50"/>
      <c r="K1021" s="50"/>
      <c r="L1021" s="53"/>
      <c r="M1021" s="53"/>
      <c r="N1021" s="50"/>
      <c r="O1021" s="50"/>
      <c r="P1021" s="50"/>
      <c r="Q1021" s="50"/>
      <c r="R1021" s="53"/>
    </row>
    <row r="1022">
      <c r="A1022" s="54"/>
      <c r="B1022" s="50"/>
      <c r="C1022" s="51"/>
      <c r="D1022" s="50"/>
      <c r="E1022" s="52"/>
      <c r="F1022" s="50"/>
      <c r="G1022" s="50"/>
      <c r="H1022" s="50"/>
      <c r="I1022" s="50"/>
      <c r="J1022" s="50"/>
      <c r="K1022" s="50"/>
      <c r="L1022" s="53"/>
      <c r="M1022" s="53"/>
      <c r="N1022" s="50"/>
      <c r="O1022" s="50"/>
      <c r="P1022" s="50"/>
      <c r="Q1022" s="50"/>
      <c r="R1022" s="53"/>
    </row>
    <row r="1023">
      <c r="A1023" s="54"/>
      <c r="B1023" s="50"/>
      <c r="C1023" s="51"/>
      <c r="D1023" s="50"/>
      <c r="E1023" s="52"/>
      <c r="F1023" s="50"/>
      <c r="G1023" s="50"/>
      <c r="H1023" s="50"/>
      <c r="I1023" s="50"/>
      <c r="J1023" s="50"/>
      <c r="K1023" s="50"/>
      <c r="L1023" s="53"/>
      <c r="M1023" s="53"/>
      <c r="N1023" s="50"/>
      <c r="O1023" s="50"/>
      <c r="P1023" s="50"/>
      <c r="Q1023" s="50"/>
      <c r="R1023" s="53"/>
    </row>
    <row r="1024">
      <c r="A1024" s="54"/>
      <c r="B1024" s="50"/>
      <c r="C1024" s="51"/>
      <c r="D1024" s="50"/>
      <c r="E1024" s="52"/>
      <c r="F1024" s="50"/>
      <c r="G1024" s="50"/>
      <c r="H1024" s="50"/>
      <c r="I1024" s="50"/>
      <c r="J1024" s="50"/>
      <c r="K1024" s="50"/>
      <c r="L1024" s="53"/>
      <c r="M1024" s="53"/>
      <c r="N1024" s="50"/>
      <c r="O1024" s="50"/>
      <c r="P1024" s="50"/>
      <c r="Q1024" s="50"/>
      <c r="R1024" s="53"/>
    </row>
    <row r="1025">
      <c r="A1025" s="54"/>
      <c r="B1025" s="50"/>
      <c r="C1025" s="51"/>
      <c r="D1025" s="50"/>
      <c r="E1025" s="52"/>
      <c r="F1025" s="50"/>
      <c r="G1025" s="50"/>
      <c r="H1025" s="50"/>
      <c r="I1025" s="50"/>
      <c r="J1025" s="50"/>
      <c r="K1025" s="50"/>
      <c r="L1025" s="53"/>
      <c r="M1025" s="53"/>
      <c r="N1025" s="50"/>
      <c r="O1025" s="50"/>
      <c r="P1025" s="50"/>
      <c r="Q1025" s="50"/>
      <c r="R1025" s="53"/>
    </row>
    <row r="1026">
      <c r="A1026" s="54"/>
      <c r="B1026" s="50"/>
      <c r="C1026" s="51"/>
      <c r="D1026" s="50"/>
      <c r="E1026" s="52"/>
      <c r="F1026" s="50"/>
      <c r="G1026" s="50"/>
      <c r="H1026" s="50"/>
      <c r="I1026" s="50"/>
      <c r="J1026" s="50"/>
      <c r="K1026" s="50"/>
      <c r="L1026" s="53"/>
      <c r="M1026" s="53"/>
      <c r="N1026" s="50"/>
      <c r="O1026" s="50"/>
      <c r="P1026" s="50"/>
      <c r="Q1026" s="50"/>
      <c r="R1026" s="53"/>
    </row>
    <row r="1027">
      <c r="A1027" s="54"/>
      <c r="B1027" s="50"/>
      <c r="C1027" s="51"/>
      <c r="D1027" s="50"/>
      <c r="E1027" s="52"/>
      <c r="F1027" s="50"/>
      <c r="G1027" s="50"/>
      <c r="H1027" s="50"/>
      <c r="I1027" s="50"/>
      <c r="J1027" s="50"/>
      <c r="K1027" s="50"/>
      <c r="L1027" s="53"/>
      <c r="M1027" s="53"/>
      <c r="N1027" s="50"/>
      <c r="O1027" s="50"/>
      <c r="P1027" s="50"/>
      <c r="Q1027" s="50"/>
      <c r="R1027" s="53"/>
    </row>
    <row r="1028">
      <c r="A1028" s="54"/>
      <c r="B1028" s="50"/>
      <c r="C1028" s="51"/>
      <c r="D1028" s="50"/>
      <c r="E1028" s="52"/>
      <c r="F1028" s="50"/>
      <c r="G1028" s="50"/>
      <c r="H1028" s="50"/>
      <c r="I1028" s="50"/>
      <c r="J1028" s="50"/>
      <c r="K1028" s="50"/>
      <c r="L1028" s="53"/>
      <c r="M1028" s="53"/>
      <c r="N1028" s="50"/>
      <c r="O1028" s="50"/>
      <c r="P1028" s="50"/>
      <c r="Q1028" s="50"/>
      <c r="R1028" s="53"/>
    </row>
    <row r="1029">
      <c r="A1029" s="54"/>
      <c r="B1029" s="50"/>
      <c r="C1029" s="51"/>
      <c r="D1029" s="50"/>
      <c r="E1029" s="52"/>
      <c r="F1029" s="50"/>
      <c r="G1029" s="50"/>
      <c r="H1029" s="50"/>
      <c r="I1029" s="50"/>
      <c r="J1029" s="50"/>
      <c r="K1029" s="50"/>
      <c r="L1029" s="53"/>
      <c r="M1029" s="53"/>
      <c r="N1029" s="50"/>
      <c r="O1029" s="50"/>
      <c r="P1029" s="50"/>
      <c r="Q1029" s="50"/>
      <c r="R1029" s="53"/>
    </row>
    <row r="1030">
      <c r="A1030" s="54"/>
      <c r="B1030" s="50"/>
      <c r="C1030" s="51"/>
      <c r="D1030" s="50"/>
      <c r="E1030" s="52"/>
      <c r="F1030" s="50"/>
      <c r="G1030" s="50"/>
      <c r="H1030" s="50"/>
      <c r="I1030" s="50"/>
      <c r="J1030" s="50"/>
      <c r="K1030" s="50"/>
      <c r="L1030" s="53"/>
      <c r="M1030" s="53"/>
      <c r="N1030" s="50"/>
      <c r="O1030" s="50"/>
      <c r="P1030" s="50"/>
      <c r="Q1030" s="50"/>
      <c r="R1030" s="53"/>
    </row>
    <row r="1031">
      <c r="A1031" s="54"/>
      <c r="B1031" s="50"/>
      <c r="C1031" s="51"/>
      <c r="D1031" s="50"/>
      <c r="E1031" s="52"/>
      <c r="F1031" s="50"/>
      <c r="G1031" s="50"/>
      <c r="H1031" s="50"/>
      <c r="I1031" s="50"/>
      <c r="J1031" s="50"/>
      <c r="K1031" s="50"/>
      <c r="L1031" s="53"/>
      <c r="M1031" s="53"/>
      <c r="N1031" s="50"/>
      <c r="O1031" s="50"/>
      <c r="P1031" s="50"/>
      <c r="Q1031" s="50"/>
      <c r="R1031" s="53"/>
    </row>
    <row r="1032">
      <c r="A1032" s="54"/>
      <c r="B1032" s="50"/>
      <c r="C1032" s="51"/>
      <c r="D1032" s="50"/>
      <c r="E1032" s="52"/>
      <c r="F1032" s="50"/>
      <c r="G1032" s="50"/>
      <c r="H1032" s="50"/>
      <c r="I1032" s="50"/>
      <c r="J1032" s="50"/>
      <c r="K1032" s="50"/>
      <c r="L1032" s="53"/>
      <c r="M1032" s="53"/>
      <c r="N1032" s="50"/>
      <c r="O1032" s="50"/>
      <c r="P1032" s="50"/>
      <c r="Q1032" s="50"/>
      <c r="R1032" s="53"/>
    </row>
    <row r="1033">
      <c r="A1033" s="54"/>
      <c r="B1033" s="50"/>
      <c r="C1033" s="51"/>
      <c r="D1033" s="50"/>
      <c r="E1033" s="52"/>
      <c r="F1033" s="50"/>
      <c r="G1033" s="50"/>
      <c r="H1033" s="50"/>
      <c r="I1033" s="50"/>
      <c r="J1033" s="50"/>
      <c r="K1033" s="50"/>
      <c r="L1033" s="53"/>
      <c r="M1033" s="53"/>
      <c r="N1033" s="50"/>
      <c r="O1033" s="50"/>
      <c r="P1033" s="50"/>
      <c r="Q1033" s="50"/>
      <c r="R1033" s="53"/>
    </row>
    <row r="1034">
      <c r="A1034" s="54"/>
      <c r="B1034" s="50"/>
      <c r="C1034" s="51"/>
      <c r="D1034" s="50"/>
      <c r="E1034" s="52"/>
      <c r="F1034" s="50"/>
      <c r="G1034" s="50"/>
      <c r="H1034" s="50"/>
      <c r="I1034" s="50"/>
      <c r="J1034" s="50"/>
      <c r="K1034" s="50"/>
      <c r="L1034" s="53"/>
      <c r="M1034" s="53"/>
      <c r="N1034" s="50"/>
      <c r="O1034" s="50"/>
      <c r="P1034" s="50"/>
      <c r="Q1034" s="50"/>
      <c r="R1034" s="53"/>
    </row>
    <row r="1035">
      <c r="A1035" s="54"/>
      <c r="B1035" s="50"/>
      <c r="C1035" s="51"/>
      <c r="D1035" s="50"/>
      <c r="E1035" s="52"/>
      <c r="F1035" s="50"/>
      <c r="G1035" s="50"/>
      <c r="H1035" s="50"/>
      <c r="I1035" s="50"/>
      <c r="J1035" s="50"/>
      <c r="K1035" s="50"/>
      <c r="L1035" s="53"/>
      <c r="M1035" s="53"/>
      <c r="N1035" s="50"/>
      <c r="O1035" s="50"/>
      <c r="P1035" s="50"/>
      <c r="Q1035" s="50"/>
      <c r="R1035" s="53"/>
    </row>
    <row r="1036">
      <c r="A1036" s="54"/>
      <c r="B1036" s="50"/>
      <c r="C1036" s="51"/>
      <c r="D1036" s="50"/>
      <c r="E1036" s="52"/>
      <c r="F1036" s="50"/>
      <c r="G1036" s="50"/>
      <c r="H1036" s="50"/>
      <c r="I1036" s="50"/>
      <c r="J1036" s="50"/>
      <c r="K1036" s="50"/>
      <c r="L1036" s="53"/>
      <c r="M1036" s="53"/>
      <c r="N1036" s="50"/>
      <c r="O1036" s="50"/>
      <c r="P1036" s="50"/>
      <c r="Q1036" s="50"/>
      <c r="R1036" s="53"/>
    </row>
    <row r="1037">
      <c r="A1037" s="54"/>
      <c r="B1037" s="50"/>
      <c r="C1037" s="51"/>
      <c r="D1037" s="50"/>
      <c r="E1037" s="52"/>
      <c r="F1037" s="50"/>
      <c r="G1037" s="50"/>
      <c r="H1037" s="50"/>
      <c r="I1037" s="50"/>
      <c r="J1037" s="50"/>
      <c r="K1037" s="50"/>
      <c r="L1037" s="53"/>
      <c r="M1037" s="53"/>
      <c r="N1037" s="50"/>
      <c r="O1037" s="50"/>
      <c r="P1037" s="50"/>
      <c r="Q1037" s="50"/>
      <c r="R1037" s="53"/>
    </row>
    <row r="1038">
      <c r="A1038" s="54"/>
      <c r="B1038" s="50"/>
      <c r="C1038" s="51"/>
      <c r="D1038" s="50"/>
      <c r="E1038" s="52"/>
      <c r="F1038" s="50"/>
      <c r="G1038" s="50"/>
      <c r="H1038" s="50"/>
      <c r="I1038" s="50"/>
      <c r="J1038" s="50"/>
      <c r="K1038" s="50"/>
      <c r="L1038" s="53"/>
      <c r="M1038" s="53"/>
      <c r="N1038" s="50"/>
      <c r="O1038" s="50"/>
      <c r="P1038" s="50"/>
      <c r="Q1038" s="50"/>
      <c r="R1038" s="53"/>
    </row>
    <row r="1039">
      <c r="A1039" s="54"/>
      <c r="B1039" s="50"/>
      <c r="C1039" s="51"/>
      <c r="D1039" s="50"/>
      <c r="E1039" s="52"/>
      <c r="F1039" s="50"/>
      <c r="G1039" s="50"/>
      <c r="H1039" s="50"/>
      <c r="I1039" s="50"/>
      <c r="J1039" s="50"/>
      <c r="K1039" s="50"/>
      <c r="L1039" s="53"/>
      <c r="M1039" s="53"/>
      <c r="N1039" s="50"/>
      <c r="O1039" s="50"/>
      <c r="P1039" s="50"/>
      <c r="Q1039" s="50"/>
      <c r="R1039" s="53"/>
    </row>
    <row r="1040">
      <c r="A1040" s="54"/>
      <c r="B1040" s="50"/>
      <c r="C1040" s="51"/>
      <c r="D1040" s="50"/>
      <c r="E1040" s="52"/>
      <c r="F1040" s="50"/>
      <c r="G1040" s="50"/>
      <c r="H1040" s="50"/>
      <c r="I1040" s="50"/>
      <c r="J1040" s="50"/>
      <c r="K1040" s="50"/>
      <c r="L1040" s="53"/>
      <c r="M1040" s="53"/>
      <c r="N1040" s="50"/>
      <c r="O1040" s="50"/>
      <c r="P1040" s="50"/>
      <c r="Q1040" s="50"/>
      <c r="R1040" s="53"/>
    </row>
    <row r="1041">
      <c r="A1041" s="54"/>
      <c r="B1041" s="50"/>
      <c r="C1041" s="51"/>
      <c r="D1041" s="50"/>
      <c r="E1041" s="52"/>
      <c r="F1041" s="50"/>
      <c r="G1041" s="50"/>
      <c r="H1041" s="50"/>
      <c r="I1041" s="50"/>
      <c r="J1041" s="50"/>
      <c r="K1041" s="50"/>
      <c r="L1041" s="53"/>
      <c r="M1041" s="53"/>
      <c r="N1041" s="50"/>
      <c r="O1041" s="50"/>
      <c r="P1041" s="50"/>
      <c r="Q1041" s="50"/>
      <c r="R1041" s="53"/>
    </row>
    <row r="1042">
      <c r="A1042" s="54"/>
      <c r="B1042" s="50"/>
      <c r="C1042" s="51"/>
      <c r="D1042" s="50"/>
      <c r="E1042" s="52"/>
      <c r="F1042" s="50"/>
      <c r="G1042" s="50"/>
      <c r="H1042" s="50"/>
      <c r="I1042" s="50"/>
      <c r="J1042" s="50"/>
      <c r="K1042" s="50"/>
      <c r="L1042" s="53"/>
      <c r="M1042" s="53"/>
      <c r="N1042" s="50"/>
      <c r="O1042" s="50"/>
      <c r="P1042" s="50"/>
      <c r="Q1042" s="50"/>
      <c r="R1042" s="53"/>
    </row>
    <row r="1043">
      <c r="A1043" s="54"/>
      <c r="B1043" s="50"/>
      <c r="C1043" s="51"/>
      <c r="D1043" s="50"/>
      <c r="E1043" s="52"/>
      <c r="F1043" s="50"/>
      <c r="G1043" s="50"/>
      <c r="H1043" s="50"/>
      <c r="I1043" s="50"/>
      <c r="J1043" s="50"/>
      <c r="K1043" s="50"/>
      <c r="L1043" s="53"/>
      <c r="M1043" s="53"/>
      <c r="N1043" s="50"/>
      <c r="O1043" s="50"/>
      <c r="P1043" s="50"/>
      <c r="Q1043" s="50"/>
      <c r="R1043" s="53"/>
    </row>
    <row r="1044">
      <c r="A1044" s="54"/>
      <c r="B1044" s="50"/>
      <c r="C1044" s="51"/>
      <c r="D1044" s="50"/>
      <c r="E1044" s="52"/>
      <c r="F1044" s="50"/>
      <c r="G1044" s="50"/>
      <c r="H1044" s="50"/>
      <c r="I1044" s="50"/>
      <c r="J1044" s="50"/>
      <c r="K1044" s="50"/>
      <c r="L1044" s="53"/>
      <c r="M1044" s="53"/>
      <c r="N1044" s="50"/>
      <c r="O1044" s="50"/>
      <c r="P1044" s="50"/>
      <c r="Q1044" s="50"/>
      <c r="R1044" s="53"/>
    </row>
    <row r="1045">
      <c r="A1045" s="54"/>
      <c r="B1045" s="50"/>
      <c r="C1045" s="51"/>
      <c r="D1045" s="50"/>
      <c r="E1045" s="52"/>
      <c r="F1045" s="50"/>
      <c r="G1045" s="50"/>
      <c r="H1045" s="50"/>
      <c r="I1045" s="50"/>
      <c r="J1045" s="50"/>
      <c r="K1045" s="50"/>
      <c r="L1045" s="53"/>
      <c r="M1045" s="53"/>
      <c r="N1045" s="50"/>
      <c r="O1045" s="50"/>
      <c r="P1045" s="50"/>
      <c r="Q1045" s="50"/>
      <c r="R1045" s="53"/>
    </row>
    <row r="1046">
      <c r="A1046" s="54"/>
      <c r="B1046" s="50"/>
      <c r="C1046" s="51"/>
      <c r="D1046" s="50"/>
      <c r="E1046" s="52"/>
      <c r="F1046" s="50"/>
      <c r="G1046" s="50"/>
      <c r="H1046" s="50"/>
      <c r="I1046" s="50"/>
      <c r="J1046" s="50"/>
      <c r="K1046" s="50"/>
      <c r="L1046" s="53"/>
      <c r="M1046" s="53"/>
      <c r="N1046" s="50"/>
      <c r="O1046" s="50"/>
      <c r="P1046" s="50"/>
      <c r="Q1046" s="50"/>
      <c r="R1046" s="53"/>
    </row>
    <row r="1047">
      <c r="A1047" s="54"/>
      <c r="B1047" s="50"/>
      <c r="C1047" s="51"/>
      <c r="D1047" s="50"/>
      <c r="E1047" s="52"/>
      <c r="F1047" s="50"/>
      <c r="G1047" s="50"/>
      <c r="H1047" s="50"/>
      <c r="I1047" s="50"/>
      <c r="J1047" s="50"/>
      <c r="K1047" s="50"/>
      <c r="L1047" s="53"/>
      <c r="M1047" s="53"/>
      <c r="N1047" s="50"/>
      <c r="O1047" s="50"/>
      <c r="P1047" s="50"/>
      <c r="Q1047" s="50"/>
      <c r="R1047" s="53"/>
    </row>
    <row r="1048">
      <c r="A1048" s="54"/>
      <c r="B1048" s="50"/>
      <c r="C1048" s="51"/>
      <c r="D1048" s="50"/>
      <c r="E1048" s="52"/>
      <c r="F1048" s="50"/>
      <c r="G1048" s="50"/>
      <c r="H1048" s="50"/>
      <c r="I1048" s="50"/>
      <c r="J1048" s="50"/>
      <c r="K1048" s="50"/>
      <c r="L1048" s="53"/>
      <c r="M1048" s="53"/>
      <c r="N1048" s="50"/>
      <c r="O1048" s="50"/>
      <c r="P1048" s="50"/>
      <c r="Q1048" s="50"/>
      <c r="R1048" s="53"/>
    </row>
    <row r="1049">
      <c r="A1049" s="54"/>
      <c r="B1049" s="50"/>
      <c r="C1049" s="51"/>
      <c r="D1049" s="50"/>
      <c r="E1049" s="52"/>
      <c r="F1049" s="50"/>
      <c r="G1049" s="50"/>
      <c r="H1049" s="50"/>
      <c r="I1049" s="50"/>
      <c r="J1049" s="50"/>
      <c r="K1049" s="50"/>
      <c r="L1049" s="53"/>
      <c r="M1049" s="53"/>
      <c r="N1049" s="50"/>
      <c r="O1049" s="50"/>
      <c r="P1049" s="50"/>
      <c r="Q1049" s="50"/>
      <c r="R1049" s="53"/>
    </row>
    <row r="1050">
      <c r="A1050" s="54"/>
      <c r="B1050" s="50"/>
      <c r="C1050" s="51"/>
      <c r="D1050" s="50"/>
      <c r="E1050" s="52"/>
      <c r="F1050" s="50"/>
      <c r="G1050" s="50"/>
      <c r="H1050" s="50"/>
      <c r="I1050" s="50"/>
      <c r="J1050" s="50"/>
      <c r="K1050" s="50"/>
      <c r="L1050" s="53"/>
      <c r="M1050" s="53"/>
      <c r="N1050" s="50"/>
      <c r="O1050" s="50"/>
      <c r="P1050" s="50"/>
      <c r="Q1050" s="50"/>
      <c r="R1050" s="53"/>
    </row>
    <row r="1051">
      <c r="A1051" s="54"/>
      <c r="B1051" s="50"/>
      <c r="C1051" s="51"/>
      <c r="D1051" s="50"/>
      <c r="E1051" s="52"/>
      <c r="F1051" s="50"/>
      <c r="G1051" s="50"/>
      <c r="H1051" s="50"/>
      <c r="I1051" s="50"/>
      <c r="J1051" s="50"/>
      <c r="K1051" s="50"/>
      <c r="L1051" s="53"/>
      <c r="M1051" s="53"/>
      <c r="N1051" s="50"/>
      <c r="O1051" s="50"/>
      <c r="P1051" s="50"/>
      <c r="Q1051" s="50"/>
      <c r="R1051" s="53"/>
    </row>
    <row r="1052">
      <c r="A1052" s="54"/>
      <c r="B1052" s="50"/>
      <c r="C1052" s="51"/>
      <c r="D1052" s="50"/>
      <c r="E1052" s="52"/>
      <c r="F1052" s="50"/>
      <c r="G1052" s="50"/>
      <c r="H1052" s="50"/>
      <c r="I1052" s="50"/>
      <c r="J1052" s="50"/>
      <c r="K1052" s="50"/>
      <c r="L1052" s="53"/>
      <c r="M1052" s="53"/>
      <c r="N1052" s="50"/>
      <c r="O1052" s="50"/>
      <c r="P1052" s="50"/>
      <c r="Q1052" s="50"/>
      <c r="R1052" s="53"/>
    </row>
    <row r="1053">
      <c r="A1053" s="54"/>
      <c r="B1053" s="50"/>
      <c r="C1053" s="51"/>
      <c r="D1053" s="50"/>
      <c r="E1053" s="52"/>
      <c r="F1053" s="50"/>
      <c r="G1053" s="50"/>
      <c r="H1053" s="50"/>
      <c r="I1053" s="50"/>
      <c r="J1053" s="50"/>
      <c r="K1053" s="50"/>
      <c r="L1053" s="53"/>
      <c r="M1053" s="53"/>
      <c r="N1053" s="50"/>
      <c r="O1053" s="50"/>
      <c r="P1053" s="50"/>
      <c r="Q1053" s="50"/>
      <c r="R1053" s="53"/>
    </row>
    <row r="1054">
      <c r="A1054" s="54"/>
      <c r="B1054" s="50"/>
      <c r="C1054" s="51"/>
      <c r="D1054" s="50"/>
      <c r="E1054" s="52"/>
      <c r="F1054" s="50"/>
      <c r="G1054" s="50"/>
      <c r="H1054" s="50"/>
      <c r="I1054" s="50"/>
      <c r="J1054" s="50"/>
      <c r="K1054" s="50"/>
      <c r="L1054" s="53"/>
      <c r="M1054" s="53"/>
      <c r="N1054" s="50"/>
      <c r="O1054" s="50"/>
      <c r="P1054" s="50"/>
      <c r="Q1054" s="50"/>
      <c r="R1054" s="53"/>
    </row>
    <row r="1055">
      <c r="A1055" s="54"/>
      <c r="B1055" s="50"/>
      <c r="C1055" s="51"/>
      <c r="D1055" s="50"/>
      <c r="E1055" s="52"/>
      <c r="F1055" s="50"/>
      <c r="G1055" s="50"/>
      <c r="H1055" s="50"/>
      <c r="I1055" s="50"/>
      <c r="J1055" s="50"/>
      <c r="K1055" s="50"/>
      <c r="L1055" s="53"/>
      <c r="M1055" s="53"/>
      <c r="N1055" s="50"/>
      <c r="O1055" s="50"/>
      <c r="P1055" s="50"/>
      <c r="Q1055" s="50"/>
      <c r="R1055" s="53"/>
    </row>
    <row r="1056">
      <c r="A1056" s="54"/>
      <c r="B1056" s="50"/>
      <c r="C1056" s="51"/>
      <c r="D1056" s="50"/>
      <c r="E1056" s="52"/>
      <c r="F1056" s="50"/>
      <c r="G1056" s="50"/>
      <c r="H1056" s="50"/>
      <c r="I1056" s="50"/>
      <c r="J1056" s="50"/>
      <c r="K1056" s="50"/>
      <c r="L1056" s="53"/>
      <c r="M1056" s="53"/>
      <c r="N1056" s="50"/>
      <c r="O1056" s="50"/>
      <c r="P1056" s="50"/>
      <c r="Q1056" s="50"/>
      <c r="R1056" s="53"/>
    </row>
    <row r="1057">
      <c r="A1057" s="54"/>
      <c r="B1057" s="50"/>
      <c r="C1057" s="51"/>
      <c r="D1057" s="50"/>
      <c r="E1057" s="52"/>
      <c r="F1057" s="50"/>
      <c r="G1057" s="50"/>
      <c r="H1057" s="50"/>
      <c r="I1057" s="50"/>
      <c r="J1057" s="50"/>
      <c r="K1057" s="50"/>
      <c r="L1057" s="53"/>
      <c r="M1057" s="53"/>
      <c r="N1057" s="50"/>
      <c r="O1057" s="50"/>
      <c r="P1057" s="50"/>
      <c r="Q1057" s="50"/>
      <c r="R1057" s="53"/>
    </row>
    <row r="1058">
      <c r="A1058" s="54"/>
      <c r="B1058" s="50"/>
      <c r="C1058" s="51"/>
      <c r="D1058" s="50"/>
      <c r="E1058" s="52"/>
      <c r="F1058" s="50"/>
      <c r="G1058" s="50"/>
      <c r="H1058" s="50"/>
      <c r="I1058" s="50"/>
      <c r="J1058" s="50"/>
      <c r="K1058" s="50"/>
      <c r="L1058" s="53"/>
      <c r="M1058" s="53"/>
      <c r="N1058" s="50"/>
      <c r="O1058" s="50"/>
      <c r="P1058" s="50"/>
      <c r="Q1058" s="50"/>
      <c r="R1058" s="53"/>
    </row>
    <row r="1059">
      <c r="A1059" s="54"/>
      <c r="B1059" s="50"/>
      <c r="C1059" s="51"/>
      <c r="D1059" s="50"/>
      <c r="E1059" s="52"/>
      <c r="F1059" s="50"/>
      <c r="G1059" s="50"/>
      <c r="H1059" s="50"/>
      <c r="I1059" s="50"/>
      <c r="J1059" s="50"/>
      <c r="K1059" s="50"/>
      <c r="L1059" s="53"/>
      <c r="M1059" s="53"/>
      <c r="N1059" s="50"/>
      <c r="O1059" s="50"/>
      <c r="P1059" s="50"/>
      <c r="Q1059" s="50"/>
      <c r="R1059" s="53"/>
    </row>
    <row r="1060">
      <c r="A1060" s="54"/>
      <c r="B1060" s="50"/>
      <c r="C1060" s="51"/>
      <c r="D1060" s="50"/>
      <c r="E1060" s="52"/>
      <c r="F1060" s="50"/>
      <c r="G1060" s="50"/>
      <c r="H1060" s="50"/>
      <c r="I1060" s="50"/>
      <c r="J1060" s="50"/>
      <c r="K1060" s="50"/>
      <c r="L1060" s="53"/>
      <c r="M1060" s="53"/>
      <c r="N1060" s="50"/>
      <c r="O1060" s="50"/>
      <c r="P1060" s="50"/>
      <c r="Q1060" s="50"/>
      <c r="R1060" s="53"/>
    </row>
    <row r="1061">
      <c r="A1061" s="54"/>
      <c r="B1061" s="50"/>
      <c r="C1061" s="51"/>
      <c r="D1061" s="50"/>
      <c r="E1061" s="52"/>
      <c r="F1061" s="50"/>
      <c r="G1061" s="50"/>
      <c r="H1061" s="50"/>
      <c r="I1061" s="50"/>
      <c r="J1061" s="50"/>
      <c r="K1061" s="50"/>
      <c r="L1061" s="53"/>
      <c r="M1061" s="53"/>
      <c r="N1061" s="50"/>
      <c r="O1061" s="50"/>
      <c r="P1061" s="50"/>
      <c r="Q1061" s="50"/>
      <c r="R1061" s="53"/>
    </row>
    <row r="1062">
      <c r="A1062" s="54"/>
      <c r="B1062" s="50"/>
      <c r="C1062" s="51"/>
      <c r="D1062" s="50"/>
      <c r="E1062" s="52"/>
      <c r="F1062" s="50"/>
      <c r="G1062" s="50"/>
      <c r="H1062" s="50"/>
      <c r="I1062" s="50"/>
      <c r="J1062" s="50"/>
      <c r="K1062" s="50"/>
      <c r="L1062" s="53"/>
      <c r="M1062" s="53"/>
      <c r="N1062" s="50"/>
      <c r="O1062" s="50"/>
      <c r="P1062" s="50"/>
      <c r="Q1062" s="50"/>
      <c r="R1062" s="53"/>
    </row>
    <row r="1063">
      <c r="A1063" s="54"/>
      <c r="B1063" s="50"/>
      <c r="C1063" s="51"/>
      <c r="D1063" s="50"/>
      <c r="E1063" s="52"/>
      <c r="F1063" s="50"/>
      <c r="G1063" s="50"/>
      <c r="H1063" s="50"/>
      <c r="I1063" s="50"/>
      <c r="J1063" s="50"/>
      <c r="K1063" s="50"/>
      <c r="L1063" s="53"/>
      <c r="M1063" s="53"/>
      <c r="N1063" s="50"/>
      <c r="O1063" s="50"/>
      <c r="P1063" s="50"/>
      <c r="Q1063" s="50"/>
      <c r="R1063" s="53"/>
    </row>
    <row r="1064">
      <c r="A1064" s="54"/>
      <c r="B1064" s="50"/>
      <c r="C1064" s="51"/>
      <c r="D1064" s="50"/>
      <c r="E1064" s="52"/>
      <c r="F1064" s="50"/>
      <c r="G1064" s="50"/>
      <c r="H1064" s="50"/>
      <c r="I1064" s="50"/>
      <c r="J1064" s="50"/>
      <c r="K1064" s="50"/>
      <c r="L1064" s="53"/>
      <c r="M1064" s="53"/>
      <c r="N1064" s="50"/>
      <c r="O1064" s="50"/>
      <c r="P1064" s="50"/>
      <c r="Q1064" s="50"/>
      <c r="R1064" s="53"/>
    </row>
    <row r="1065">
      <c r="A1065" s="54"/>
      <c r="B1065" s="50"/>
      <c r="C1065" s="51"/>
      <c r="D1065" s="50"/>
      <c r="E1065" s="52"/>
      <c r="F1065" s="50"/>
      <c r="G1065" s="50"/>
      <c r="H1065" s="50"/>
      <c r="I1065" s="50"/>
      <c r="J1065" s="50"/>
      <c r="K1065" s="50"/>
      <c r="L1065" s="53"/>
      <c r="M1065" s="53"/>
      <c r="N1065" s="50"/>
      <c r="O1065" s="50"/>
      <c r="P1065" s="50"/>
      <c r="Q1065" s="50"/>
      <c r="R1065" s="53"/>
    </row>
    <row r="1066">
      <c r="A1066" s="54"/>
      <c r="B1066" s="50"/>
      <c r="C1066" s="51"/>
      <c r="D1066" s="50"/>
      <c r="E1066" s="52"/>
      <c r="F1066" s="50"/>
      <c r="G1066" s="50"/>
      <c r="H1066" s="50"/>
      <c r="I1066" s="50"/>
      <c r="J1066" s="50"/>
      <c r="K1066" s="50"/>
      <c r="L1066" s="53"/>
      <c r="M1066" s="53"/>
      <c r="N1066" s="50"/>
      <c r="O1066" s="50"/>
      <c r="P1066" s="50"/>
      <c r="Q1066" s="50"/>
      <c r="R1066" s="53"/>
    </row>
    <row r="1067">
      <c r="A1067" s="54"/>
      <c r="B1067" s="50"/>
      <c r="C1067" s="51"/>
      <c r="D1067" s="50"/>
      <c r="E1067" s="52"/>
      <c r="F1067" s="50"/>
      <c r="G1067" s="50"/>
      <c r="H1067" s="50"/>
      <c r="I1067" s="50"/>
      <c r="J1067" s="50"/>
      <c r="K1067" s="50"/>
      <c r="L1067" s="53"/>
      <c r="M1067" s="53"/>
      <c r="N1067" s="50"/>
      <c r="O1067" s="50"/>
      <c r="P1067" s="50"/>
      <c r="Q1067" s="50"/>
      <c r="R1067" s="53"/>
    </row>
    <row r="1068">
      <c r="A1068" s="54"/>
      <c r="B1068" s="50"/>
      <c r="C1068" s="51"/>
      <c r="D1068" s="50"/>
      <c r="E1068" s="52"/>
      <c r="F1068" s="50"/>
      <c r="G1068" s="50"/>
      <c r="H1068" s="50"/>
      <c r="I1068" s="50"/>
      <c r="J1068" s="50"/>
      <c r="K1068" s="50"/>
      <c r="L1068" s="53"/>
      <c r="M1068" s="53"/>
      <c r="N1068" s="50"/>
      <c r="O1068" s="50"/>
      <c r="P1068" s="50"/>
      <c r="Q1068" s="50"/>
      <c r="R1068" s="53"/>
    </row>
    <row r="1069">
      <c r="A1069" s="54"/>
      <c r="B1069" s="50"/>
      <c r="C1069" s="51"/>
      <c r="D1069" s="50"/>
      <c r="E1069" s="52"/>
      <c r="F1069" s="50"/>
      <c r="G1069" s="50"/>
      <c r="H1069" s="50"/>
      <c r="I1069" s="50"/>
      <c r="J1069" s="50"/>
      <c r="K1069" s="50"/>
      <c r="L1069" s="53"/>
      <c r="M1069" s="53"/>
      <c r="N1069" s="50"/>
      <c r="O1069" s="50"/>
      <c r="P1069" s="50"/>
      <c r="Q1069" s="50"/>
      <c r="R1069" s="53"/>
    </row>
    <row r="1070">
      <c r="A1070" s="54"/>
      <c r="B1070" s="50"/>
      <c r="C1070" s="51"/>
      <c r="D1070" s="50"/>
      <c r="E1070" s="52"/>
      <c r="F1070" s="50"/>
      <c r="G1070" s="50"/>
      <c r="H1070" s="50"/>
      <c r="I1070" s="50"/>
      <c r="J1070" s="50"/>
      <c r="K1070" s="50"/>
      <c r="L1070" s="53"/>
      <c r="M1070" s="53"/>
      <c r="N1070" s="50"/>
      <c r="O1070" s="50"/>
      <c r="P1070" s="50"/>
      <c r="Q1070" s="50"/>
      <c r="R1070" s="53"/>
    </row>
    <row r="1071">
      <c r="A1071" s="54"/>
      <c r="B1071" s="50"/>
      <c r="C1071" s="51"/>
      <c r="D1071" s="50"/>
      <c r="E1071" s="52"/>
      <c r="F1071" s="50"/>
      <c r="G1071" s="50"/>
      <c r="H1071" s="50"/>
      <c r="I1071" s="50"/>
      <c r="J1071" s="50"/>
      <c r="K1071" s="50"/>
      <c r="L1071" s="53"/>
      <c r="M1071" s="53"/>
      <c r="N1071" s="50"/>
      <c r="O1071" s="50"/>
      <c r="P1071" s="50"/>
      <c r="Q1071" s="50"/>
      <c r="R1071" s="53"/>
    </row>
    <row r="1072">
      <c r="A1072" s="54"/>
      <c r="B1072" s="50"/>
      <c r="C1072" s="51"/>
      <c r="D1072" s="50"/>
      <c r="E1072" s="52"/>
      <c r="F1072" s="50"/>
      <c r="G1072" s="50"/>
      <c r="H1072" s="50"/>
      <c r="I1072" s="50"/>
      <c r="J1072" s="50"/>
      <c r="K1072" s="50"/>
      <c r="L1072" s="53"/>
      <c r="M1072" s="53"/>
      <c r="N1072" s="50"/>
      <c r="O1072" s="50"/>
      <c r="P1072" s="50"/>
      <c r="Q1072" s="50"/>
      <c r="R1072" s="53"/>
    </row>
    <row r="1073">
      <c r="A1073" s="54"/>
      <c r="B1073" s="50"/>
      <c r="C1073" s="51"/>
      <c r="D1073" s="50"/>
      <c r="E1073" s="52"/>
      <c r="F1073" s="50"/>
      <c r="G1073" s="50"/>
      <c r="H1073" s="50"/>
      <c r="I1073" s="50"/>
      <c r="J1073" s="50"/>
      <c r="K1073" s="50"/>
      <c r="L1073" s="53"/>
      <c r="M1073" s="53"/>
      <c r="N1073" s="50"/>
      <c r="O1073" s="50"/>
      <c r="P1073" s="50"/>
      <c r="Q1073" s="50"/>
      <c r="R1073" s="53"/>
    </row>
    <row r="1074">
      <c r="A1074" s="54"/>
      <c r="B1074" s="50"/>
      <c r="C1074" s="51"/>
      <c r="D1074" s="50"/>
      <c r="E1074" s="52"/>
      <c r="F1074" s="50"/>
      <c r="G1074" s="50"/>
      <c r="H1074" s="50"/>
      <c r="I1074" s="50"/>
      <c r="J1074" s="50"/>
      <c r="K1074" s="50"/>
      <c r="L1074" s="53"/>
      <c r="M1074" s="53"/>
      <c r="N1074" s="50"/>
      <c r="O1074" s="50"/>
      <c r="P1074" s="50"/>
      <c r="Q1074" s="50"/>
      <c r="R1074" s="53"/>
    </row>
    <row r="1075">
      <c r="A1075" s="54"/>
      <c r="B1075" s="50"/>
      <c r="C1075" s="51"/>
      <c r="D1075" s="50"/>
      <c r="E1075" s="52"/>
      <c r="F1075" s="50"/>
      <c r="G1075" s="50"/>
      <c r="H1075" s="50"/>
      <c r="I1075" s="50"/>
      <c r="J1075" s="50"/>
      <c r="K1075" s="50"/>
      <c r="L1075" s="53"/>
      <c r="M1075" s="53"/>
      <c r="N1075" s="50"/>
      <c r="O1075" s="50"/>
      <c r="P1075" s="50"/>
      <c r="Q1075" s="50"/>
      <c r="R1075" s="53"/>
    </row>
    <row r="1076">
      <c r="A1076" s="54"/>
      <c r="B1076" s="50"/>
      <c r="C1076" s="51"/>
      <c r="D1076" s="50"/>
      <c r="E1076" s="52"/>
      <c r="F1076" s="50"/>
      <c r="G1076" s="50"/>
      <c r="H1076" s="50"/>
      <c r="I1076" s="50"/>
      <c r="J1076" s="50"/>
      <c r="K1076" s="50"/>
      <c r="L1076" s="53"/>
      <c r="M1076" s="53"/>
      <c r="N1076" s="50"/>
      <c r="O1076" s="50"/>
      <c r="P1076" s="50"/>
      <c r="Q1076" s="50"/>
      <c r="R1076" s="53"/>
    </row>
    <row r="1077">
      <c r="A1077" s="54"/>
      <c r="B1077" s="50"/>
      <c r="C1077" s="51"/>
      <c r="D1077" s="50"/>
      <c r="E1077" s="52"/>
      <c r="F1077" s="50"/>
      <c r="G1077" s="50"/>
      <c r="H1077" s="50"/>
      <c r="I1077" s="50"/>
      <c r="J1077" s="50"/>
      <c r="K1077" s="50"/>
      <c r="L1077" s="53"/>
      <c r="M1077" s="53"/>
      <c r="N1077" s="50"/>
      <c r="O1077" s="50"/>
      <c r="P1077" s="50"/>
      <c r="Q1077" s="50"/>
      <c r="R1077" s="53"/>
    </row>
    <row r="1078">
      <c r="A1078" s="54"/>
      <c r="B1078" s="50"/>
      <c r="C1078" s="51"/>
      <c r="D1078" s="50"/>
      <c r="E1078" s="52"/>
      <c r="F1078" s="50"/>
      <c r="G1078" s="50"/>
      <c r="H1078" s="50"/>
      <c r="I1078" s="50"/>
      <c r="J1078" s="50"/>
      <c r="K1078" s="50"/>
      <c r="L1078" s="53"/>
      <c r="M1078" s="53"/>
      <c r="N1078" s="50"/>
      <c r="O1078" s="50"/>
      <c r="P1078" s="50"/>
      <c r="Q1078" s="50"/>
      <c r="R1078" s="53"/>
    </row>
    <row r="1079">
      <c r="A1079" s="54"/>
      <c r="B1079" s="50"/>
      <c r="C1079" s="51"/>
      <c r="D1079" s="50"/>
      <c r="E1079" s="52"/>
      <c r="F1079" s="50"/>
      <c r="G1079" s="50"/>
      <c r="H1079" s="50"/>
      <c r="I1079" s="50"/>
      <c r="J1079" s="50"/>
      <c r="K1079" s="50"/>
      <c r="L1079" s="53"/>
      <c r="M1079" s="53"/>
      <c r="N1079" s="50"/>
      <c r="O1079" s="50"/>
      <c r="P1079" s="50"/>
      <c r="Q1079" s="50"/>
      <c r="R1079" s="53"/>
    </row>
    <row r="1080">
      <c r="A1080" s="54"/>
      <c r="B1080" s="50"/>
      <c r="C1080" s="51"/>
      <c r="D1080" s="50"/>
      <c r="E1080" s="52"/>
      <c r="F1080" s="50"/>
      <c r="G1080" s="50"/>
      <c r="H1080" s="50"/>
      <c r="I1080" s="50"/>
      <c r="J1080" s="50"/>
      <c r="K1080" s="50"/>
      <c r="L1080" s="53"/>
      <c r="M1080" s="53"/>
      <c r="N1080" s="50"/>
      <c r="O1080" s="50"/>
      <c r="P1080" s="50"/>
      <c r="Q1080" s="50"/>
      <c r="R1080" s="53"/>
    </row>
    <row r="1081">
      <c r="A1081" s="54"/>
      <c r="B1081" s="50"/>
      <c r="C1081" s="51"/>
      <c r="D1081" s="50"/>
      <c r="E1081" s="52"/>
      <c r="F1081" s="50"/>
      <c r="G1081" s="50"/>
      <c r="H1081" s="50"/>
      <c r="I1081" s="50"/>
      <c r="J1081" s="50"/>
      <c r="K1081" s="50"/>
      <c r="L1081" s="53"/>
      <c r="M1081" s="53"/>
      <c r="N1081" s="50"/>
      <c r="O1081" s="50"/>
      <c r="P1081" s="50"/>
      <c r="Q1081" s="50"/>
      <c r="R1081" s="53"/>
    </row>
    <row r="1082">
      <c r="A1082" s="54"/>
      <c r="B1082" s="50"/>
      <c r="C1082" s="51"/>
      <c r="D1082" s="50"/>
      <c r="E1082" s="52"/>
      <c r="F1082" s="50"/>
      <c r="G1082" s="50"/>
      <c r="H1082" s="50"/>
      <c r="I1082" s="50"/>
      <c r="J1082" s="50"/>
      <c r="K1082" s="50"/>
      <c r="L1082" s="53"/>
      <c r="M1082" s="53"/>
      <c r="N1082" s="50"/>
      <c r="O1082" s="50"/>
      <c r="P1082" s="50"/>
      <c r="Q1082" s="50"/>
      <c r="R1082" s="53"/>
    </row>
    <row r="1083">
      <c r="A1083" s="54"/>
      <c r="B1083" s="50"/>
      <c r="C1083" s="51"/>
      <c r="D1083" s="50"/>
      <c r="E1083" s="52"/>
      <c r="F1083" s="50"/>
      <c r="G1083" s="50"/>
      <c r="H1083" s="50"/>
      <c r="I1083" s="50"/>
      <c r="J1083" s="50"/>
      <c r="K1083" s="50"/>
      <c r="L1083" s="53"/>
      <c r="M1083" s="53"/>
      <c r="N1083" s="50"/>
      <c r="O1083" s="50"/>
      <c r="P1083" s="50"/>
      <c r="Q1083" s="50"/>
      <c r="R1083" s="53"/>
    </row>
    <row r="1084">
      <c r="A1084" s="54"/>
      <c r="B1084" s="50"/>
      <c r="C1084" s="51"/>
      <c r="D1084" s="50"/>
      <c r="E1084" s="52"/>
      <c r="F1084" s="50"/>
      <c r="G1084" s="50"/>
      <c r="H1084" s="50"/>
      <c r="I1084" s="50"/>
      <c r="J1084" s="50"/>
      <c r="K1084" s="50"/>
      <c r="L1084" s="53"/>
      <c r="M1084" s="53"/>
      <c r="N1084" s="50"/>
      <c r="O1084" s="50"/>
      <c r="P1084" s="50"/>
      <c r="Q1084" s="50"/>
      <c r="R1084" s="53"/>
    </row>
    <row r="1085">
      <c r="A1085" s="54"/>
      <c r="B1085" s="50"/>
      <c r="C1085" s="51"/>
      <c r="D1085" s="50"/>
      <c r="E1085" s="52"/>
      <c r="F1085" s="50"/>
      <c r="G1085" s="50"/>
      <c r="H1085" s="50"/>
      <c r="I1085" s="50"/>
      <c r="J1085" s="50"/>
      <c r="K1085" s="50"/>
      <c r="L1085" s="53"/>
      <c r="M1085" s="53"/>
      <c r="N1085" s="50"/>
      <c r="O1085" s="50"/>
      <c r="P1085" s="50"/>
      <c r="Q1085" s="50"/>
      <c r="R1085" s="53"/>
    </row>
    <row r="1086">
      <c r="A1086" s="54"/>
      <c r="B1086" s="50"/>
      <c r="C1086" s="51"/>
      <c r="D1086" s="50"/>
      <c r="E1086" s="52"/>
      <c r="F1086" s="50"/>
      <c r="G1086" s="50"/>
      <c r="H1086" s="50"/>
      <c r="I1086" s="50"/>
      <c r="J1086" s="50"/>
      <c r="K1086" s="50"/>
      <c r="L1086" s="53"/>
      <c r="M1086" s="53"/>
      <c r="N1086" s="50"/>
      <c r="O1086" s="50"/>
      <c r="P1086" s="50"/>
      <c r="Q1086" s="50"/>
      <c r="R1086" s="53"/>
    </row>
    <row r="1087">
      <c r="A1087" s="54"/>
      <c r="B1087" s="50"/>
      <c r="C1087" s="51"/>
      <c r="D1087" s="50"/>
      <c r="E1087" s="52"/>
      <c r="F1087" s="50"/>
      <c r="G1087" s="50"/>
      <c r="H1087" s="50"/>
      <c r="I1087" s="50"/>
      <c r="J1087" s="50"/>
      <c r="K1087" s="50"/>
      <c r="L1087" s="53"/>
      <c r="M1087" s="53"/>
      <c r="N1087" s="50"/>
      <c r="O1087" s="50"/>
      <c r="P1087" s="50"/>
      <c r="Q1087" s="50"/>
      <c r="R1087" s="53"/>
    </row>
    <row r="1088">
      <c r="A1088" s="54"/>
      <c r="B1088" s="50"/>
      <c r="C1088" s="51"/>
      <c r="D1088" s="50"/>
      <c r="E1088" s="52"/>
      <c r="F1088" s="50"/>
      <c r="G1088" s="50"/>
      <c r="H1088" s="50"/>
      <c r="I1088" s="50"/>
      <c r="J1088" s="50"/>
      <c r="K1088" s="50"/>
      <c r="L1088" s="53"/>
      <c r="M1088" s="53"/>
      <c r="N1088" s="50"/>
      <c r="O1088" s="50"/>
      <c r="P1088" s="50"/>
      <c r="Q1088" s="50"/>
      <c r="R1088" s="53"/>
    </row>
    <row r="1089">
      <c r="A1089" s="54"/>
      <c r="B1089" s="50"/>
      <c r="C1089" s="51"/>
      <c r="D1089" s="50"/>
      <c r="E1089" s="52"/>
      <c r="F1089" s="50"/>
      <c r="G1089" s="50"/>
      <c r="H1089" s="50"/>
      <c r="I1089" s="50"/>
      <c r="J1089" s="50"/>
      <c r="K1089" s="50"/>
      <c r="L1089" s="53"/>
      <c r="M1089" s="53"/>
      <c r="N1089" s="50"/>
      <c r="O1089" s="50"/>
      <c r="P1089" s="50"/>
      <c r="Q1089" s="50"/>
      <c r="R1089" s="53"/>
    </row>
    <row r="1090">
      <c r="A1090" s="54"/>
      <c r="B1090" s="50"/>
      <c r="C1090" s="51"/>
      <c r="D1090" s="50"/>
      <c r="E1090" s="52"/>
      <c r="F1090" s="50"/>
      <c r="G1090" s="50"/>
      <c r="H1090" s="50"/>
      <c r="I1090" s="50"/>
      <c r="J1090" s="50"/>
      <c r="K1090" s="50"/>
      <c r="L1090" s="53"/>
      <c r="M1090" s="53"/>
      <c r="N1090" s="50"/>
      <c r="O1090" s="50"/>
      <c r="P1090" s="50"/>
      <c r="Q1090" s="50"/>
      <c r="R1090" s="53"/>
    </row>
    <row r="1091">
      <c r="A1091" s="54"/>
      <c r="B1091" s="50"/>
      <c r="C1091" s="51"/>
      <c r="D1091" s="50"/>
      <c r="E1091" s="52"/>
      <c r="F1091" s="50"/>
      <c r="G1091" s="50"/>
      <c r="H1091" s="50"/>
      <c r="I1091" s="50"/>
      <c r="J1091" s="50"/>
      <c r="K1091" s="50"/>
      <c r="L1091" s="53"/>
      <c r="M1091" s="53"/>
      <c r="N1091" s="50"/>
      <c r="O1091" s="50"/>
      <c r="P1091" s="50"/>
      <c r="Q1091" s="50"/>
      <c r="R1091" s="53"/>
    </row>
    <row r="1092">
      <c r="A1092" s="54"/>
      <c r="B1092" s="50"/>
      <c r="C1092" s="51"/>
      <c r="D1092" s="50"/>
      <c r="E1092" s="52"/>
      <c r="F1092" s="50"/>
      <c r="G1092" s="50"/>
      <c r="H1092" s="50"/>
      <c r="I1092" s="50"/>
      <c r="J1092" s="50"/>
      <c r="K1092" s="50"/>
      <c r="L1092" s="53"/>
      <c r="M1092" s="53"/>
      <c r="N1092" s="50"/>
      <c r="O1092" s="50"/>
      <c r="P1092" s="50"/>
      <c r="Q1092" s="50"/>
      <c r="R1092" s="53"/>
    </row>
    <row r="1093">
      <c r="A1093" s="54"/>
      <c r="B1093" s="50"/>
      <c r="C1093" s="51"/>
      <c r="D1093" s="50"/>
      <c r="E1093" s="52"/>
      <c r="F1093" s="50"/>
      <c r="G1093" s="50"/>
      <c r="H1093" s="50"/>
      <c r="I1093" s="50"/>
      <c r="J1093" s="50"/>
      <c r="K1093" s="50"/>
      <c r="L1093" s="53"/>
      <c r="M1093" s="53"/>
      <c r="N1093" s="50"/>
      <c r="O1093" s="50"/>
      <c r="P1093" s="50"/>
      <c r="Q1093" s="50"/>
      <c r="R1093" s="53"/>
    </row>
    <row r="1094">
      <c r="A1094" s="54"/>
      <c r="B1094" s="50"/>
      <c r="C1094" s="51"/>
      <c r="D1094" s="50"/>
      <c r="E1094" s="52"/>
      <c r="F1094" s="50"/>
      <c r="G1094" s="50"/>
      <c r="H1094" s="50"/>
      <c r="I1094" s="50"/>
      <c r="J1094" s="50"/>
      <c r="K1094" s="50"/>
      <c r="L1094" s="53"/>
      <c r="M1094" s="53"/>
      <c r="N1094" s="50"/>
      <c r="O1094" s="50"/>
      <c r="P1094" s="50"/>
      <c r="Q1094" s="50"/>
      <c r="R1094" s="53"/>
    </row>
    <row r="1095">
      <c r="A1095" s="54"/>
      <c r="B1095" s="50"/>
      <c r="C1095" s="51"/>
      <c r="D1095" s="50"/>
      <c r="E1095" s="52"/>
      <c r="F1095" s="50"/>
      <c r="G1095" s="50"/>
      <c r="H1095" s="50"/>
      <c r="I1095" s="50"/>
      <c r="J1095" s="50"/>
      <c r="K1095" s="50"/>
      <c r="L1095" s="53"/>
      <c r="M1095" s="53"/>
      <c r="N1095" s="50"/>
      <c r="O1095" s="50"/>
      <c r="P1095" s="50"/>
      <c r="Q1095" s="50"/>
      <c r="R1095" s="53"/>
    </row>
    <row r="1096">
      <c r="A1096" s="54"/>
      <c r="B1096" s="50"/>
      <c r="C1096" s="51"/>
      <c r="D1096" s="50"/>
      <c r="E1096" s="52"/>
      <c r="F1096" s="50"/>
      <c r="G1096" s="50"/>
      <c r="H1096" s="50"/>
      <c r="I1096" s="50"/>
      <c r="J1096" s="50"/>
      <c r="K1096" s="50"/>
      <c r="L1096" s="53"/>
      <c r="M1096" s="53"/>
      <c r="N1096" s="50"/>
      <c r="O1096" s="50"/>
      <c r="P1096" s="50"/>
      <c r="Q1096" s="50"/>
      <c r="R1096" s="53"/>
    </row>
    <row r="1097">
      <c r="A1097" s="54"/>
      <c r="B1097" s="50"/>
      <c r="C1097" s="51"/>
      <c r="D1097" s="50"/>
      <c r="E1097" s="52"/>
      <c r="F1097" s="50"/>
      <c r="G1097" s="50"/>
      <c r="H1097" s="50"/>
      <c r="I1097" s="50"/>
      <c r="J1097" s="50"/>
      <c r="K1097" s="50"/>
      <c r="L1097" s="53"/>
      <c r="M1097" s="53"/>
      <c r="N1097" s="50"/>
      <c r="O1097" s="50"/>
      <c r="P1097" s="50"/>
      <c r="Q1097" s="50"/>
      <c r="R1097" s="53"/>
    </row>
    <row r="1098">
      <c r="A1098" s="54"/>
      <c r="B1098" s="50"/>
      <c r="C1098" s="51"/>
      <c r="D1098" s="50"/>
      <c r="E1098" s="52"/>
      <c r="F1098" s="50"/>
      <c r="G1098" s="50"/>
      <c r="H1098" s="50"/>
      <c r="I1098" s="50"/>
      <c r="J1098" s="50"/>
      <c r="K1098" s="50"/>
      <c r="L1098" s="53"/>
      <c r="M1098" s="53"/>
      <c r="N1098" s="50"/>
      <c r="O1098" s="50"/>
      <c r="P1098" s="50"/>
      <c r="Q1098" s="50"/>
      <c r="R1098" s="53"/>
    </row>
    <row r="1099">
      <c r="A1099" s="54"/>
      <c r="B1099" s="50"/>
      <c r="C1099" s="51"/>
      <c r="D1099" s="50"/>
      <c r="E1099" s="52"/>
      <c r="F1099" s="50"/>
      <c r="G1099" s="50"/>
      <c r="H1099" s="50"/>
      <c r="I1099" s="50"/>
      <c r="J1099" s="50"/>
      <c r="K1099" s="50"/>
      <c r="L1099" s="53"/>
      <c r="M1099" s="53"/>
      <c r="N1099" s="50"/>
      <c r="O1099" s="50"/>
      <c r="P1099" s="50"/>
      <c r="Q1099" s="50"/>
      <c r="R1099" s="53"/>
    </row>
    <row r="1100">
      <c r="A1100" s="54"/>
      <c r="B1100" s="50"/>
      <c r="C1100" s="51"/>
      <c r="D1100" s="50"/>
      <c r="E1100" s="52"/>
      <c r="F1100" s="50"/>
      <c r="G1100" s="50"/>
      <c r="H1100" s="50"/>
      <c r="I1100" s="50"/>
      <c r="J1100" s="50"/>
      <c r="K1100" s="50"/>
      <c r="L1100" s="53"/>
      <c r="M1100" s="53"/>
      <c r="N1100" s="50"/>
      <c r="O1100" s="50"/>
      <c r="P1100" s="50"/>
      <c r="Q1100" s="50"/>
      <c r="R1100" s="53"/>
    </row>
    <row r="1101">
      <c r="A1101" s="54"/>
      <c r="B1101" s="50"/>
      <c r="C1101" s="51"/>
      <c r="D1101" s="50"/>
      <c r="E1101" s="52"/>
      <c r="F1101" s="50"/>
      <c r="G1101" s="50"/>
      <c r="H1101" s="50"/>
      <c r="I1101" s="50"/>
      <c r="J1101" s="50"/>
      <c r="K1101" s="50"/>
      <c r="L1101" s="53"/>
      <c r="M1101" s="53"/>
      <c r="N1101" s="50"/>
      <c r="O1101" s="50"/>
      <c r="P1101" s="50"/>
      <c r="Q1101" s="50"/>
      <c r="R1101" s="53"/>
    </row>
    <row r="1102">
      <c r="A1102" s="54"/>
      <c r="B1102" s="50"/>
      <c r="C1102" s="51"/>
      <c r="D1102" s="50"/>
      <c r="E1102" s="52"/>
      <c r="F1102" s="50"/>
      <c r="G1102" s="50"/>
      <c r="H1102" s="50"/>
      <c r="I1102" s="50"/>
      <c r="J1102" s="50"/>
      <c r="K1102" s="50"/>
      <c r="L1102" s="53"/>
      <c r="M1102" s="53"/>
      <c r="N1102" s="50"/>
      <c r="O1102" s="50"/>
      <c r="P1102" s="50"/>
      <c r="Q1102" s="50"/>
      <c r="R1102" s="53"/>
    </row>
    <row r="1103">
      <c r="A1103" s="54"/>
      <c r="B1103" s="50"/>
      <c r="C1103" s="51"/>
      <c r="D1103" s="50"/>
      <c r="E1103" s="52"/>
      <c r="F1103" s="50"/>
      <c r="G1103" s="50"/>
      <c r="H1103" s="50"/>
      <c r="I1103" s="50"/>
      <c r="J1103" s="50"/>
      <c r="K1103" s="50"/>
      <c r="L1103" s="53"/>
      <c r="M1103" s="53"/>
      <c r="N1103" s="50"/>
      <c r="O1103" s="50"/>
      <c r="P1103" s="50"/>
      <c r="Q1103" s="50"/>
      <c r="R1103" s="53"/>
    </row>
    <row r="1104">
      <c r="A1104" s="54"/>
      <c r="B1104" s="50"/>
      <c r="C1104" s="51"/>
      <c r="D1104" s="50"/>
      <c r="E1104" s="52"/>
      <c r="F1104" s="50"/>
      <c r="G1104" s="50"/>
      <c r="H1104" s="50"/>
      <c r="I1104" s="50"/>
      <c r="J1104" s="50"/>
      <c r="K1104" s="50"/>
      <c r="L1104" s="53"/>
      <c r="M1104" s="53"/>
      <c r="N1104" s="50"/>
      <c r="O1104" s="50"/>
      <c r="P1104" s="50"/>
      <c r="Q1104" s="50"/>
      <c r="R1104" s="53"/>
    </row>
    <row r="1105">
      <c r="A1105" s="54"/>
      <c r="B1105" s="50"/>
      <c r="C1105" s="51"/>
      <c r="D1105" s="50"/>
      <c r="E1105" s="52"/>
      <c r="F1105" s="50"/>
      <c r="G1105" s="50"/>
      <c r="H1105" s="50"/>
      <c r="I1105" s="50"/>
      <c r="J1105" s="50"/>
      <c r="K1105" s="50"/>
      <c r="L1105" s="53"/>
      <c r="M1105" s="53"/>
      <c r="N1105" s="50"/>
      <c r="O1105" s="50"/>
      <c r="P1105" s="50"/>
      <c r="Q1105" s="50"/>
      <c r="R1105" s="53"/>
    </row>
    <row r="1106">
      <c r="A1106" s="54"/>
      <c r="B1106" s="50"/>
      <c r="C1106" s="51"/>
      <c r="D1106" s="50"/>
      <c r="E1106" s="52"/>
      <c r="F1106" s="50"/>
      <c r="G1106" s="50"/>
      <c r="H1106" s="50"/>
      <c r="I1106" s="50"/>
      <c r="J1106" s="50"/>
      <c r="K1106" s="50"/>
      <c r="L1106" s="53"/>
      <c r="M1106" s="53"/>
      <c r="N1106" s="50"/>
      <c r="O1106" s="50"/>
      <c r="P1106" s="50"/>
      <c r="Q1106" s="50"/>
      <c r="R1106" s="53"/>
    </row>
    <row r="1107">
      <c r="A1107" s="54"/>
      <c r="B1107" s="50"/>
      <c r="C1107" s="51"/>
      <c r="D1107" s="50"/>
      <c r="E1107" s="52"/>
      <c r="F1107" s="50"/>
      <c r="G1107" s="50"/>
      <c r="H1107" s="50"/>
      <c r="I1107" s="50"/>
      <c r="J1107" s="50"/>
      <c r="K1107" s="50"/>
      <c r="L1107" s="53"/>
      <c r="M1107" s="53"/>
      <c r="N1107" s="50"/>
      <c r="O1107" s="50"/>
      <c r="P1107" s="50"/>
      <c r="Q1107" s="50"/>
      <c r="R1107" s="53"/>
    </row>
    <row r="1108">
      <c r="A1108" s="54"/>
      <c r="B1108" s="50"/>
      <c r="C1108" s="51"/>
      <c r="D1108" s="50"/>
      <c r="E1108" s="52"/>
      <c r="F1108" s="50"/>
      <c r="G1108" s="50"/>
      <c r="H1108" s="50"/>
      <c r="I1108" s="50"/>
      <c r="J1108" s="50"/>
      <c r="K1108" s="50"/>
      <c r="L1108" s="53"/>
      <c r="M1108" s="53"/>
      <c r="N1108" s="50"/>
      <c r="O1108" s="50"/>
      <c r="P1108" s="50"/>
      <c r="Q1108" s="50"/>
      <c r="R1108" s="53"/>
    </row>
    <row r="1109">
      <c r="A1109" s="54"/>
      <c r="B1109" s="50"/>
      <c r="C1109" s="51"/>
      <c r="D1109" s="50"/>
      <c r="E1109" s="52"/>
      <c r="F1109" s="50"/>
      <c r="G1109" s="50"/>
      <c r="H1109" s="50"/>
      <c r="I1109" s="50"/>
      <c r="J1109" s="50"/>
      <c r="K1109" s="50"/>
      <c r="L1109" s="53"/>
      <c r="M1109" s="53"/>
      <c r="N1109" s="50"/>
      <c r="O1109" s="50"/>
      <c r="P1109" s="50"/>
      <c r="Q1109" s="50"/>
      <c r="R1109" s="53"/>
    </row>
    <row r="1110">
      <c r="A1110" s="54"/>
      <c r="B1110" s="50"/>
      <c r="C1110" s="51"/>
      <c r="D1110" s="50"/>
      <c r="E1110" s="52"/>
      <c r="F1110" s="50"/>
      <c r="G1110" s="50"/>
      <c r="H1110" s="50"/>
      <c r="I1110" s="50"/>
      <c r="J1110" s="50"/>
      <c r="K1110" s="50"/>
      <c r="L1110" s="53"/>
      <c r="M1110" s="53"/>
      <c r="N1110" s="50"/>
      <c r="O1110" s="50"/>
      <c r="P1110" s="50"/>
      <c r="Q1110" s="50"/>
      <c r="R1110" s="53"/>
    </row>
    <row r="1111">
      <c r="A1111" s="54"/>
      <c r="B1111" s="50"/>
      <c r="C1111" s="51"/>
      <c r="D1111" s="50"/>
      <c r="E1111" s="52"/>
      <c r="F1111" s="50"/>
      <c r="G1111" s="50"/>
      <c r="H1111" s="50"/>
      <c r="I1111" s="50"/>
      <c r="J1111" s="50"/>
      <c r="K1111" s="50"/>
      <c r="L1111" s="53"/>
      <c r="M1111" s="53"/>
      <c r="N1111" s="50"/>
      <c r="O1111" s="50"/>
      <c r="P1111" s="50"/>
      <c r="Q1111" s="50"/>
      <c r="R1111" s="53"/>
    </row>
    <row r="1112">
      <c r="A1112" s="54"/>
      <c r="B1112" s="50"/>
      <c r="C1112" s="51"/>
      <c r="D1112" s="50"/>
      <c r="E1112" s="52"/>
      <c r="F1112" s="50"/>
      <c r="G1112" s="50"/>
      <c r="H1112" s="50"/>
      <c r="I1112" s="50"/>
      <c r="J1112" s="50"/>
      <c r="K1112" s="50"/>
      <c r="L1112" s="53"/>
      <c r="M1112" s="53"/>
      <c r="N1112" s="50"/>
      <c r="O1112" s="50"/>
      <c r="P1112" s="50"/>
      <c r="Q1112" s="50"/>
      <c r="R1112" s="53"/>
    </row>
    <row r="1113">
      <c r="A1113" s="54"/>
      <c r="B1113" s="50"/>
      <c r="C1113" s="51"/>
      <c r="D1113" s="50"/>
      <c r="E1113" s="52"/>
      <c r="F1113" s="50"/>
      <c r="G1113" s="50"/>
      <c r="H1113" s="50"/>
      <c r="I1113" s="50"/>
      <c r="J1113" s="50"/>
      <c r="K1113" s="50"/>
      <c r="L1113" s="53"/>
      <c r="M1113" s="53"/>
      <c r="N1113" s="50"/>
      <c r="O1113" s="50"/>
      <c r="P1113" s="50"/>
      <c r="Q1113" s="50"/>
      <c r="R1113" s="53"/>
    </row>
    <row r="1114">
      <c r="A1114" s="54"/>
      <c r="B1114" s="50"/>
      <c r="C1114" s="51"/>
      <c r="D1114" s="50"/>
      <c r="E1114" s="52"/>
      <c r="F1114" s="50"/>
      <c r="G1114" s="50"/>
      <c r="H1114" s="50"/>
      <c r="I1114" s="50"/>
      <c r="J1114" s="50"/>
      <c r="K1114" s="50"/>
      <c r="L1114" s="53"/>
      <c r="M1114" s="53"/>
      <c r="N1114" s="50"/>
      <c r="O1114" s="50"/>
      <c r="P1114" s="50"/>
      <c r="Q1114" s="50"/>
      <c r="R1114" s="53"/>
    </row>
    <row r="1115">
      <c r="A1115" s="54"/>
      <c r="B1115" s="50"/>
      <c r="C1115" s="51"/>
      <c r="D1115" s="50"/>
      <c r="E1115" s="52"/>
      <c r="F1115" s="50"/>
      <c r="G1115" s="50"/>
      <c r="H1115" s="50"/>
      <c r="I1115" s="50"/>
      <c r="J1115" s="50"/>
      <c r="K1115" s="50"/>
      <c r="L1115" s="53"/>
      <c r="M1115" s="53"/>
      <c r="N1115" s="50"/>
      <c r="O1115" s="50"/>
      <c r="P1115" s="50"/>
      <c r="Q1115" s="50"/>
      <c r="R1115" s="53"/>
    </row>
    <row r="1116">
      <c r="A1116" s="54"/>
      <c r="B1116" s="50"/>
      <c r="C1116" s="51"/>
      <c r="D1116" s="50"/>
      <c r="E1116" s="52"/>
      <c r="F1116" s="50"/>
      <c r="G1116" s="50"/>
      <c r="H1116" s="50"/>
      <c r="I1116" s="50"/>
      <c r="J1116" s="50"/>
      <c r="K1116" s="50"/>
      <c r="L1116" s="53"/>
      <c r="M1116" s="53"/>
      <c r="N1116" s="50"/>
      <c r="O1116" s="50"/>
      <c r="P1116" s="50"/>
      <c r="Q1116" s="50"/>
      <c r="R1116" s="53"/>
    </row>
    <row r="1117">
      <c r="A1117" s="54"/>
      <c r="B1117" s="50"/>
      <c r="C1117" s="51"/>
      <c r="D1117" s="50"/>
      <c r="E1117" s="52"/>
      <c r="F1117" s="50"/>
      <c r="G1117" s="50"/>
      <c r="H1117" s="50"/>
      <c r="I1117" s="50"/>
      <c r="J1117" s="50"/>
      <c r="K1117" s="50"/>
      <c r="L1117" s="53"/>
      <c r="M1117" s="53"/>
      <c r="N1117" s="50"/>
      <c r="O1117" s="50"/>
      <c r="P1117" s="50"/>
      <c r="Q1117" s="50"/>
      <c r="R1117" s="53"/>
    </row>
    <row r="1118">
      <c r="A1118" s="54"/>
      <c r="B1118" s="50"/>
      <c r="C1118" s="51"/>
      <c r="D1118" s="50"/>
      <c r="E1118" s="52"/>
      <c r="F1118" s="50"/>
      <c r="G1118" s="50"/>
      <c r="H1118" s="50"/>
      <c r="I1118" s="50"/>
      <c r="J1118" s="50"/>
      <c r="K1118" s="50"/>
      <c r="L1118" s="53"/>
      <c r="M1118" s="53"/>
      <c r="N1118" s="50"/>
      <c r="O1118" s="50"/>
      <c r="P1118" s="50"/>
      <c r="Q1118" s="50"/>
      <c r="R1118" s="53"/>
    </row>
    <row r="1119">
      <c r="A1119" s="54"/>
      <c r="B1119" s="50"/>
      <c r="C1119" s="51"/>
      <c r="D1119" s="50"/>
      <c r="E1119" s="52"/>
      <c r="F1119" s="50"/>
      <c r="G1119" s="50"/>
      <c r="H1119" s="50"/>
      <c r="I1119" s="50"/>
      <c r="J1119" s="50"/>
      <c r="K1119" s="50"/>
      <c r="L1119" s="53"/>
      <c r="M1119" s="53"/>
      <c r="N1119" s="50"/>
      <c r="O1119" s="50"/>
      <c r="P1119" s="50"/>
      <c r="Q1119" s="50"/>
      <c r="R1119" s="53"/>
    </row>
    <row r="1120">
      <c r="A1120" s="54"/>
      <c r="B1120" s="50"/>
      <c r="C1120" s="51"/>
      <c r="D1120" s="50"/>
      <c r="E1120" s="52"/>
      <c r="F1120" s="50"/>
      <c r="G1120" s="50"/>
      <c r="H1120" s="50"/>
      <c r="I1120" s="50"/>
      <c r="J1120" s="50"/>
      <c r="K1120" s="50"/>
      <c r="L1120" s="53"/>
      <c r="M1120" s="53"/>
      <c r="N1120" s="50"/>
      <c r="O1120" s="50"/>
      <c r="P1120" s="50"/>
      <c r="Q1120" s="50"/>
      <c r="R1120" s="53"/>
    </row>
    <row r="1121">
      <c r="A1121" s="54"/>
      <c r="B1121" s="50"/>
      <c r="C1121" s="51"/>
      <c r="D1121" s="50"/>
      <c r="E1121" s="52"/>
      <c r="F1121" s="50"/>
      <c r="G1121" s="50"/>
      <c r="H1121" s="50"/>
      <c r="I1121" s="50"/>
      <c r="J1121" s="50"/>
      <c r="K1121" s="50"/>
      <c r="L1121" s="53"/>
      <c r="M1121" s="53"/>
      <c r="N1121" s="50"/>
      <c r="O1121" s="50"/>
      <c r="P1121" s="50"/>
      <c r="Q1121" s="50"/>
      <c r="R1121" s="53"/>
    </row>
    <row r="1122">
      <c r="A1122" s="54"/>
      <c r="B1122" s="50"/>
      <c r="C1122" s="51"/>
      <c r="D1122" s="50"/>
      <c r="E1122" s="52"/>
      <c r="F1122" s="50"/>
      <c r="G1122" s="50"/>
      <c r="H1122" s="50"/>
      <c r="I1122" s="50"/>
      <c r="J1122" s="50"/>
      <c r="K1122" s="50"/>
      <c r="L1122" s="53"/>
      <c r="M1122" s="53"/>
      <c r="N1122" s="50"/>
      <c r="O1122" s="50"/>
      <c r="P1122" s="50"/>
      <c r="Q1122" s="50"/>
      <c r="R1122" s="53"/>
    </row>
    <row r="1123">
      <c r="A1123" s="54"/>
      <c r="B1123" s="50"/>
      <c r="C1123" s="51"/>
      <c r="D1123" s="50"/>
      <c r="E1123" s="52"/>
      <c r="F1123" s="50"/>
      <c r="G1123" s="50"/>
      <c r="H1123" s="50"/>
      <c r="I1123" s="50"/>
      <c r="J1123" s="50"/>
      <c r="K1123" s="50"/>
      <c r="L1123" s="53"/>
      <c r="M1123" s="53"/>
      <c r="N1123" s="50"/>
      <c r="O1123" s="50"/>
      <c r="P1123" s="50"/>
      <c r="Q1123" s="50"/>
      <c r="R1123" s="53"/>
    </row>
    <row r="1124">
      <c r="A1124" s="54"/>
      <c r="B1124" s="50"/>
      <c r="C1124" s="51"/>
      <c r="D1124" s="50"/>
      <c r="E1124" s="52"/>
      <c r="F1124" s="50"/>
      <c r="G1124" s="50"/>
      <c r="H1124" s="50"/>
      <c r="I1124" s="50"/>
      <c r="J1124" s="50"/>
      <c r="K1124" s="50"/>
      <c r="L1124" s="53"/>
      <c r="M1124" s="53"/>
      <c r="N1124" s="50"/>
      <c r="O1124" s="50"/>
      <c r="P1124" s="50"/>
      <c r="Q1124" s="50"/>
      <c r="R1124" s="53"/>
    </row>
    <row r="1125">
      <c r="A1125" s="54"/>
      <c r="B1125" s="50"/>
      <c r="C1125" s="51"/>
      <c r="D1125" s="50"/>
      <c r="E1125" s="52"/>
      <c r="F1125" s="50"/>
      <c r="G1125" s="50"/>
      <c r="H1125" s="50"/>
      <c r="I1125" s="50"/>
      <c r="J1125" s="50"/>
      <c r="K1125" s="50"/>
      <c r="L1125" s="53"/>
      <c r="M1125" s="53"/>
      <c r="N1125" s="50"/>
      <c r="O1125" s="50"/>
      <c r="P1125" s="50"/>
      <c r="Q1125" s="50"/>
      <c r="R1125" s="53"/>
    </row>
    <row r="1126">
      <c r="A1126" s="54"/>
      <c r="B1126" s="50"/>
      <c r="C1126" s="51"/>
      <c r="D1126" s="50"/>
      <c r="E1126" s="52"/>
      <c r="F1126" s="50"/>
      <c r="G1126" s="50"/>
      <c r="H1126" s="50"/>
      <c r="I1126" s="50"/>
      <c r="J1126" s="50"/>
      <c r="K1126" s="50"/>
      <c r="L1126" s="53"/>
      <c r="M1126" s="53"/>
      <c r="N1126" s="50"/>
      <c r="O1126" s="50"/>
      <c r="P1126" s="50"/>
      <c r="Q1126" s="50"/>
      <c r="R1126" s="53"/>
    </row>
    <row r="1127">
      <c r="A1127" s="54"/>
      <c r="B1127" s="50"/>
      <c r="C1127" s="51"/>
      <c r="D1127" s="50"/>
      <c r="E1127" s="52"/>
      <c r="F1127" s="50"/>
      <c r="G1127" s="50"/>
      <c r="H1127" s="50"/>
      <c r="I1127" s="50"/>
      <c r="J1127" s="50"/>
      <c r="K1127" s="50"/>
      <c r="L1127" s="53"/>
      <c r="M1127" s="53"/>
      <c r="N1127" s="50"/>
      <c r="O1127" s="50"/>
      <c r="P1127" s="50"/>
      <c r="Q1127" s="50"/>
      <c r="R1127" s="53"/>
    </row>
    <row r="1128">
      <c r="A1128" s="54"/>
      <c r="B1128" s="50"/>
      <c r="C1128" s="51"/>
      <c r="D1128" s="50"/>
      <c r="E1128" s="52"/>
      <c r="F1128" s="50"/>
      <c r="G1128" s="50"/>
      <c r="H1128" s="50"/>
      <c r="I1128" s="50"/>
      <c r="J1128" s="50"/>
      <c r="K1128" s="50"/>
      <c r="L1128" s="53"/>
      <c r="M1128" s="53"/>
      <c r="N1128" s="50"/>
      <c r="O1128" s="50"/>
      <c r="P1128" s="50"/>
      <c r="Q1128" s="50"/>
      <c r="R1128" s="53"/>
    </row>
    <row r="1129">
      <c r="A1129" s="54"/>
      <c r="B1129" s="50"/>
      <c r="C1129" s="51"/>
      <c r="D1129" s="50"/>
      <c r="E1129" s="52"/>
      <c r="F1129" s="50"/>
      <c r="G1129" s="50"/>
      <c r="H1129" s="50"/>
      <c r="I1129" s="50"/>
      <c r="J1129" s="50"/>
      <c r="K1129" s="50"/>
      <c r="L1129" s="53"/>
      <c r="M1129" s="53"/>
      <c r="N1129" s="50"/>
      <c r="O1129" s="50"/>
      <c r="P1129" s="50"/>
      <c r="Q1129" s="50"/>
      <c r="R1129" s="53"/>
    </row>
    <row r="1130">
      <c r="A1130" s="54"/>
      <c r="B1130" s="50"/>
      <c r="C1130" s="51"/>
      <c r="D1130" s="50"/>
      <c r="E1130" s="52"/>
      <c r="F1130" s="50"/>
      <c r="G1130" s="50"/>
      <c r="H1130" s="50"/>
      <c r="I1130" s="50"/>
      <c r="J1130" s="50"/>
      <c r="K1130" s="50"/>
      <c r="L1130" s="53"/>
      <c r="M1130" s="53"/>
      <c r="N1130" s="50"/>
      <c r="O1130" s="50"/>
      <c r="P1130" s="50"/>
      <c r="Q1130" s="50"/>
      <c r="R1130" s="53"/>
    </row>
    <row r="1131">
      <c r="A1131" s="54"/>
      <c r="B1131" s="50"/>
      <c r="C1131" s="51"/>
      <c r="D1131" s="50"/>
      <c r="E1131" s="52"/>
      <c r="F1131" s="50"/>
      <c r="G1131" s="50"/>
      <c r="H1131" s="50"/>
      <c r="I1131" s="50"/>
      <c r="J1131" s="50"/>
      <c r="K1131" s="50"/>
      <c r="L1131" s="53"/>
      <c r="M1131" s="53"/>
      <c r="N1131" s="50"/>
      <c r="O1131" s="50"/>
      <c r="P1131" s="50"/>
      <c r="Q1131" s="50"/>
      <c r="R1131" s="53"/>
    </row>
    <row r="1132">
      <c r="A1132" s="54"/>
      <c r="B1132" s="50"/>
      <c r="C1132" s="51"/>
      <c r="D1132" s="50"/>
      <c r="E1132" s="52"/>
      <c r="F1132" s="50"/>
      <c r="G1132" s="50"/>
      <c r="H1132" s="50"/>
      <c r="I1132" s="50"/>
      <c r="J1132" s="50"/>
      <c r="K1132" s="50"/>
      <c r="L1132" s="53"/>
      <c r="M1132" s="53"/>
      <c r="N1132" s="50"/>
      <c r="O1132" s="50"/>
      <c r="P1132" s="50"/>
      <c r="Q1132" s="50"/>
      <c r="R1132" s="53"/>
    </row>
    <row r="1133">
      <c r="A1133" s="54"/>
      <c r="B1133" s="50"/>
      <c r="C1133" s="51"/>
      <c r="D1133" s="50"/>
      <c r="E1133" s="52"/>
      <c r="F1133" s="50"/>
      <c r="G1133" s="50"/>
      <c r="H1133" s="50"/>
      <c r="I1133" s="50"/>
      <c r="J1133" s="50"/>
      <c r="K1133" s="50"/>
      <c r="L1133" s="53"/>
      <c r="M1133" s="53"/>
      <c r="N1133" s="50"/>
      <c r="O1133" s="50"/>
      <c r="P1133" s="50"/>
      <c r="Q1133" s="50"/>
      <c r="R1133" s="53"/>
    </row>
    <row r="1134">
      <c r="A1134" s="54"/>
      <c r="B1134" s="50"/>
      <c r="C1134" s="51"/>
      <c r="D1134" s="50"/>
      <c r="E1134" s="52"/>
      <c r="F1134" s="50"/>
      <c r="G1134" s="50"/>
      <c r="H1134" s="50"/>
      <c r="I1134" s="50"/>
      <c r="J1134" s="50"/>
      <c r="K1134" s="50"/>
      <c r="L1134" s="53"/>
      <c r="M1134" s="53"/>
      <c r="N1134" s="50"/>
      <c r="O1134" s="50"/>
      <c r="P1134" s="50"/>
      <c r="Q1134" s="50"/>
      <c r="R1134" s="53"/>
    </row>
    <row r="1135">
      <c r="A1135" s="54"/>
      <c r="B1135" s="50"/>
      <c r="C1135" s="51"/>
      <c r="D1135" s="50"/>
      <c r="E1135" s="52"/>
      <c r="F1135" s="50"/>
      <c r="G1135" s="50"/>
      <c r="H1135" s="50"/>
      <c r="I1135" s="50"/>
      <c r="J1135" s="50"/>
      <c r="K1135" s="50"/>
      <c r="L1135" s="53"/>
      <c r="M1135" s="53"/>
      <c r="N1135" s="50"/>
      <c r="O1135" s="50"/>
      <c r="P1135" s="50"/>
      <c r="Q1135" s="50"/>
      <c r="R1135" s="53"/>
    </row>
    <row r="1136">
      <c r="A1136" s="54"/>
      <c r="B1136" s="50"/>
      <c r="C1136" s="51"/>
      <c r="D1136" s="50"/>
      <c r="E1136" s="52"/>
      <c r="F1136" s="50"/>
      <c r="G1136" s="50"/>
      <c r="H1136" s="50"/>
      <c r="I1136" s="50"/>
      <c r="J1136" s="50"/>
      <c r="K1136" s="50"/>
      <c r="L1136" s="53"/>
      <c r="M1136" s="53"/>
      <c r="N1136" s="50"/>
      <c r="O1136" s="50"/>
      <c r="P1136" s="50"/>
      <c r="Q1136" s="50"/>
      <c r="R1136" s="53"/>
    </row>
    <row r="1137">
      <c r="A1137" s="54"/>
      <c r="B1137" s="50"/>
      <c r="C1137" s="51"/>
      <c r="D1137" s="50"/>
      <c r="E1137" s="52"/>
      <c r="F1137" s="50"/>
      <c r="G1137" s="50"/>
      <c r="H1137" s="50"/>
      <c r="I1137" s="50"/>
      <c r="J1137" s="50"/>
      <c r="K1137" s="50"/>
      <c r="L1137" s="53"/>
      <c r="M1137" s="53"/>
      <c r="N1137" s="50"/>
      <c r="O1137" s="50"/>
      <c r="P1137" s="50"/>
      <c r="Q1137" s="50"/>
      <c r="R1137" s="53"/>
    </row>
    <row r="1138">
      <c r="A1138" s="54"/>
      <c r="B1138" s="50"/>
      <c r="C1138" s="51"/>
      <c r="D1138" s="50"/>
      <c r="E1138" s="52"/>
      <c r="F1138" s="50"/>
      <c r="G1138" s="50"/>
      <c r="H1138" s="50"/>
      <c r="I1138" s="50"/>
      <c r="J1138" s="50"/>
      <c r="K1138" s="50"/>
      <c r="L1138" s="53"/>
      <c r="M1138" s="53"/>
      <c r="N1138" s="50"/>
      <c r="O1138" s="50"/>
      <c r="P1138" s="50"/>
      <c r="Q1138" s="50"/>
      <c r="R1138" s="53"/>
    </row>
    <row r="1139">
      <c r="A1139" s="54"/>
      <c r="B1139" s="50"/>
      <c r="C1139" s="51"/>
      <c r="D1139" s="50"/>
      <c r="E1139" s="52"/>
      <c r="F1139" s="50"/>
      <c r="G1139" s="50"/>
      <c r="H1139" s="50"/>
      <c r="I1139" s="50"/>
      <c r="J1139" s="50"/>
      <c r="K1139" s="50"/>
      <c r="L1139" s="53"/>
      <c r="M1139" s="53"/>
      <c r="N1139" s="50"/>
      <c r="O1139" s="50"/>
      <c r="P1139" s="50"/>
      <c r="Q1139" s="50"/>
      <c r="R1139" s="53"/>
    </row>
    <row r="1140">
      <c r="A1140" s="54"/>
      <c r="B1140" s="50"/>
      <c r="C1140" s="51"/>
      <c r="D1140" s="50"/>
      <c r="E1140" s="52"/>
      <c r="F1140" s="50"/>
      <c r="G1140" s="50"/>
      <c r="H1140" s="50"/>
      <c r="I1140" s="50"/>
      <c r="J1140" s="50"/>
      <c r="K1140" s="50"/>
      <c r="L1140" s="53"/>
      <c r="M1140" s="53"/>
      <c r="N1140" s="50"/>
      <c r="O1140" s="50"/>
      <c r="P1140" s="50"/>
      <c r="Q1140" s="50"/>
      <c r="R1140" s="53"/>
    </row>
    <row r="1141">
      <c r="A1141" s="54"/>
      <c r="B1141" s="50"/>
      <c r="C1141" s="51"/>
      <c r="D1141" s="50"/>
      <c r="E1141" s="52"/>
      <c r="F1141" s="50"/>
      <c r="G1141" s="50"/>
      <c r="H1141" s="50"/>
      <c r="I1141" s="50"/>
      <c r="J1141" s="50"/>
      <c r="K1141" s="50"/>
      <c r="L1141" s="53"/>
      <c r="M1141" s="53"/>
      <c r="N1141" s="50"/>
      <c r="O1141" s="50"/>
      <c r="P1141" s="50"/>
      <c r="Q1141" s="50"/>
      <c r="R1141" s="53"/>
    </row>
    <row r="1142">
      <c r="A1142" s="54"/>
      <c r="B1142" s="50"/>
      <c r="C1142" s="51"/>
      <c r="D1142" s="50"/>
      <c r="E1142" s="52"/>
      <c r="F1142" s="50"/>
      <c r="G1142" s="50"/>
      <c r="H1142" s="50"/>
      <c r="I1142" s="50"/>
      <c r="J1142" s="50"/>
      <c r="K1142" s="50"/>
      <c r="L1142" s="53"/>
      <c r="M1142" s="53"/>
      <c r="N1142" s="50"/>
      <c r="O1142" s="50"/>
      <c r="P1142" s="50"/>
      <c r="Q1142" s="50"/>
      <c r="R1142" s="53"/>
    </row>
    <row r="1143">
      <c r="A1143" s="54"/>
      <c r="B1143" s="50"/>
      <c r="C1143" s="51"/>
      <c r="D1143" s="50"/>
      <c r="E1143" s="52"/>
      <c r="F1143" s="50"/>
      <c r="G1143" s="50"/>
      <c r="H1143" s="50"/>
      <c r="I1143" s="50"/>
      <c r="J1143" s="50"/>
      <c r="K1143" s="50"/>
      <c r="L1143" s="53"/>
      <c r="M1143" s="53"/>
      <c r="N1143" s="50"/>
      <c r="O1143" s="50"/>
      <c r="P1143" s="50"/>
      <c r="Q1143" s="50"/>
      <c r="R1143" s="53"/>
    </row>
    <row r="1144">
      <c r="A1144" s="54"/>
      <c r="B1144" s="50"/>
      <c r="C1144" s="51"/>
      <c r="D1144" s="50"/>
      <c r="E1144" s="52"/>
      <c r="F1144" s="50"/>
      <c r="G1144" s="50"/>
      <c r="H1144" s="50"/>
      <c r="I1144" s="50"/>
      <c r="J1144" s="50"/>
      <c r="K1144" s="50"/>
      <c r="L1144" s="53"/>
      <c r="M1144" s="53"/>
      <c r="N1144" s="50"/>
      <c r="O1144" s="50"/>
      <c r="P1144" s="50"/>
      <c r="Q1144" s="50"/>
      <c r="R1144" s="53"/>
    </row>
    <row r="1145">
      <c r="A1145" s="54"/>
      <c r="B1145" s="50"/>
      <c r="C1145" s="51"/>
      <c r="D1145" s="50"/>
      <c r="E1145" s="52"/>
      <c r="F1145" s="50"/>
      <c r="G1145" s="50"/>
      <c r="H1145" s="50"/>
      <c r="I1145" s="50"/>
      <c r="J1145" s="50"/>
      <c r="K1145" s="50"/>
      <c r="L1145" s="53"/>
      <c r="M1145" s="53"/>
      <c r="N1145" s="50"/>
      <c r="O1145" s="50"/>
      <c r="P1145" s="50"/>
      <c r="Q1145" s="50"/>
      <c r="R1145" s="53"/>
    </row>
    <row r="1146">
      <c r="A1146" s="54"/>
      <c r="B1146" s="50"/>
      <c r="C1146" s="51"/>
      <c r="D1146" s="50"/>
      <c r="E1146" s="52"/>
      <c r="F1146" s="50"/>
      <c r="G1146" s="50"/>
      <c r="H1146" s="50"/>
      <c r="I1146" s="50"/>
      <c r="J1146" s="50"/>
      <c r="K1146" s="50"/>
      <c r="L1146" s="53"/>
      <c r="M1146" s="53"/>
      <c r="N1146" s="50"/>
      <c r="O1146" s="50"/>
      <c r="P1146" s="50"/>
      <c r="Q1146" s="50"/>
      <c r="R1146" s="53"/>
    </row>
    <row r="1147">
      <c r="A1147" s="54"/>
      <c r="B1147" s="50"/>
      <c r="C1147" s="51"/>
      <c r="D1147" s="50"/>
      <c r="E1147" s="52"/>
      <c r="F1147" s="50"/>
      <c r="G1147" s="50"/>
      <c r="H1147" s="50"/>
      <c r="I1147" s="50"/>
      <c r="J1147" s="50"/>
      <c r="K1147" s="50"/>
      <c r="L1147" s="53"/>
      <c r="M1147" s="53"/>
      <c r="N1147" s="50"/>
      <c r="O1147" s="50"/>
      <c r="P1147" s="50"/>
      <c r="Q1147" s="50"/>
      <c r="R1147" s="53"/>
    </row>
    <row r="1148">
      <c r="A1148" s="54"/>
      <c r="B1148" s="50"/>
      <c r="C1148" s="51"/>
      <c r="D1148" s="50"/>
      <c r="E1148" s="52"/>
      <c r="F1148" s="50"/>
      <c r="G1148" s="50"/>
      <c r="H1148" s="50"/>
      <c r="I1148" s="50"/>
      <c r="J1148" s="50"/>
      <c r="K1148" s="50"/>
      <c r="L1148" s="53"/>
      <c r="M1148" s="53"/>
      <c r="N1148" s="50"/>
      <c r="O1148" s="50"/>
      <c r="P1148" s="50"/>
      <c r="Q1148" s="50"/>
      <c r="R1148" s="53"/>
    </row>
    <row r="1149">
      <c r="A1149" s="54"/>
      <c r="B1149" s="50"/>
      <c r="C1149" s="51"/>
      <c r="D1149" s="50"/>
      <c r="E1149" s="52"/>
      <c r="F1149" s="50"/>
      <c r="G1149" s="50"/>
      <c r="H1149" s="50"/>
      <c r="I1149" s="50"/>
      <c r="J1149" s="50"/>
      <c r="K1149" s="50"/>
      <c r="L1149" s="53"/>
      <c r="M1149" s="53"/>
      <c r="N1149" s="50"/>
      <c r="O1149" s="50"/>
      <c r="P1149" s="50"/>
      <c r="Q1149" s="50"/>
      <c r="R1149" s="53"/>
    </row>
    <row r="1150">
      <c r="A1150" s="54"/>
      <c r="B1150" s="50"/>
      <c r="C1150" s="51"/>
      <c r="D1150" s="50"/>
      <c r="E1150" s="52"/>
      <c r="F1150" s="50"/>
      <c r="G1150" s="50"/>
      <c r="H1150" s="50"/>
      <c r="I1150" s="50"/>
      <c r="J1150" s="50"/>
      <c r="K1150" s="50"/>
      <c r="L1150" s="53"/>
      <c r="M1150" s="53"/>
      <c r="N1150" s="50"/>
      <c r="O1150" s="50"/>
      <c r="P1150" s="50"/>
      <c r="Q1150" s="50"/>
      <c r="R1150" s="53"/>
    </row>
    <row r="1151">
      <c r="A1151" s="54"/>
      <c r="B1151" s="50"/>
      <c r="C1151" s="51"/>
      <c r="D1151" s="50"/>
      <c r="E1151" s="52"/>
      <c r="F1151" s="50"/>
      <c r="G1151" s="50"/>
      <c r="H1151" s="50"/>
      <c r="I1151" s="50"/>
      <c r="J1151" s="50"/>
      <c r="K1151" s="50"/>
      <c r="L1151" s="53"/>
      <c r="M1151" s="53"/>
      <c r="N1151" s="50"/>
      <c r="O1151" s="50"/>
      <c r="P1151" s="50"/>
      <c r="Q1151" s="50"/>
      <c r="R1151" s="53"/>
    </row>
    <row r="1152">
      <c r="A1152" s="54"/>
      <c r="B1152" s="50"/>
      <c r="C1152" s="51"/>
      <c r="D1152" s="50"/>
      <c r="E1152" s="52"/>
      <c r="F1152" s="50"/>
      <c r="G1152" s="50"/>
      <c r="H1152" s="50"/>
      <c r="I1152" s="50"/>
      <c r="J1152" s="50"/>
      <c r="K1152" s="50"/>
      <c r="L1152" s="53"/>
      <c r="M1152" s="53"/>
      <c r="N1152" s="50"/>
      <c r="O1152" s="50"/>
      <c r="P1152" s="50"/>
      <c r="Q1152" s="50"/>
      <c r="R1152" s="53"/>
    </row>
    <row r="1153">
      <c r="A1153" s="54"/>
      <c r="B1153" s="50"/>
      <c r="C1153" s="51"/>
      <c r="D1153" s="50"/>
      <c r="E1153" s="52"/>
      <c r="F1153" s="50"/>
      <c r="G1153" s="50"/>
      <c r="H1153" s="50"/>
      <c r="I1153" s="50"/>
      <c r="J1153" s="50"/>
      <c r="K1153" s="50"/>
      <c r="L1153" s="53"/>
      <c r="M1153" s="53"/>
      <c r="N1153" s="50"/>
      <c r="O1153" s="50"/>
      <c r="P1153" s="50"/>
      <c r="Q1153" s="50"/>
      <c r="R1153" s="53"/>
    </row>
    <row r="1154">
      <c r="A1154" s="54"/>
      <c r="B1154" s="50"/>
      <c r="C1154" s="51"/>
      <c r="D1154" s="50"/>
      <c r="E1154" s="52"/>
      <c r="F1154" s="50"/>
      <c r="G1154" s="50"/>
      <c r="H1154" s="50"/>
      <c r="I1154" s="50"/>
      <c r="J1154" s="50"/>
      <c r="K1154" s="50"/>
      <c r="L1154" s="53"/>
      <c r="M1154" s="53"/>
      <c r="N1154" s="50"/>
      <c r="O1154" s="50"/>
      <c r="P1154" s="50"/>
      <c r="Q1154" s="50"/>
      <c r="R1154" s="53"/>
    </row>
    <row r="1155">
      <c r="A1155" s="54"/>
      <c r="B1155" s="50"/>
      <c r="C1155" s="51"/>
      <c r="D1155" s="50"/>
      <c r="E1155" s="52"/>
      <c r="F1155" s="50"/>
      <c r="G1155" s="50"/>
      <c r="H1155" s="50"/>
      <c r="I1155" s="50"/>
      <c r="J1155" s="50"/>
      <c r="K1155" s="50"/>
      <c r="L1155" s="53"/>
      <c r="M1155" s="53"/>
      <c r="N1155" s="50"/>
      <c r="O1155" s="50"/>
      <c r="P1155" s="50"/>
      <c r="Q1155" s="50"/>
      <c r="R1155" s="53"/>
    </row>
    <row r="1156">
      <c r="A1156" s="54"/>
      <c r="B1156" s="50"/>
      <c r="C1156" s="51"/>
      <c r="D1156" s="50"/>
      <c r="E1156" s="52"/>
      <c r="F1156" s="50"/>
      <c r="G1156" s="50"/>
      <c r="H1156" s="50"/>
      <c r="I1156" s="50"/>
      <c r="J1156" s="50"/>
      <c r="K1156" s="50"/>
      <c r="L1156" s="53"/>
      <c r="M1156" s="53"/>
      <c r="N1156" s="50"/>
      <c r="O1156" s="50"/>
      <c r="P1156" s="50"/>
      <c r="Q1156" s="50"/>
      <c r="R1156" s="53"/>
    </row>
    <row r="1157">
      <c r="A1157" s="54"/>
      <c r="B1157" s="50"/>
      <c r="C1157" s="51"/>
      <c r="D1157" s="50"/>
      <c r="E1157" s="52"/>
      <c r="F1157" s="50"/>
      <c r="G1157" s="50"/>
      <c r="H1157" s="50"/>
      <c r="I1157" s="50"/>
      <c r="J1157" s="50"/>
      <c r="K1157" s="50"/>
      <c r="L1157" s="53"/>
      <c r="M1157" s="53"/>
      <c r="N1157" s="50"/>
      <c r="O1157" s="50"/>
      <c r="P1157" s="50"/>
      <c r="Q1157" s="50"/>
      <c r="R1157" s="53"/>
    </row>
    <row r="1158">
      <c r="A1158" s="54"/>
      <c r="B1158" s="50"/>
      <c r="C1158" s="51"/>
      <c r="D1158" s="50"/>
      <c r="E1158" s="52"/>
      <c r="F1158" s="50"/>
      <c r="G1158" s="50"/>
      <c r="H1158" s="50"/>
      <c r="I1158" s="50"/>
      <c r="J1158" s="50"/>
      <c r="K1158" s="50"/>
      <c r="L1158" s="53"/>
      <c r="M1158" s="53"/>
      <c r="N1158" s="50"/>
      <c r="O1158" s="50"/>
      <c r="P1158" s="50"/>
      <c r="Q1158" s="50"/>
      <c r="R1158" s="53"/>
    </row>
    <row r="1159">
      <c r="A1159" s="54"/>
      <c r="B1159" s="50"/>
      <c r="C1159" s="51"/>
      <c r="D1159" s="50"/>
      <c r="E1159" s="52"/>
      <c r="F1159" s="50"/>
      <c r="G1159" s="50"/>
      <c r="H1159" s="50"/>
      <c r="I1159" s="50"/>
      <c r="J1159" s="50"/>
      <c r="K1159" s="50"/>
      <c r="L1159" s="53"/>
      <c r="M1159" s="53"/>
      <c r="N1159" s="50"/>
      <c r="O1159" s="50"/>
      <c r="P1159" s="50"/>
      <c r="Q1159" s="50"/>
      <c r="R1159" s="53"/>
    </row>
    <row r="1160">
      <c r="A1160" s="54"/>
      <c r="B1160" s="50"/>
      <c r="C1160" s="51"/>
      <c r="D1160" s="50"/>
      <c r="E1160" s="52"/>
      <c r="F1160" s="50"/>
      <c r="G1160" s="50"/>
      <c r="H1160" s="50"/>
      <c r="I1160" s="50"/>
      <c r="J1160" s="50"/>
      <c r="K1160" s="50"/>
      <c r="L1160" s="53"/>
      <c r="M1160" s="53"/>
      <c r="N1160" s="50"/>
      <c r="O1160" s="50"/>
      <c r="P1160" s="50"/>
      <c r="Q1160" s="50"/>
      <c r="R1160" s="53"/>
    </row>
    <row r="1161">
      <c r="A1161" s="54"/>
      <c r="B1161" s="50"/>
      <c r="C1161" s="51"/>
      <c r="D1161" s="50"/>
      <c r="E1161" s="52"/>
      <c r="F1161" s="50"/>
      <c r="G1161" s="50"/>
      <c r="H1161" s="50"/>
      <c r="I1161" s="50"/>
      <c r="J1161" s="50"/>
      <c r="K1161" s="50"/>
      <c r="L1161" s="53"/>
      <c r="M1161" s="53"/>
      <c r="N1161" s="50"/>
      <c r="O1161" s="50"/>
      <c r="P1161" s="50"/>
      <c r="Q1161" s="50"/>
      <c r="R1161" s="53"/>
    </row>
    <row r="1162">
      <c r="A1162" s="54"/>
      <c r="B1162" s="50"/>
      <c r="C1162" s="51"/>
      <c r="D1162" s="50"/>
      <c r="E1162" s="52"/>
      <c r="F1162" s="50"/>
      <c r="G1162" s="50"/>
      <c r="H1162" s="50"/>
      <c r="I1162" s="50"/>
      <c r="J1162" s="50"/>
      <c r="K1162" s="50"/>
      <c r="L1162" s="53"/>
      <c r="M1162" s="53"/>
      <c r="N1162" s="50"/>
      <c r="O1162" s="50"/>
      <c r="P1162" s="50"/>
      <c r="Q1162" s="50"/>
      <c r="R1162" s="53"/>
    </row>
    <row r="1163">
      <c r="A1163" s="54"/>
      <c r="B1163" s="50"/>
      <c r="C1163" s="51"/>
      <c r="D1163" s="50"/>
      <c r="E1163" s="52"/>
      <c r="F1163" s="50"/>
      <c r="G1163" s="50"/>
      <c r="H1163" s="50"/>
      <c r="I1163" s="50"/>
      <c r="J1163" s="50"/>
      <c r="K1163" s="50"/>
      <c r="L1163" s="53"/>
      <c r="M1163" s="53"/>
      <c r="N1163" s="50"/>
      <c r="O1163" s="50"/>
      <c r="P1163" s="50"/>
      <c r="Q1163" s="50"/>
      <c r="R1163" s="53"/>
    </row>
    <row r="1164">
      <c r="A1164" s="54"/>
      <c r="B1164" s="50"/>
      <c r="C1164" s="51"/>
      <c r="D1164" s="50"/>
      <c r="E1164" s="52"/>
      <c r="F1164" s="50"/>
      <c r="G1164" s="50"/>
      <c r="H1164" s="50"/>
      <c r="I1164" s="50"/>
      <c r="J1164" s="50"/>
      <c r="K1164" s="50"/>
      <c r="L1164" s="53"/>
      <c r="M1164" s="53"/>
      <c r="N1164" s="50"/>
      <c r="O1164" s="50"/>
      <c r="P1164" s="50"/>
      <c r="Q1164" s="50"/>
      <c r="R1164" s="53"/>
    </row>
    <row r="1165">
      <c r="A1165" s="54"/>
      <c r="B1165" s="50"/>
      <c r="C1165" s="51"/>
      <c r="D1165" s="50"/>
      <c r="E1165" s="52"/>
      <c r="F1165" s="50"/>
      <c r="G1165" s="50"/>
      <c r="H1165" s="50"/>
      <c r="I1165" s="50"/>
      <c r="J1165" s="50"/>
      <c r="K1165" s="50"/>
      <c r="L1165" s="53"/>
      <c r="M1165" s="53"/>
      <c r="N1165" s="50"/>
      <c r="O1165" s="50"/>
      <c r="P1165" s="50"/>
      <c r="Q1165" s="50"/>
      <c r="R1165" s="53"/>
    </row>
    <row r="1166">
      <c r="A1166" s="54"/>
      <c r="B1166" s="50"/>
      <c r="C1166" s="51"/>
      <c r="D1166" s="50"/>
      <c r="E1166" s="52"/>
      <c r="F1166" s="50"/>
      <c r="G1166" s="50"/>
      <c r="H1166" s="50"/>
      <c r="I1166" s="50"/>
      <c r="J1166" s="50"/>
      <c r="K1166" s="50"/>
      <c r="L1166" s="53"/>
      <c r="M1166" s="53"/>
      <c r="N1166" s="50"/>
      <c r="O1166" s="50"/>
      <c r="P1166" s="50"/>
      <c r="Q1166" s="50"/>
      <c r="R1166" s="53"/>
    </row>
    <row r="1167">
      <c r="A1167" s="54"/>
      <c r="B1167" s="50"/>
      <c r="C1167" s="51"/>
      <c r="D1167" s="50"/>
      <c r="E1167" s="52"/>
      <c r="F1167" s="50"/>
      <c r="G1167" s="50"/>
      <c r="H1167" s="50"/>
      <c r="I1167" s="50"/>
      <c r="J1167" s="50"/>
      <c r="K1167" s="50"/>
      <c r="L1167" s="53"/>
      <c r="M1167" s="53"/>
      <c r="N1167" s="50"/>
      <c r="O1167" s="50"/>
      <c r="P1167" s="50"/>
      <c r="Q1167" s="50"/>
      <c r="R1167" s="53"/>
    </row>
    <row r="1168">
      <c r="A1168" s="54"/>
      <c r="B1168" s="50"/>
      <c r="C1168" s="51"/>
      <c r="D1168" s="50"/>
      <c r="E1168" s="52"/>
      <c r="F1168" s="50"/>
      <c r="G1168" s="50"/>
      <c r="H1168" s="50"/>
      <c r="I1168" s="50"/>
      <c r="J1168" s="50"/>
      <c r="K1168" s="50"/>
      <c r="L1168" s="53"/>
      <c r="M1168" s="53"/>
      <c r="N1168" s="50"/>
      <c r="O1168" s="50"/>
      <c r="P1168" s="50"/>
      <c r="Q1168" s="50"/>
      <c r="R1168" s="53"/>
    </row>
    <row r="1169">
      <c r="A1169" s="54"/>
      <c r="B1169" s="50"/>
      <c r="C1169" s="51"/>
      <c r="D1169" s="50"/>
      <c r="E1169" s="52"/>
      <c r="F1169" s="50"/>
      <c r="G1169" s="50"/>
      <c r="H1169" s="50"/>
      <c r="I1169" s="50"/>
      <c r="J1169" s="50"/>
      <c r="K1169" s="50"/>
      <c r="L1169" s="53"/>
      <c r="M1169" s="53"/>
      <c r="N1169" s="50"/>
      <c r="O1169" s="50"/>
      <c r="P1169" s="50"/>
      <c r="Q1169" s="50"/>
      <c r="R1169" s="53"/>
    </row>
    <row r="1170">
      <c r="A1170" s="54"/>
      <c r="B1170" s="50"/>
      <c r="C1170" s="51"/>
      <c r="D1170" s="50"/>
      <c r="E1170" s="52"/>
      <c r="F1170" s="50"/>
      <c r="G1170" s="50"/>
      <c r="H1170" s="50"/>
      <c r="I1170" s="50"/>
      <c r="J1170" s="50"/>
      <c r="K1170" s="50"/>
      <c r="L1170" s="53"/>
      <c r="M1170" s="53"/>
      <c r="N1170" s="50"/>
      <c r="O1170" s="50"/>
      <c r="P1170" s="50"/>
      <c r="Q1170" s="50"/>
      <c r="R1170" s="53"/>
    </row>
    <row r="1171">
      <c r="A1171" s="54"/>
      <c r="B1171" s="50"/>
      <c r="C1171" s="51"/>
      <c r="D1171" s="50"/>
      <c r="E1171" s="52"/>
      <c r="F1171" s="50"/>
      <c r="G1171" s="50"/>
      <c r="H1171" s="50"/>
      <c r="I1171" s="50"/>
      <c r="J1171" s="50"/>
      <c r="K1171" s="50"/>
      <c r="L1171" s="53"/>
      <c r="M1171" s="53"/>
      <c r="N1171" s="50"/>
      <c r="O1171" s="50"/>
      <c r="P1171" s="50"/>
      <c r="Q1171" s="50"/>
      <c r="R1171" s="53"/>
    </row>
    <row r="1172">
      <c r="A1172" s="54"/>
      <c r="B1172" s="50"/>
      <c r="C1172" s="51"/>
      <c r="D1172" s="50"/>
      <c r="E1172" s="52"/>
      <c r="F1172" s="50"/>
      <c r="G1172" s="50"/>
      <c r="H1172" s="50"/>
      <c r="I1172" s="50"/>
      <c r="J1172" s="50"/>
      <c r="K1172" s="50"/>
      <c r="L1172" s="53"/>
      <c r="M1172" s="53"/>
      <c r="N1172" s="50"/>
      <c r="O1172" s="50"/>
      <c r="P1172" s="50"/>
      <c r="Q1172" s="50"/>
      <c r="R1172" s="53"/>
    </row>
    <row r="1173">
      <c r="A1173" s="54"/>
      <c r="B1173" s="50"/>
      <c r="C1173" s="51"/>
      <c r="D1173" s="50"/>
      <c r="E1173" s="52"/>
      <c r="F1173" s="50"/>
      <c r="G1173" s="50"/>
      <c r="H1173" s="50"/>
      <c r="I1173" s="50"/>
      <c r="J1173" s="50"/>
      <c r="K1173" s="50"/>
      <c r="L1173" s="53"/>
      <c r="M1173" s="53"/>
      <c r="N1173" s="50"/>
      <c r="O1173" s="50"/>
      <c r="P1173" s="50"/>
      <c r="Q1173" s="50"/>
      <c r="R1173" s="53"/>
    </row>
    <row r="1174">
      <c r="A1174" s="54"/>
      <c r="B1174" s="50"/>
      <c r="C1174" s="51"/>
      <c r="D1174" s="50"/>
      <c r="E1174" s="52"/>
      <c r="F1174" s="50"/>
      <c r="G1174" s="50"/>
      <c r="H1174" s="50"/>
      <c r="I1174" s="50"/>
      <c r="J1174" s="50"/>
      <c r="K1174" s="50"/>
      <c r="L1174" s="53"/>
      <c r="M1174" s="53"/>
      <c r="N1174" s="50"/>
      <c r="O1174" s="50"/>
      <c r="P1174" s="50"/>
      <c r="Q1174" s="50"/>
      <c r="R1174" s="53"/>
    </row>
    <row r="1175">
      <c r="A1175" s="54"/>
      <c r="B1175" s="50"/>
      <c r="C1175" s="51"/>
      <c r="D1175" s="50"/>
      <c r="E1175" s="52"/>
      <c r="F1175" s="50"/>
      <c r="G1175" s="50"/>
      <c r="H1175" s="50"/>
      <c r="I1175" s="50"/>
      <c r="J1175" s="50"/>
      <c r="K1175" s="50"/>
      <c r="L1175" s="53"/>
      <c r="M1175" s="53"/>
      <c r="N1175" s="50"/>
      <c r="O1175" s="50"/>
      <c r="P1175" s="50"/>
      <c r="Q1175" s="50"/>
      <c r="R1175" s="53"/>
    </row>
    <row r="1176">
      <c r="A1176" s="54"/>
      <c r="B1176" s="50"/>
      <c r="C1176" s="51"/>
      <c r="D1176" s="50"/>
      <c r="E1176" s="52"/>
      <c r="F1176" s="50"/>
      <c r="G1176" s="50"/>
      <c r="H1176" s="50"/>
      <c r="I1176" s="50"/>
      <c r="J1176" s="50"/>
      <c r="K1176" s="50"/>
      <c r="L1176" s="53"/>
      <c r="M1176" s="53"/>
      <c r="N1176" s="50"/>
      <c r="O1176" s="50"/>
      <c r="P1176" s="50"/>
      <c r="Q1176" s="50"/>
      <c r="R1176" s="53"/>
    </row>
    <row r="1177">
      <c r="A1177" s="54"/>
      <c r="B1177" s="50"/>
      <c r="C1177" s="51"/>
      <c r="D1177" s="50"/>
      <c r="E1177" s="52"/>
      <c r="F1177" s="50"/>
      <c r="G1177" s="50"/>
      <c r="H1177" s="50"/>
      <c r="I1177" s="50"/>
      <c r="J1177" s="50"/>
      <c r="K1177" s="50"/>
      <c r="L1177" s="53"/>
      <c r="M1177" s="53"/>
      <c r="N1177" s="50"/>
      <c r="O1177" s="50"/>
      <c r="P1177" s="50"/>
      <c r="Q1177" s="50"/>
      <c r="R1177" s="53"/>
    </row>
    <row r="1178">
      <c r="A1178" s="54"/>
      <c r="B1178" s="50"/>
      <c r="C1178" s="51"/>
      <c r="D1178" s="50"/>
      <c r="E1178" s="52"/>
      <c r="F1178" s="50"/>
      <c r="G1178" s="50"/>
      <c r="H1178" s="50"/>
      <c r="I1178" s="50"/>
      <c r="J1178" s="50"/>
      <c r="K1178" s="50"/>
      <c r="L1178" s="53"/>
      <c r="M1178" s="53"/>
      <c r="N1178" s="50"/>
      <c r="O1178" s="50"/>
      <c r="P1178" s="50"/>
      <c r="Q1178" s="50"/>
      <c r="R1178" s="53"/>
    </row>
    <row r="1179">
      <c r="A1179" s="54"/>
      <c r="B1179" s="50"/>
      <c r="C1179" s="51"/>
      <c r="D1179" s="50"/>
      <c r="E1179" s="52"/>
      <c r="F1179" s="50"/>
      <c r="G1179" s="50"/>
      <c r="H1179" s="50"/>
      <c r="I1179" s="50"/>
      <c r="J1179" s="50"/>
      <c r="K1179" s="50"/>
      <c r="L1179" s="53"/>
      <c r="M1179" s="53"/>
      <c r="N1179" s="50"/>
      <c r="O1179" s="50"/>
      <c r="P1179" s="50"/>
      <c r="Q1179" s="50"/>
      <c r="R1179" s="53"/>
    </row>
    <row r="1180">
      <c r="A1180" s="54"/>
      <c r="B1180" s="50"/>
      <c r="C1180" s="51"/>
      <c r="D1180" s="50"/>
      <c r="E1180" s="52"/>
      <c r="F1180" s="50"/>
      <c r="G1180" s="50"/>
      <c r="H1180" s="50"/>
      <c r="I1180" s="50"/>
      <c r="J1180" s="50"/>
      <c r="K1180" s="50"/>
      <c r="L1180" s="53"/>
      <c r="M1180" s="53"/>
      <c r="N1180" s="50"/>
      <c r="O1180" s="50"/>
      <c r="P1180" s="50"/>
      <c r="Q1180" s="50"/>
      <c r="R1180" s="53"/>
    </row>
    <row r="1181">
      <c r="A1181" s="54"/>
      <c r="B1181" s="50"/>
      <c r="C1181" s="51"/>
      <c r="D1181" s="50"/>
      <c r="E1181" s="52"/>
      <c r="F1181" s="50"/>
      <c r="G1181" s="50"/>
      <c r="H1181" s="50"/>
      <c r="I1181" s="50"/>
      <c r="J1181" s="50"/>
      <c r="K1181" s="50"/>
      <c r="L1181" s="53"/>
      <c r="M1181" s="53"/>
      <c r="N1181" s="50"/>
      <c r="O1181" s="50"/>
      <c r="P1181" s="50"/>
      <c r="Q1181" s="50"/>
      <c r="R1181" s="53"/>
    </row>
    <row r="1182">
      <c r="A1182" s="54"/>
      <c r="B1182" s="50"/>
      <c r="C1182" s="51"/>
      <c r="D1182" s="50"/>
      <c r="E1182" s="52"/>
      <c r="F1182" s="50"/>
      <c r="G1182" s="50"/>
      <c r="H1182" s="50"/>
      <c r="I1182" s="50"/>
      <c r="J1182" s="50"/>
      <c r="K1182" s="50"/>
      <c r="L1182" s="53"/>
      <c r="M1182" s="53"/>
      <c r="N1182" s="50"/>
      <c r="O1182" s="50"/>
      <c r="P1182" s="50"/>
      <c r="Q1182" s="50"/>
      <c r="R1182" s="53"/>
    </row>
    <row r="1183">
      <c r="A1183" s="54"/>
      <c r="B1183" s="50"/>
      <c r="C1183" s="51"/>
      <c r="D1183" s="50"/>
      <c r="E1183" s="52"/>
      <c r="F1183" s="50"/>
      <c r="G1183" s="50"/>
      <c r="H1183" s="50"/>
      <c r="I1183" s="50"/>
      <c r="J1183" s="50"/>
      <c r="K1183" s="50"/>
      <c r="L1183" s="53"/>
      <c r="M1183" s="53"/>
      <c r="N1183" s="50"/>
      <c r="O1183" s="50"/>
      <c r="P1183" s="50"/>
      <c r="Q1183" s="50"/>
      <c r="R1183" s="53"/>
    </row>
    <row r="1184">
      <c r="A1184" s="54"/>
      <c r="B1184" s="50"/>
      <c r="C1184" s="51"/>
      <c r="D1184" s="50"/>
      <c r="E1184" s="52"/>
      <c r="F1184" s="50"/>
      <c r="G1184" s="50"/>
      <c r="H1184" s="50"/>
      <c r="I1184" s="50"/>
      <c r="J1184" s="50"/>
      <c r="K1184" s="50"/>
      <c r="L1184" s="53"/>
      <c r="M1184" s="53"/>
      <c r="N1184" s="50"/>
      <c r="O1184" s="50"/>
      <c r="P1184" s="50"/>
      <c r="Q1184" s="50"/>
      <c r="R1184" s="53"/>
    </row>
    <row r="1185">
      <c r="A1185" s="54"/>
      <c r="B1185" s="50"/>
      <c r="C1185" s="51"/>
      <c r="D1185" s="50"/>
      <c r="E1185" s="52"/>
      <c r="F1185" s="50"/>
      <c r="G1185" s="50"/>
      <c r="H1185" s="50"/>
      <c r="I1185" s="50"/>
      <c r="J1185" s="50"/>
      <c r="K1185" s="50"/>
      <c r="L1185" s="53"/>
      <c r="M1185" s="53"/>
      <c r="N1185" s="50"/>
      <c r="O1185" s="50"/>
      <c r="P1185" s="50"/>
      <c r="Q1185" s="50"/>
      <c r="R1185" s="53"/>
    </row>
    <row r="1186">
      <c r="A1186" s="54"/>
      <c r="B1186" s="50"/>
      <c r="C1186" s="51"/>
      <c r="D1186" s="50"/>
      <c r="E1186" s="52"/>
      <c r="F1186" s="50"/>
      <c r="G1186" s="50"/>
      <c r="H1186" s="50"/>
      <c r="I1186" s="50"/>
      <c r="J1186" s="50"/>
      <c r="K1186" s="50"/>
      <c r="L1186" s="53"/>
      <c r="M1186" s="53"/>
      <c r="N1186" s="50"/>
      <c r="O1186" s="50"/>
      <c r="P1186" s="50"/>
      <c r="Q1186" s="50"/>
      <c r="R1186" s="53"/>
    </row>
    <row r="1187">
      <c r="A1187" s="54"/>
      <c r="B1187" s="50"/>
      <c r="C1187" s="51"/>
      <c r="D1187" s="50"/>
      <c r="E1187" s="52"/>
      <c r="F1187" s="50"/>
      <c r="G1187" s="50"/>
      <c r="H1187" s="50"/>
      <c r="I1187" s="50"/>
      <c r="J1187" s="50"/>
      <c r="K1187" s="50"/>
      <c r="L1187" s="53"/>
      <c r="M1187" s="53"/>
      <c r="N1187" s="50"/>
      <c r="O1187" s="50"/>
      <c r="P1187" s="50"/>
      <c r="Q1187" s="50"/>
      <c r="R1187" s="53"/>
    </row>
    <row r="1188">
      <c r="A1188" s="54"/>
      <c r="B1188" s="50"/>
      <c r="C1188" s="51"/>
      <c r="D1188" s="50"/>
      <c r="E1188" s="52"/>
      <c r="F1188" s="50"/>
      <c r="G1188" s="50"/>
      <c r="H1188" s="50"/>
      <c r="I1188" s="50"/>
      <c r="J1188" s="50"/>
      <c r="K1188" s="50"/>
      <c r="L1188" s="53"/>
      <c r="M1188" s="53"/>
      <c r="N1188" s="50"/>
      <c r="O1188" s="50"/>
      <c r="P1188" s="50"/>
      <c r="Q1188" s="50"/>
      <c r="R1188" s="53"/>
    </row>
    <row r="1189">
      <c r="A1189" s="54"/>
      <c r="B1189" s="50"/>
      <c r="C1189" s="51"/>
      <c r="D1189" s="50"/>
      <c r="E1189" s="52"/>
      <c r="F1189" s="50"/>
      <c r="G1189" s="50"/>
      <c r="H1189" s="50"/>
      <c r="I1189" s="50"/>
      <c r="J1189" s="50"/>
      <c r="K1189" s="50"/>
      <c r="L1189" s="53"/>
      <c r="M1189" s="53"/>
      <c r="N1189" s="50"/>
      <c r="O1189" s="50"/>
      <c r="P1189" s="50"/>
      <c r="Q1189" s="50"/>
      <c r="R1189" s="53"/>
    </row>
    <row r="1190">
      <c r="A1190" s="54"/>
      <c r="B1190" s="50"/>
      <c r="C1190" s="51"/>
      <c r="D1190" s="50"/>
      <c r="E1190" s="52"/>
      <c r="F1190" s="50"/>
      <c r="G1190" s="50"/>
      <c r="H1190" s="50"/>
      <c r="I1190" s="50"/>
      <c r="J1190" s="50"/>
      <c r="K1190" s="50"/>
      <c r="L1190" s="53"/>
      <c r="M1190" s="53"/>
      <c r="N1190" s="50"/>
      <c r="O1190" s="50"/>
      <c r="P1190" s="50"/>
      <c r="Q1190" s="50"/>
      <c r="R1190" s="53"/>
    </row>
    <row r="1191">
      <c r="A1191" s="54"/>
      <c r="B1191" s="50"/>
      <c r="C1191" s="51"/>
      <c r="D1191" s="50"/>
      <c r="E1191" s="52"/>
      <c r="F1191" s="50"/>
      <c r="G1191" s="50"/>
      <c r="H1191" s="50"/>
      <c r="I1191" s="50"/>
      <c r="J1191" s="50"/>
      <c r="K1191" s="50"/>
      <c r="L1191" s="53"/>
      <c r="M1191" s="53"/>
      <c r="N1191" s="50"/>
      <c r="O1191" s="50"/>
      <c r="P1191" s="50"/>
      <c r="Q1191" s="50"/>
      <c r="R1191" s="53"/>
    </row>
    <row r="1192">
      <c r="A1192" s="54"/>
      <c r="B1192" s="50"/>
      <c r="C1192" s="51"/>
      <c r="D1192" s="50"/>
      <c r="E1192" s="52"/>
      <c r="F1192" s="50"/>
      <c r="G1192" s="50"/>
      <c r="H1192" s="50"/>
      <c r="I1192" s="50"/>
      <c r="J1192" s="50"/>
      <c r="K1192" s="50"/>
      <c r="L1192" s="53"/>
      <c r="M1192" s="53"/>
      <c r="N1192" s="50"/>
      <c r="O1192" s="50"/>
      <c r="P1192" s="50"/>
      <c r="Q1192" s="50"/>
      <c r="R1192" s="53"/>
    </row>
    <row r="1193">
      <c r="A1193" s="54"/>
      <c r="B1193" s="50"/>
      <c r="C1193" s="51"/>
      <c r="D1193" s="50"/>
      <c r="E1193" s="52"/>
      <c r="F1193" s="50"/>
      <c r="G1193" s="50"/>
      <c r="H1193" s="50"/>
      <c r="I1193" s="50"/>
      <c r="J1193" s="50"/>
      <c r="K1193" s="50"/>
      <c r="L1193" s="53"/>
      <c r="M1193" s="53"/>
      <c r="N1193" s="50"/>
      <c r="O1193" s="50"/>
      <c r="P1193" s="50"/>
      <c r="Q1193" s="50"/>
      <c r="R1193" s="53"/>
    </row>
    <row r="1194">
      <c r="A1194" s="54"/>
      <c r="B1194" s="50"/>
      <c r="C1194" s="51"/>
      <c r="D1194" s="50"/>
      <c r="E1194" s="52"/>
      <c r="F1194" s="50"/>
      <c r="G1194" s="50"/>
      <c r="H1194" s="50"/>
      <c r="I1194" s="50"/>
      <c r="J1194" s="50"/>
      <c r="K1194" s="50"/>
      <c r="L1194" s="53"/>
      <c r="M1194" s="53"/>
      <c r="N1194" s="50"/>
      <c r="O1194" s="50"/>
      <c r="P1194" s="50"/>
      <c r="Q1194" s="50"/>
      <c r="R1194" s="53"/>
    </row>
    <row r="1195">
      <c r="A1195" s="54"/>
      <c r="B1195" s="50"/>
      <c r="C1195" s="51"/>
      <c r="D1195" s="50"/>
      <c r="E1195" s="52"/>
      <c r="F1195" s="50"/>
      <c r="G1195" s="50"/>
      <c r="H1195" s="50"/>
      <c r="I1195" s="50"/>
      <c r="J1195" s="50"/>
      <c r="K1195" s="50"/>
      <c r="L1195" s="53"/>
      <c r="M1195" s="53"/>
      <c r="N1195" s="50"/>
      <c r="O1195" s="50"/>
      <c r="P1195" s="50"/>
      <c r="Q1195" s="50"/>
      <c r="R1195" s="53"/>
    </row>
    <row r="1196">
      <c r="A1196" s="54"/>
      <c r="B1196" s="50"/>
      <c r="C1196" s="51"/>
      <c r="D1196" s="50"/>
      <c r="E1196" s="52"/>
      <c r="F1196" s="50"/>
      <c r="G1196" s="50"/>
      <c r="H1196" s="50"/>
      <c r="I1196" s="50"/>
      <c r="J1196" s="50"/>
      <c r="K1196" s="50"/>
      <c r="L1196" s="53"/>
      <c r="M1196" s="53"/>
      <c r="N1196" s="50"/>
      <c r="O1196" s="50"/>
      <c r="P1196" s="50"/>
      <c r="Q1196" s="50"/>
      <c r="R1196" s="53"/>
    </row>
    <row r="1197">
      <c r="A1197" s="54"/>
      <c r="B1197" s="50"/>
      <c r="C1197" s="51"/>
      <c r="D1197" s="50"/>
      <c r="E1197" s="52"/>
      <c r="F1197" s="50"/>
      <c r="G1197" s="50"/>
      <c r="H1197" s="50"/>
      <c r="I1197" s="50"/>
      <c r="J1197" s="50"/>
      <c r="K1197" s="50"/>
      <c r="L1197" s="53"/>
      <c r="M1197" s="53"/>
      <c r="N1197" s="50"/>
      <c r="O1197" s="50"/>
      <c r="P1197" s="50"/>
      <c r="Q1197" s="50"/>
      <c r="R1197" s="53"/>
    </row>
    <row r="1198">
      <c r="A1198" s="54"/>
      <c r="B1198" s="50"/>
      <c r="C1198" s="51"/>
      <c r="D1198" s="50"/>
      <c r="E1198" s="52"/>
      <c r="F1198" s="50"/>
      <c r="G1198" s="50"/>
      <c r="H1198" s="50"/>
      <c r="I1198" s="50"/>
      <c r="J1198" s="50"/>
      <c r="K1198" s="50"/>
      <c r="L1198" s="53"/>
      <c r="M1198" s="53"/>
      <c r="N1198" s="50"/>
      <c r="O1198" s="50"/>
      <c r="P1198" s="50"/>
      <c r="Q1198" s="50"/>
      <c r="R1198" s="53"/>
    </row>
    <row r="1199">
      <c r="A1199" s="54"/>
      <c r="B1199" s="50"/>
      <c r="C1199" s="51"/>
      <c r="D1199" s="50"/>
      <c r="E1199" s="52"/>
      <c r="F1199" s="50"/>
      <c r="G1199" s="50"/>
      <c r="H1199" s="50"/>
      <c r="I1199" s="50"/>
      <c r="J1199" s="50"/>
      <c r="K1199" s="50"/>
      <c r="L1199" s="53"/>
      <c r="M1199" s="53"/>
      <c r="N1199" s="50"/>
      <c r="O1199" s="50"/>
      <c r="P1199" s="50"/>
      <c r="Q1199" s="50"/>
      <c r="R1199" s="53"/>
    </row>
    <row r="1200">
      <c r="A1200" s="54"/>
      <c r="B1200" s="50"/>
      <c r="C1200" s="51"/>
      <c r="D1200" s="50"/>
      <c r="E1200" s="52"/>
      <c r="F1200" s="50"/>
      <c r="G1200" s="50"/>
      <c r="H1200" s="50"/>
      <c r="I1200" s="50"/>
      <c r="J1200" s="50"/>
      <c r="K1200" s="50"/>
      <c r="L1200" s="53"/>
      <c r="M1200" s="53"/>
      <c r="N1200" s="50"/>
      <c r="O1200" s="50"/>
      <c r="P1200" s="50"/>
      <c r="Q1200" s="50"/>
      <c r="R1200" s="53"/>
    </row>
    <row r="1201">
      <c r="A1201" s="54"/>
      <c r="B1201" s="50"/>
      <c r="C1201" s="51"/>
      <c r="D1201" s="50"/>
      <c r="E1201" s="52"/>
      <c r="F1201" s="50"/>
      <c r="G1201" s="50"/>
      <c r="H1201" s="50"/>
      <c r="I1201" s="50"/>
      <c r="J1201" s="50"/>
      <c r="K1201" s="50"/>
      <c r="L1201" s="53"/>
      <c r="M1201" s="53"/>
      <c r="N1201" s="50"/>
      <c r="O1201" s="50"/>
      <c r="P1201" s="50"/>
      <c r="Q1201" s="50"/>
      <c r="R1201" s="53"/>
    </row>
    <row r="1202">
      <c r="A1202" s="54"/>
      <c r="B1202" s="50"/>
      <c r="C1202" s="51"/>
      <c r="D1202" s="50"/>
      <c r="E1202" s="52"/>
      <c r="F1202" s="50"/>
      <c r="G1202" s="50"/>
      <c r="H1202" s="50"/>
      <c r="I1202" s="50"/>
      <c r="J1202" s="50"/>
      <c r="K1202" s="50"/>
      <c r="L1202" s="53"/>
      <c r="M1202" s="53"/>
      <c r="N1202" s="50"/>
      <c r="O1202" s="50"/>
      <c r="P1202" s="50"/>
      <c r="Q1202" s="50"/>
      <c r="R1202" s="53"/>
    </row>
    <row r="1203">
      <c r="A1203" s="54"/>
      <c r="B1203" s="50"/>
      <c r="C1203" s="51"/>
      <c r="D1203" s="50"/>
      <c r="E1203" s="52"/>
      <c r="F1203" s="50"/>
      <c r="G1203" s="50"/>
      <c r="H1203" s="50"/>
      <c r="I1203" s="50"/>
      <c r="J1203" s="50"/>
      <c r="K1203" s="50"/>
      <c r="L1203" s="53"/>
      <c r="M1203" s="53"/>
      <c r="N1203" s="50"/>
      <c r="O1203" s="50"/>
      <c r="P1203" s="50"/>
      <c r="Q1203" s="50"/>
      <c r="R1203" s="53"/>
    </row>
    <row r="1204">
      <c r="A1204" s="54"/>
      <c r="B1204" s="50"/>
      <c r="C1204" s="51"/>
      <c r="D1204" s="50"/>
      <c r="E1204" s="52"/>
      <c r="F1204" s="50"/>
      <c r="G1204" s="50"/>
      <c r="H1204" s="50"/>
      <c r="I1204" s="50"/>
      <c r="J1204" s="50"/>
      <c r="K1204" s="50"/>
      <c r="L1204" s="53"/>
      <c r="M1204" s="53"/>
      <c r="N1204" s="50"/>
      <c r="O1204" s="50"/>
      <c r="P1204" s="50"/>
      <c r="Q1204" s="50"/>
      <c r="R1204" s="53"/>
    </row>
    <row r="1205">
      <c r="A1205" s="54"/>
      <c r="B1205" s="50"/>
      <c r="C1205" s="51"/>
      <c r="D1205" s="50"/>
      <c r="E1205" s="52"/>
      <c r="F1205" s="50"/>
      <c r="G1205" s="50"/>
      <c r="H1205" s="50"/>
      <c r="I1205" s="50"/>
      <c r="J1205" s="50"/>
      <c r="K1205" s="50"/>
      <c r="L1205" s="53"/>
      <c r="M1205" s="53"/>
      <c r="N1205" s="50"/>
      <c r="O1205" s="50"/>
      <c r="P1205" s="50"/>
      <c r="Q1205" s="50"/>
      <c r="R1205" s="53"/>
    </row>
    <row r="1206">
      <c r="A1206" s="54"/>
      <c r="B1206" s="50"/>
      <c r="C1206" s="51"/>
      <c r="D1206" s="50"/>
      <c r="E1206" s="52"/>
      <c r="F1206" s="50"/>
      <c r="G1206" s="50"/>
      <c r="H1206" s="50"/>
      <c r="I1206" s="50"/>
      <c r="J1206" s="50"/>
      <c r="K1206" s="50"/>
      <c r="L1206" s="53"/>
      <c r="M1206" s="53"/>
      <c r="N1206" s="50"/>
      <c r="O1206" s="50"/>
      <c r="P1206" s="50"/>
      <c r="Q1206" s="50"/>
      <c r="R1206" s="53"/>
    </row>
    <row r="1207">
      <c r="A1207" s="54"/>
      <c r="B1207" s="50"/>
      <c r="C1207" s="51"/>
      <c r="D1207" s="50"/>
      <c r="E1207" s="52"/>
      <c r="F1207" s="50"/>
      <c r="G1207" s="50"/>
      <c r="H1207" s="50"/>
      <c r="I1207" s="50"/>
      <c r="J1207" s="50"/>
      <c r="K1207" s="50"/>
      <c r="L1207" s="53"/>
      <c r="M1207" s="53"/>
      <c r="N1207" s="50"/>
      <c r="O1207" s="50"/>
      <c r="P1207" s="50"/>
      <c r="Q1207" s="50"/>
      <c r="R1207" s="53"/>
    </row>
    <row r="1208">
      <c r="A1208" s="54"/>
      <c r="B1208" s="50"/>
      <c r="C1208" s="51"/>
      <c r="D1208" s="50"/>
      <c r="E1208" s="52"/>
      <c r="F1208" s="50"/>
      <c r="G1208" s="50"/>
      <c r="H1208" s="50"/>
      <c r="I1208" s="50"/>
      <c r="J1208" s="50"/>
      <c r="K1208" s="50"/>
      <c r="L1208" s="53"/>
      <c r="M1208" s="53"/>
      <c r="N1208" s="50"/>
      <c r="O1208" s="50"/>
      <c r="P1208" s="50"/>
      <c r="Q1208" s="50"/>
      <c r="R1208" s="53"/>
    </row>
    <row r="1209">
      <c r="A1209" s="54"/>
      <c r="B1209" s="50"/>
      <c r="C1209" s="51"/>
      <c r="D1209" s="50"/>
      <c r="E1209" s="52"/>
      <c r="F1209" s="50"/>
      <c r="G1209" s="50"/>
      <c r="H1209" s="50"/>
      <c r="I1209" s="50"/>
      <c r="J1209" s="50"/>
      <c r="K1209" s="50"/>
      <c r="L1209" s="53"/>
      <c r="M1209" s="53"/>
      <c r="N1209" s="50"/>
      <c r="O1209" s="50"/>
      <c r="P1209" s="50"/>
      <c r="Q1209" s="50"/>
      <c r="R1209" s="53"/>
    </row>
    <row r="1210">
      <c r="A1210" s="54"/>
      <c r="B1210" s="50"/>
      <c r="C1210" s="51"/>
      <c r="D1210" s="50"/>
      <c r="E1210" s="52"/>
      <c r="F1210" s="50"/>
      <c r="G1210" s="50"/>
      <c r="H1210" s="50"/>
      <c r="I1210" s="50"/>
      <c r="J1210" s="50"/>
      <c r="K1210" s="50"/>
      <c r="L1210" s="53"/>
      <c r="M1210" s="53"/>
      <c r="N1210" s="50"/>
      <c r="O1210" s="50"/>
      <c r="P1210" s="50"/>
      <c r="Q1210" s="50"/>
      <c r="R1210" s="53"/>
    </row>
    <row r="1211">
      <c r="A1211" s="54"/>
      <c r="B1211" s="50"/>
      <c r="C1211" s="51"/>
      <c r="D1211" s="50"/>
      <c r="E1211" s="52"/>
      <c r="F1211" s="50"/>
      <c r="G1211" s="50"/>
      <c r="H1211" s="50"/>
      <c r="I1211" s="50"/>
      <c r="J1211" s="50"/>
      <c r="K1211" s="50"/>
      <c r="L1211" s="53"/>
      <c r="M1211" s="53"/>
      <c r="N1211" s="50"/>
      <c r="O1211" s="50"/>
      <c r="P1211" s="50"/>
      <c r="Q1211" s="50"/>
      <c r="R1211" s="53"/>
    </row>
    <row r="1212">
      <c r="A1212" s="54"/>
      <c r="B1212" s="50"/>
      <c r="C1212" s="51"/>
      <c r="D1212" s="50"/>
      <c r="E1212" s="52"/>
      <c r="F1212" s="50"/>
      <c r="G1212" s="50"/>
      <c r="H1212" s="50"/>
      <c r="I1212" s="50"/>
      <c r="J1212" s="50"/>
      <c r="K1212" s="50"/>
      <c r="L1212" s="53"/>
      <c r="M1212" s="53"/>
      <c r="N1212" s="50"/>
      <c r="O1212" s="50"/>
      <c r="P1212" s="50"/>
      <c r="Q1212" s="50"/>
      <c r="R1212" s="53"/>
    </row>
    <row r="1213">
      <c r="A1213" s="54"/>
      <c r="B1213" s="50"/>
      <c r="C1213" s="51"/>
      <c r="D1213" s="50"/>
      <c r="E1213" s="52"/>
      <c r="F1213" s="50"/>
      <c r="G1213" s="50"/>
      <c r="H1213" s="50"/>
      <c r="I1213" s="50"/>
      <c r="J1213" s="50"/>
      <c r="K1213" s="50"/>
      <c r="L1213" s="53"/>
      <c r="M1213" s="53"/>
      <c r="N1213" s="50"/>
      <c r="O1213" s="50"/>
      <c r="P1213" s="50"/>
      <c r="Q1213" s="50"/>
      <c r="R1213" s="53"/>
    </row>
    <row r="1214">
      <c r="A1214" s="54"/>
      <c r="B1214" s="50"/>
      <c r="C1214" s="51"/>
      <c r="D1214" s="50"/>
      <c r="E1214" s="52"/>
      <c r="F1214" s="50"/>
      <c r="G1214" s="50"/>
      <c r="H1214" s="50"/>
      <c r="I1214" s="50"/>
      <c r="J1214" s="50"/>
      <c r="K1214" s="50"/>
      <c r="L1214" s="53"/>
      <c r="M1214" s="53"/>
      <c r="N1214" s="50"/>
      <c r="O1214" s="50"/>
      <c r="P1214" s="50"/>
      <c r="Q1214" s="50"/>
      <c r="R1214" s="53"/>
    </row>
    <row r="1215">
      <c r="A1215" s="54"/>
      <c r="B1215" s="50"/>
      <c r="C1215" s="51"/>
      <c r="D1215" s="50"/>
      <c r="E1215" s="52"/>
      <c r="F1215" s="50"/>
      <c r="G1215" s="50"/>
      <c r="H1215" s="50"/>
      <c r="I1215" s="50"/>
      <c r="J1215" s="50"/>
      <c r="K1215" s="50"/>
      <c r="L1215" s="53"/>
      <c r="M1215" s="53"/>
      <c r="N1215" s="50"/>
      <c r="O1215" s="50"/>
      <c r="P1215" s="50"/>
      <c r="Q1215" s="50"/>
      <c r="R1215" s="53"/>
    </row>
    <row r="1216">
      <c r="A1216" s="54"/>
      <c r="B1216" s="50"/>
      <c r="C1216" s="51"/>
      <c r="D1216" s="50"/>
      <c r="E1216" s="52"/>
      <c r="F1216" s="50"/>
      <c r="G1216" s="50"/>
      <c r="H1216" s="50"/>
      <c r="I1216" s="50"/>
      <c r="J1216" s="50"/>
      <c r="K1216" s="50"/>
      <c r="L1216" s="53"/>
      <c r="M1216" s="53"/>
      <c r="N1216" s="50"/>
      <c r="O1216" s="50"/>
      <c r="P1216" s="50"/>
      <c r="Q1216" s="50"/>
      <c r="R1216" s="53"/>
    </row>
    <row r="1217">
      <c r="A1217" s="54"/>
      <c r="B1217" s="50"/>
      <c r="C1217" s="51"/>
      <c r="D1217" s="50"/>
      <c r="E1217" s="52"/>
      <c r="F1217" s="50"/>
      <c r="G1217" s="50"/>
      <c r="H1217" s="50"/>
      <c r="I1217" s="50"/>
      <c r="J1217" s="50"/>
      <c r="K1217" s="50"/>
      <c r="L1217" s="53"/>
      <c r="M1217" s="53"/>
      <c r="N1217" s="50"/>
      <c r="O1217" s="50"/>
      <c r="P1217" s="50"/>
      <c r="Q1217" s="50"/>
      <c r="R1217" s="53"/>
    </row>
    <row r="1218">
      <c r="A1218" s="54"/>
      <c r="B1218" s="50"/>
      <c r="C1218" s="51"/>
      <c r="D1218" s="50"/>
      <c r="E1218" s="52"/>
      <c r="F1218" s="50"/>
      <c r="G1218" s="50"/>
      <c r="H1218" s="50"/>
      <c r="I1218" s="50"/>
      <c r="J1218" s="50"/>
      <c r="K1218" s="50"/>
      <c r="L1218" s="53"/>
      <c r="M1218" s="53"/>
      <c r="N1218" s="50"/>
      <c r="O1218" s="50"/>
      <c r="P1218" s="50"/>
      <c r="Q1218" s="50"/>
      <c r="R1218" s="53"/>
    </row>
    <row r="1219">
      <c r="A1219" s="54"/>
      <c r="B1219" s="50"/>
      <c r="C1219" s="51"/>
      <c r="D1219" s="50"/>
      <c r="E1219" s="52"/>
      <c r="F1219" s="50"/>
      <c r="G1219" s="50"/>
      <c r="H1219" s="50"/>
      <c r="I1219" s="50"/>
      <c r="J1219" s="50"/>
      <c r="K1219" s="50"/>
      <c r="L1219" s="53"/>
      <c r="M1219" s="53"/>
      <c r="N1219" s="50"/>
      <c r="O1219" s="50"/>
      <c r="P1219" s="50"/>
      <c r="Q1219" s="50"/>
      <c r="R1219" s="53"/>
    </row>
    <row r="1220">
      <c r="A1220" s="54"/>
      <c r="B1220" s="50"/>
      <c r="C1220" s="51"/>
      <c r="D1220" s="50"/>
      <c r="E1220" s="52"/>
      <c r="F1220" s="50"/>
      <c r="G1220" s="50"/>
      <c r="H1220" s="50"/>
      <c r="I1220" s="50"/>
      <c r="J1220" s="50"/>
      <c r="K1220" s="50"/>
      <c r="L1220" s="53"/>
      <c r="M1220" s="53"/>
      <c r="N1220" s="50"/>
      <c r="O1220" s="50"/>
      <c r="P1220" s="50"/>
      <c r="Q1220" s="50"/>
      <c r="R1220" s="53"/>
    </row>
    <row r="1221">
      <c r="A1221" s="54"/>
      <c r="B1221" s="50"/>
      <c r="C1221" s="51"/>
      <c r="D1221" s="50"/>
      <c r="E1221" s="52"/>
      <c r="F1221" s="50"/>
      <c r="G1221" s="50"/>
      <c r="H1221" s="50"/>
      <c r="I1221" s="50"/>
      <c r="J1221" s="50"/>
      <c r="K1221" s="50"/>
      <c r="L1221" s="53"/>
      <c r="M1221" s="53"/>
      <c r="N1221" s="50"/>
      <c r="O1221" s="50"/>
      <c r="P1221" s="50"/>
      <c r="Q1221" s="50"/>
      <c r="R1221" s="53"/>
    </row>
    <row r="1222">
      <c r="A1222" s="54"/>
      <c r="B1222" s="50"/>
      <c r="C1222" s="51"/>
      <c r="D1222" s="50"/>
      <c r="E1222" s="52"/>
      <c r="F1222" s="50"/>
      <c r="G1222" s="50"/>
      <c r="H1222" s="50"/>
      <c r="I1222" s="50"/>
      <c r="J1222" s="50"/>
      <c r="K1222" s="50"/>
      <c r="L1222" s="53"/>
      <c r="M1222" s="53"/>
      <c r="N1222" s="50"/>
      <c r="O1222" s="50"/>
      <c r="P1222" s="50"/>
      <c r="Q1222" s="50"/>
      <c r="R1222" s="53"/>
    </row>
    <row r="1223">
      <c r="A1223" s="54"/>
      <c r="B1223" s="50"/>
      <c r="C1223" s="51"/>
      <c r="D1223" s="50"/>
      <c r="E1223" s="52"/>
      <c r="F1223" s="50"/>
      <c r="G1223" s="50"/>
      <c r="H1223" s="50"/>
      <c r="I1223" s="50"/>
      <c r="J1223" s="50"/>
      <c r="K1223" s="50"/>
      <c r="L1223" s="53"/>
      <c r="M1223" s="53"/>
      <c r="N1223" s="50"/>
      <c r="O1223" s="50"/>
      <c r="P1223" s="50"/>
      <c r="Q1223" s="50"/>
      <c r="R1223" s="53"/>
    </row>
    <row r="1224">
      <c r="A1224" s="54"/>
      <c r="B1224" s="50"/>
      <c r="C1224" s="51"/>
      <c r="D1224" s="50"/>
      <c r="E1224" s="52"/>
      <c r="F1224" s="50"/>
      <c r="G1224" s="50"/>
      <c r="H1224" s="50"/>
      <c r="I1224" s="50"/>
      <c r="J1224" s="50"/>
      <c r="K1224" s="50"/>
      <c r="L1224" s="53"/>
      <c r="M1224" s="53"/>
      <c r="N1224" s="50"/>
      <c r="O1224" s="50"/>
      <c r="P1224" s="50"/>
      <c r="Q1224" s="50"/>
      <c r="R1224" s="53"/>
    </row>
    <row r="1225">
      <c r="A1225" s="54"/>
      <c r="B1225" s="50"/>
      <c r="C1225" s="51"/>
      <c r="D1225" s="50"/>
      <c r="E1225" s="52"/>
      <c r="F1225" s="50"/>
      <c r="G1225" s="50"/>
      <c r="H1225" s="50"/>
      <c r="I1225" s="50"/>
      <c r="J1225" s="50"/>
      <c r="K1225" s="50"/>
      <c r="L1225" s="53"/>
      <c r="M1225" s="53"/>
      <c r="N1225" s="50"/>
      <c r="O1225" s="50"/>
      <c r="P1225" s="50"/>
      <c r="Q1225" s="50"/>
      <c r="R1225" s="53"/>
    </row>
    <row r="1226">
      <c r="A1226" s="54"/>
      <c r="B1226" s="50"/>
      <c r="C1226" s="51"/>
      <c r="D1226" s="50"/>
      <c r="E1226" s="52"/>
      <c r="F1226" s="50"/>
      <c r="G1226" s="50"/>
      <c r="H1226" s="50"/>
      <c r="I1226" s="50"/>
      <c r="J1226" s="50"/>
      <c r="K1226" s="50"/>
      <c r="L1226" s="53"/>
      <c r="M1226" s="53"/>
      <c r="N1226" s="50"/>
      <c r="O1226" s="50"/>
      <c r="P1226" s="50"/>
      <c r="Q1226" s="50"/>
      <c r="R1226" s="53"/>
    </row>
    <row r="1227">
      <c r="A1227" s="54"/>
      <c r="B1227" s="50"/>
      <c r="C1227" s="51"/>
      <c r="D1227" s="50"/>
      <c r="E1227" s="52"/>
      <c r="F1227" s="50"/>
      <c r="G1227" s="50"/>
      <c r="H1227" s="50"/>
      <c r="I1227" s="50"/>
      <c r="J1227" s="50"/>
      <c r="K1227" s="50"/>
      <c r="L1227" s="53"/>
      <c r="M1227" s="53"/>
      <c r="N1227" s="50"/>
      <c r="O1227" s="50"/>
      <c r="P1227" s="50"/>
      <c r="Q1227" s="50"/>
      <c r="R1227" s="53"/>
    </row>
    <row r="1228">
      <c r="A1228" s="54"/>
      <c r="B1228" s="50"/>
      <c r="C1228" s="51"/>
      <c r="D1228" s="50"/>
      <c r="E1228" s="52"/>
      <c r="F1228" s="50"/>
      <c r="G1228" s="50"/>
      <c r="H1228" s="50"/>
      <c r="I1228" s="50"/>
      <c r="J1228" s="50"/>
      <c r="K1228" s="50"/>
      <c r="L1228" s="53"/>
      <c r="M1228" s="53"/>
      <c r="N1228" s="50"/>
      <c r="O1228" s="50"/>
      <c r="P1228" s="50"/>
      <c r="Q1228" s="50"/>
      <c r="R1228" s="53"/>
    </row>
    <row r="1229">
      <c r="A1229" s="54"/>
      <c r="B1229" s="50"/>
      <c r="C1229" s="51"/>
      <c r="D1229" s="50"/>
      <c r="E1229" s="52"/>
      <c r="F1229" s="50"/>
      <c r="G1229" s="50"/>
      <c r="H1229" s="50"/>
      <c r="I1229" s="50"/>
      <c r="J1229" s="50"/>
      <c r="K1229" s="50"/>
      <c r="L1229" s="53"/>
      <c r="M1229" s="53"/>
      <c r="N1229" s="50"/>
      <c r="O1229" s="50"/>
      <c r="P1229" s="50"/>
      <c r="Q1229" s="50"/>
      <c r="R1229" s="53"/>
    </row>
    <row r="1230">
      <c r="A1230" s="54"/>
      <c r="B1230" s="50"/>
      <c r="C1230" s="51"/>
      <c r="D1230" s="50"/>
      <c r="E1230" s="52"/>
      <c r="F1230" s="50"/>
      <c r="G1230" s="50"/>
      <c r="H1230" s="50"/>
      <c r="I1230" s="50"/>
      <c r="J1230" s="50"/>
      <c r="K1230" s="50"/>
      <c r="L1230" s="53"/>
      <c r="M1230" s="53"/>
      <c r="N1230" s="50"/>
      <c r="O1230" s="50"/>
      <c r="P1230" s="50"/>
      <c r="Q1230" s="50"/>
      <c r="R1230" s="53"/>
    </row>
    <row r="1231">
      <c r="A1231" s="54"/>
      <c r="B1231" s="50"/>
      <c r="C1231" s="51"/>
      <c r="D1231" s="50"/>
      <c r="E1231" s="52"/>
      <c r="F1231" s="50"/>
      <c r="G1231" s="50"/>
      <c r="H1231" s="50"/>
      <c r="I1231" s="50"/>
      <c r="J1231" s="50"/>
      <c r="K1231" s="50"/>
      <c r="L1231" s="53"/>
      <c r="M1231" s="53"/>
      <c r="N1231" s="50"/>
      <c r="O1231" s="50"/>
      <c r="P1231" s="50"/>
      <c r="Q1231" s="50"/>
      <c r="R1231" s="53"/>
    </row>
    <row r="1232">
      <c r="A1232" s="54"/>
      <c r="B1232" s="50"/>
      <c r="C1232" s="51"/>
      <c r="D1232" s="50"/>
      <c r="E1232" s="52"/>
      <c r="F1232" s="50"/>
      <c r="G1232" s="50"/>
      <c r="H1232" s="50"/>
      <c r="I1232" s="50"/>
      <c r="J1232" s="50"/>
      <c r="K1232" s="50"/>
      <c r="L1232" s="53"/>
      <c r="M1232" s="53"/>
      <c r="N1232" s="50"/>
      <c r="O1232" s="50"/>
      <c r="P1232" s="50"/>
      <c r="Q1232" s="50"/>
      <c r="R1232" s="53"/>
    </row>
    <row r="1233">
      <c r="A1233" s="54"/>
      <c r="B1233" s="50"/>
      <c r="C1233" s="51"/>
      <c r="D1233" s="50"/>
      <c r="E1233" s="52"/>
      <c r="F1233" s="50"/>
      <c r="G1233" s="50"/>
      <c r="H1233" s="50"/>
      <c r="I1233" s="50"/>
      <c r="J1233" s="50"/>
      <c r="K1233" s="50"/>
      <c r="L1233" s="53"/>
      <c r="M1233" s="53"/>
      <c r="N1233" s="50"/>
      <c r="O1233" s="50"/>
      <c r="P1233" s="50"/>
      <c r="Q1233" s="50"/>
      <c r="R1233" s="53"/>
    </row>
    <row r="1234">
      <c r="A1234" s="54"/>
      <c r="B1234" s="50"/>
      <c r="C1234" s="51"/>
      <c r="D1234" s="50"/>
      <c r="E1234" s="52"/>
      <c r="F1234" s="50"/>
      <c r="G1234" s="50"/>
      <c r="H1234" s="50"/>
      <c r="I1234" s="50"/>
      <c r="J1234" s="50"/>
      <c r="K1234" s="50"/>
      <c r="L1234" s="53"/>
      <c r="M1234" s="53"/>
      <c r="N1234" s="50"/>
      <c r="O1234" s="50"/>
      <c r="P1234" s="50"/>
      <c r="Q1234" s="50"/>
      <c r="R1234" s="53"/>
    </row>
    <row r="1235">
      <c r="A1235" s="54"/>
      <c r="B1235" s="50"/>
      <c r="C1235" s="51"/>
      <c r="D1235" s="50"/>
      <c r="E1235" s="52"/>
      <c r="F1235" s="50"/>
      <c r="G1235" s="50"/>
      <c r="H1235" s="50"/>
      <c r="I1235" s="50"/>
      <c r="J1235" s="50"/>
      <c r="K1235" s="50"/>
      <c r="L1235" s="53"/>
      <c r="M1235" s="53"/>
      <c r="N1235" s="50"/>
      <c r="O1235" s="50"/>
      <c r="P1235" s="50"/>
      <c r="Q1235" s="50"/>
      <c r="R1235" s="53"/>
    </row>
    <row r="1236">
      <c r="A1236" s="54"/>
      <c r="B1236" s="50"/>
      <c r="C1236" s="51"/>
      <c r="D1236" s="50"/>
      <c r="E1236" s="52"/>
      <c r="F1236" s="50"/>
      <c r="G1236" s="50"/>
      <c r="H1236" s="50"/>
      <c r="I1236" s="50"/>
      <c r="J1236" s="50"/>
      <c r="K1236" s="50"/>
      <c r="L1236" s="53"/>
      <c r="M1236" s="53"/>
      <c r="N1236" s="50"/>
      <c r="O1236" s="50"/>
      <c r="P1236" s="50"/>
      <c r="Q1236" s="50"/>
      <c r="R1236" s="53"/>
    </row>
    <row r="1237">
      <c r="A1237" s="54"/>
      <c r="B1237" s="50"/>
      <c r="C1237" s="51"/>
      <c r="D1237" s="50"/>
      <c r="E1237" s="52"/>
      <c r="F1237" s="50"/>
      <c r="G1237" s="50"/>
      <c r="H1237" s="50"/>
      <c r="I1237" s="50"/>
      <c r="J1237" s="50"/>
      <c r="K1237" s="50"/>
      <c r="L1237" s="53"/>
      <c r="M1237" s="53"/>
      <c r="N1237" s="50"/>
      <c r="O1237" s="50"/>
      <c r="P1237" s="50"/>
      <c r="Q1237" s="50"/>
      <c r="R1237" s="53"/>
    </row>
    <row r="1238">
      <c r="A1238" s="54"/>
      <c r="B1238" s="50"/>
      <c r="C1238" s="51"/>
      <c r="D1238" s="50"/>
      <c r="E1238" s="52"/>
      <c r="F1238" s="50"/>
      <c r="G1238" s="50"/>
      <c r="H1238" s="50"/>
      <c r="I1238" s="50"/>
      <c r="J1238" s="50"/>
      <c r="K1238" s="50"/>
      <c r="L1238" s="53"/>
      <c r="M1238" s="53"/>
      <c r="N1238" s="50"/>
      <c r="O1238" s="50"/>
      <c r="P1238" s="50"/>
      <c r="Q1238" s="50"/>
      <c r="R1238" s="53"/>
    </row>
    <row r="1239">
      <c r="A1239" s="54"/>
      <c r="B1239" s="50"/>
      <c r="C1239" s="51"/>
      <c r="D1239" s="50"/>
      <c r="E1239" s="52"/>
      <c r="F1239" s="50"/>
      <c r="G1239" s="50"/>
      <c r="H1239" s="50"/>
      <c r="I1239" s="50"/>
      <c r="J1239" s="50"/>
      <c r="K1239" s="50"/>
      <c r="L1239" s="53"/>
      <c r="M1239" s="53"/>
      <c r="N1239" s="50"/>
      <c r="O1239" s="50"/>
      <c r="P1239" s="50"/>
      <c r="Q1239" s="50"/>
      <c r="R1239" s="53"/>
    </row>
    <row r="1240">
      <c r="A1240" s="54"/>
      <c r="B1240" s="50"/>
      <c r="C1240" s="51"/>
      <c r="D1240" s="50"/>
      <c r="E1240" s="52"/>
      <c r="F1240" s="50"/>
      <c r="G1240" s="50"/>
      <c r="H1240" s="50"/>
      <c r="I1240" s="50"/>
      <c r="J1240" s="50"/>
      <c r="K1240" s="50"/>
      <c r="L1240" s="53"/>
      <c r="M1240" s="53"/>
      <c r="N1240" s="50"/>
      <c r="O1240" s="50"/>
      <c r="P1240" s="50"/>
      <c r="Q1240" s="50"/>
      <c r="R1240" s="53"/>
    </row>
    <row r="1241">
      <c r="A1241" s="54"/>
      <c r="B1241" s="50"/>
      <c r="C1241" s="51"/>
      <c r="D1241" s="50"/>
      <c r="E1241" s="52"/>
      <c r="F1241" s="50"/>
      <c r="G1241" s="50"/>
      <c r="H1241" s="50"/>
      <c r="I1241" s="50"/>
      <c r="J1241" s="50"/>
      <c r="K1241" s="50"/>
      <c r="L1241" s="53"/>
      <c r="M1241" s="53"/>
      <c r="N1241" s="50"/>
      <c r="O1241" s="50"/>
      <c r="P1241" s="50"/>
      <c r="Q1241" s="50"/>
      <c r="R1241" s="53"/>
    </row>
    <row r="1242">
      <c r="A1242" s="54"/>
      <c r="B1242" s="50"/>
      <c r="C1242" s="51"/>
      <c r="D1242" s="50"/>
      <c r="E1242" s="52"/>
      <c r="F1242" s="50"/>
      <c r="G1242" s="50"/>
      <c r="H1242" s="50"/>
      <c r="I1242" s="50"/>
      <c r="J1242" s="50"/>
      <c r="K1242" s="50"/>
      <c r="L1242" s="53"/>
      <c r="M1242" s="53"/>
      <c r="N1242" s="50"/>
      <c r="O1242" s="50"/>
      <c r="P1242" s="50"/>
      <c r="Q1242" s="50"/>
      <c r="R1242" s="53"/>
    </row>
    <row r="1243">
      <c r="A1243" s="54"/>
      <c r="B1243" s="50"/>
      <c r="C1243" s="51"/>
      <c r="D1243" s="50"/>
      <c r="E1243" s="52"/>
      <c r="F1243" s="50"/>
      <c r="G1243" s="50"/>
      <c r="H1243" s="50"/>
      <c r="I1243" s="50"/>
      <c r="J1243" s="50"/>
      <c r="K1243" s="50"/>
      <c r="L1243" s="53"/>
      <c r="M1243" s="53"/>
      <c r="N1243" s="50"/>
      <c r="O1243" s="50"/>
      <c r="P1243" s="50"/>
      <c r="Q1243" s="50"/>
      <c r="R1243" s="53"/>
    </row>
    <row r="1244">
      <c r="A1244" s="54"/>
      <c r="B1244" s="50"/>
      <c r="C1244" s="51"/>
      <c r="D1244" s="50"/>
      <c r="E1244" s="52"/>
      <c r="F1244" s="50"/>
      <c r="G1244" s="50"/>
      <c r="H1244" s="50"/>
      <c r="I1244" s="50"/>
      <c r="J1244" s="50"/>
      <c r="K1244" s="50"/>
      <c r="L1244" s="53"/>
      <c r="M1244" s="53"/>
      <c r="N1244" s="50"/>
      <c r="O1244" s="50"/>
      <c r="P1244" s="50"/>
      <c r="Q1244" s="50"/>
      <c r="R1244" s="53"/>
    </row>
    <row r="1245">
      <c r="A1245" s="54"/>
      <c r="B1245" s="50"/>
      <c r="C1245" s="51"/>
      <c r="D1245" s="50"/>
      <c r="E1245" s="52"/>
      <c r="F1245" s="50"/>
      <c r="G1245" s="50"/>
      <c r="H1245" s="50"/>
      <c r="I1245" s="50"/>
      <c r="J1245" s="50"/>
      <c r="K1245" s="50"/>
      <c r="L1245" s="53"/>
      <c r="M1245" s="53"/>
      <c r="N1245" s="50"/>
      <c r="O1245" s="50"/>
      <c r="P1245" s="50"/>
      <c r="Q1245" s="50"/>
      <c r="R1245" s="53"/>
    </row>
    <row r="1246">
      <c r="A1246" s="54"/>
      <c r="B1246" s="50"/>
      <c r="C1246" s="51"/>
      <c r="D1246" s="50"/>
      <c r="E1246" s="52"/>
      <c r="F1246" s="50"/>
      <c r="G1246" s="50"/>
      <c r="H1246" s="50"/>
      <c r="I1246" s="50"/>
      <c r="J1246" s="50"/>
      <c r="K1246" s="50"/>
      <c r="L1246" s="53"/>
      <c r="M1246" s="53"/>
      <c r="N1246" s="50"/>
      <c r="O1246" s="50"/>
      <c r="P1246" s="50"/>
      <c r="Q1246" s="50"/>
      <c r="R1246" s="53"/>
    </row>
    <row r="1247">
      <c r="A1247" s="54"/>
      <c r="B1247" s="50"/>
      <c r="C1247" s="51"/>
      <c r="D1247" s="50"/>
      <c r="E1247" s="52"/>
      <c r="F1247" s="50"/>
      <c r="G1247" s="50"/>
      <c r="H1247" s="50"/>
      <c r="I1247" s="50"/>
      <c r="J1247" s="50"/>
      <c r="K1247" s="50"/>
      <c r="L1247" s="53"/>
      <c r="M1247" s="53"/>
      <c r="N1247" s="50"/>
      <c r="O1247" s="50"/>
      <c r="P1247" s="50"/>
      <c r="Q1247" s="50"/>
      <c r="R1247" s="53"/>
    </row>
    <row r="1248">
      <c r="A1248" s="54"/>
      <c r="B1248" s="50"/>
      <c r="C1248" s="51"/>
      <c r="D1248" s="50"/>
      <c r="E1248" s="52"/>
      <c r="F1248" s="50"/>
      <c r="G1248" s="50"/>
      <c r="H1248" s="50"/>
      <c r="I1248" s="50"/>
      <c r="J1248" s="50"/>
      <c r="K1248" s="50"/>
      <c r="L1248" s="53"/>
      <c r="M1248" s="53"/>
      <c r="N1248" s="50"/>
      <c r="O1248" s="50"/>
      <c r="P1248" s="50"/>
      <c r="Q1248" s="50"/>
      <c r="R1248" s="53"/>
    </row>
    <row r="1249">
      <c r="A1249" s="54"/>
      <c r="B1249" s="50"/>
      <c r="C1249" s="51"/>
      <c r="D1249" s="50"/>
      <c r="E1249" s="52"/>
      <c r="F1249" s="50"/>
      <c r="G1249" s="50"/>
      <c r="H1249" s="50"/>
      <c r="I1249" s="50"/>
      <c r="J1249" s="50"/>
      <c r="K1249" s="50"/>
      <c r="L1249" s="53"/>
      <c r="M1249" s="53"/>
      <c r="N1249" s="50"/>
      <c r="O1249" s="50"/>
      <c r="P1249" s="50"/>
      <c r="Q1249" s="50"/>
      <c r="R1249" s="53"/>
    </row>
    <row r="1250">
      <c r="A1250" s="54"/>
      <c r="B1250" s="50"/>
      <c r="C1250" s="51"/>
      <c r="D1250" s="50"/>
      <c r="E1250" s="52"/>
      <c r="F1250" s="50"/>
      <c r="G1250" s="50"/>
      <c r="H1250" s="50"/>
      <c r="I1250" s="50"/>
      <c r="J1250" s="50"/>
      <c r="K1250" s="50"/>
      <c r="L1250" s="53"/>
      <c r="M1250" s="53"/>
      <c r="N1250" s="50"/>
      <c r="O1250" s="50"/>
      <c r="P1250" s="50"/>
      <c r="Q1250" s="50"/>
      <c r="R1250" s="53"/>
    </row>
    <row r="1251">
      <c r="A1251" s="54"/>
      <c r="B1251" s="50"/>
      <c r="C1251" s="51"/>
      <c r="D1251" s="50"/>
      <c r="E1251" s="52"/>
      <c r="F1251" s="50"/>
      <c r="G1251" s="50"/>
      <c r="H1251" s="50"/>
      <c r="I1251" s="50"/>
      <c r="J1251" s="50"/>
      <c r="K1251" s="50"/>
      <c r="L1251" s="53"/>
      <c r="M1251" s="53"/>
      <c r="N1251" s="50"/>
      <c r="O1251" s="50"/>
      <c r="P1251" s="50"/>
      <c r="Q1251" s="50"/>
      <c r="R1251" s="53"/>
    </row>
    <row r="1252">
      <c r="A1252" s="54"/>
      <c r="B1252" s="50"/>
      <c r="C1252" s="51"/>
      <c r="D1252" s="50"/>
      <c r="E1252" s="52"/>
      <c r="F1252" s="50"/>
      <c r="G1252" s="50"/>
      <c r="H1252" s="50"/>
      <c r="I1252" s="50"/>
      <c r="J1252" s="50"/>
      <c r="K1252" s="50"/>
      <c r="L1252" s="53"/>
      <c r="M1252" s="53"/>
      <c r="N1252" s="50"/>
      <c r="O1252" s="50"/>
      <c r="P1252" s="50"/>
      <c r="Q1252" s="50"/>
      <c r="R1252" s="53"/>
    </row>
    <row r="1253">
      <c r="A1253" s="54"/>
      <c r="B1253" s="50"/>
      <c r="C1253" s="51"/>
      <c r="D1253" s="50"/>
      <c r="E1253" s="52"/>
      <c r="F1253" s="50"/>
      <c r="G1253" s="50"/>
      <c r="H1253" s="50"/>
      <c r="I1253" s="50"/>
      <c r="J1253" s="50"/>
      <c r="K1253" s="50"/>
      <c r="L1253" s="53"/>
      <c r="M1253" s="53"/>
      <c r="N1253" s="50"/>
      <c r="O1253" s="50"/>
      <c r="P1253" s="50"/>
      <c r="Q1253" s="50"/>
      <c r="R1253" s="53"/>
    </row>
    <row r="1254">
      <c r="A1254" s="54"/>
      <c r="B1254" s="50"/>
      <c r="C1254" s="51"/>
      <c r="D1254" s="50"/>
      <c r="E1254" s="52"/>
      <c r="F1254" s="50"/>
      <c r="G1254" s="50"/>
      <c r="H1254" s="50"/>
      <c r="I1254" s="50"/>
      <c r="J1254" s="50"/>
      <c r="K1254" s="50"/>
      <c r="L1254" s="53"/>
      <c r="M1254" s="53"/>
      <c r="N1254" s="50"/>
      <c r="O1254" s="50"/>
      <c r="P1254" s="50"/>
      <c r="Q1254" s="50"/>
      <c r="R1254" s="53"/>
    </row>
    <row r="1255">
      <c r="A1255" s="54"/>
      <c r="B1255" s="50"/>
      <c r="C1255" s="51"/>
      <c r="D1255" s="50"/>
      <c r="E1255" s="52"/>
      <c r="F1255" s="50"/>
      <c r="G1255" s="50"/>
      <c r="H1255" s="50"/>
      <c r="I1255" s="50"/>
      <c r="J1255" s="50"/>
      <c r="K1255" s="50"/>
      <c r="L1255" s="53"/>
      <c r="M1255" s="53"/>
      <c r="N1255" s="50"/>
      <c r="O1255" s="50"/>
      <c r="P1255" s="50"/>
      <c r="Q1255" s="50"/>
      <c r="R1255" s="53"/>
    </row>
    <row r="1256">
      <c r="A1256" s="54"/>
      <c r="B1256" s="50"/>
      <c r="C1256" s="51"/>
      <c r="D1256" s="50"/>
      <c r="E1256" s="52"/>
      <c r="F1256" s="50"/>
      <c r="G1256" s="50"/>
      <c r="H1256" s="50"/>
      <c r="I1256" s="50"/>
      <c r="J1256" s="50"/>
      <c r="K1256" s="50"/>
      <c r="L1256" s="53"/>
      <c r="M1256" s="53"/>
      <c r="N1256" s="50"/>
      <c r="O1256" s="50"/>
      <c r="P1256" s="50"/>
      <c r="Q1256" s="50"/>
      <c r="R1256" s="53"/>
    </row>
    <row r="1257">
      <c r="A1257" s="54"/>
      <c r="B1257" s="50"/>
      <c r="C1257" s="51"/>
      <c r="D1257" s="50"/>
      <c r="E1257" s="52"/>
      <c r="F1257" s="50"/>
      <c r="G1257" s="50"/>
      <c r="H1257" s="50"/>
      <c r="I1257" s="50"/>
      <c r="J1257" s="50"/>
      <c r="K1257" s="50"/>
      <c r="L1257" s="53"/>
      <c r="M1257" s="53"/>
      <c r="N1257" s="50"/>
      <c r="O1257" s="50"/>
      <c r="P1257" s="50"/>
      <c r="Q1257" s="50"/>
      <c r="R1257" s="53"/>
    </row>
    <row r="1258">
      <c r="A1258" s="54"/>
      <c r="B1258" s="50"/>
      <c r="C1258" s="51"/>
      <c r="D1258" s="50"/>
      <c r="E1258" s="52"/>
      <c r="F1258" s="50"/>
      <c r="G1258" s="50"/>
      <c r="H1258" s="50"/>
      <c r="I1258" s="50"/>
      <c r="J1258" s="50"/>
      <c r="K1258" s="50"/>
      <c r="L1258" s="53"/>
      <c r="M1258" s="53"/>
      <c r="N1258" s="50"/>
      <c r="O1258" s="50"/>
      <c r="P1258" s="50"/>
      <c r="Q1258" s="50"/>
      <c r="R1258" s="53"/>
    </row>
    <row r="1259">
      <c r="A1259" s="54"/>
      <c r="B1259" s="50"/>
      <c r="C1259" s="51"/>
      <c r="D1259" s="50"/>
      <c r="E1259" s="52"/>
      <c r="F1259" s="50"/>
      <c r="G1259" s="50"/>
      <c r="H1259" s="50"/>
      <c r="I1259" s="50"/>
      <c r="J1259" s="50"/>
      <c r="K1259" s="50"/>
      <c r="L1259" s="53"/>
      <c r="M1259" s="53"/>
      <c r="N1259" s="50"/>
      <c r="O1259" s="50"/>
      <c r="P1259" s="50"/>
      <c r="Q1259" s="50"/>
      <c r="R1259" s="53"/>
    </row>
    <row r="1260">
      <c r="A1260" s="54"/>
      <c r="B1260" s="50"/>
      <c r="C1260" s="51"/>
      <c r="D1260" s="50"/>
      <c r="E1260" s="52"/>
      <c r="F1260" s="50"/>
      <c r="G1260" s="50"/>
      <c r="H1260" s="50"/>
      <c r="I1260" s="50"/>
      <c r="J1260" s="50"/>
      <c r="K1260" s="50"/>
      <c r="L1260" s="53"/>
      <c r="M1260" s="53"/>
      <c r="N1260" s="50"/>
      <c r="O1260" s="50"/>
      <c r="P1260" s="50"/>
      <c r="Q1260" s="50"/>
      <c r="R1260" s="53"/>
    </row>
    <row r="1261">
      <c r="A1261" s="54"/>
      <c r="B1261" s="50"/>
      <c r="C1261" s="51"/>
      <c r="D1261" s="50"/>
      <c r="E1261" s="52"/>
      <c r="F1261" s="50"/>
      <c r="G1261" s="50"/>
      <c r="H1261" s="50"/>
      <c r="I1261" s="50"/>
      <c r="J1261" s="50"/>
      <c r="K1261" s="50"/>
      <c r="L1261" s="53"/>
      <c r="M1261" s="53"/>
      <c r="N1261" s="50"/>
      <c r="O1261" s="50"/>
      <c r="P1261" s="50"/>
      <c r="Q1261" s="50"/>
      <c r="R1261" s="53"/>
    </row>
    <row r="1262">
      <c r="A1262" s="54"/>
      <c r="B1262" s="50"/>
      <c r="C1262" s="51"/>
      <c r="D1262" s="50"/>
      <c r="E1262" s="52"/>
      <c r="F1262" s="50"/>
      <c r="G1262" s="50"/>
      <c r="H1262" s="50"/>
      <c r="I1262" s="50"/>
      <c r="J1262" s="50"/>
      <c r="K1262" s="50"/>
      <c r="L1262" s="53"/>
      <c r="M1262" s="53"/>
      <c r="N1262" s="50"/>
      <c r="O1262" s="50"/>
      <c r="P1262" s="50"/>
      <c r="Q1262" s="50"/>
      <c r="R1262" s="53"/>
    </row>
    <row r="1263">
      <c r="A1263" s="54"/>
      <c r="B1263" s="50"/>
      <c r="C1263" s="51"/>
      <c r="D1263" s="50"/>
      <c r="E1263" s="52"/>
      <c r="F1263" s="50"/>
      <c r="G1263" s="50"/>
      <c r="H1263" s="50"/>
      <c r="I1263" s="50"/>
      <c r="J1263" s="50"/>
      <c r="K1263" s="50"/>
      <c r="L1263" s="53"/>
      <c r="M1263" s="53"/>
      <c r="N1263" s="50"/>
      <c r="O1263" s="50"/>
      <c r="P1263" s="50"/>
      <c r="Q1263" s="50"/>
      <c r="R1263" s="53"/>
    </row>
    <row r="1264">
      <c r="A1264" s="54"/>
      <c r="B1264" s="50"/>
      <c r="C1264" s="51"/>
      <c r="D1264" s="50"/>
      <c r="E1264" s="52"/>
      <c r="F1264" s="50"/>
      <c r="G1264" s="50"/>
      <c r="H1264" s="50"/>
      <c r="I1264" s="50"/>
      <c r="J1264" s="50"/>
      <c r="K1264" s="50"/>
      <c r="L1264" s="53"/>
      <c r="M1264" s="53"/>
      <c r="N1264" s="50"/>
      <c r="O1264" s="50"/>
      <c r="P1264" s="50"/>
      <c r="Q1264" s="50"/>
      <c r="R1264" s="53"/>
    </row>
    <row r="1265">
      <c r="A1265" s="54"/>
      <c r="B1265" s="50"/>
      <c r="C1265" s="51"/>
      <c r="D1265" s="50"/>
      <c r="E1265" s="52"/>
      <c r="F1265" s="50"/>
      <c r="G1265" s="50"/>
      <c r="H1265" s="50"/>
      <c r="I1265" s="50"/>
      <c r="J1265" s="50"/>
      <c r="K1265" s="50"/>
      <c r="L1265" s="53"/>
      <c r="M1265" s="53"/>
      <c r="N1265" s="50"/>
      <c r="O1265" s="50"/>
      <c r="P1265" s="50"/>
      <c r="Q1265" s="50"/>
      <c r="R1265" s="53"/>
    </row>
    <row r="1266">
      <c r="A1266" s="54"/>
      <c r="B1266" s="50"/>
      <c r="C1266" s="51"/>
      <c r="D1266" s="50"/>
      <c r="E1266" s="52"/>
      <c r="F1266" s="50"/>
      <c r="G1266" s="50"/>
      <c r="H1266" s="50"/>
      <c r="I1266" s="50"/>
      <c r="J1266" s="50"/>
      <c r="K1266" s="50"/>
      <c r="L1266" s="53"/>
      <c r="M1266" s="53"/>
      <c r="N1266" s="50"/>
      <c r="O1266" s="50"/>
      <c r="P1266" s="50"/>
      <c r="Q1266" s="50"/>
      <c r="R1266" s="53"/>
    </row>
    <row r="1267">
      <c r="A1267" s="54"/>
      <c r="B1267" s="50"/>
      <c r="C1267" s="51"/>
      <c r="D1267" s="50"/>
      <c r="E1267" s="52"/>
      <c r="F1267" s="50"/>
      <c r="G1267" s="50"/>
      <c r="H1267" s="50"/>
      <c r="I1267" s="50"/>
      <c r="J1267" s="50"/>
      <c r="K1267" s="50"/>
      <c r="L1267" s="53"/>
      <c r="M1267" s="53"/>
      <c r="N1267" s="50"/>
      <c r="O1267" s="50"/>
      <c r="P1267" s="50"/>
      <c r="Q1267" s="50"/>
      <c r="R1267" s="53"/>
    </row>
    <row r="1268">
      <c r="A1268" s="54"/>
      <c r="B1268" s="50"/>
      <c r="C1268" s="51"/>
      <c r="D1268" s="50"/>
      <c r="E1268" s="52"/>
      <c r="F1268" s="50"/>
      <c r="G1268" s="50"/>
      <c r="H1268" s="50"/>
      <c r="I1268" s="50"/>
      <c r="J1268" s="50"/>
      <c r="K1268" s="50"/>
      <c r="L1268" s="53"/>
      <c r="M1268" s="53"/>
      <c r="N1268" s="50"/>
      <c r="O1268" s="50"/>
      <c r="P1268" s="50"/>
      <c r="Q1268" s="50"/>
      <c r="R1268" s="53"/>
    </row>
    <row r="1269">
      <c r="A1269" s="54"/>
      <c r="B1269" s="50"/>
      <c r="C1269" s="51"/>
      <c r="D1269" s="50"/>
      <c r="E1269" s="52"/>
      <c r="F1269" s="50"/>
      <c r="G1269" s="50"/>
      <c r="H1269" s="50"/>
      <c r="I1269" s="50"/>
      <c r="J1269" s="50"/>
      <c r="K1269" s="50"/>
      <c r="L1269" s="53"/>
      <c r="M1269" s="53"/>
      <c r="N1269" s="50"/>
      <c r="O1269" s="50"/>
      <c r="P1269" s="50"/>
      <c r="Q1269" s="50"/>
      <c r="R1269" s="53"/>
    </row>
    <row r="1270">
      <c r="A1270" s="54"/>
      <c r="B1270" s="50"/>
      <c r="C1270" s="51"/>
      <c r="D1270" s="50"/>
      <c r="E1270" s="52"/>
      <c r="F1270" s="50"/>
      <c r="G1270" s="50"/>
      <c r="H1270" s="50"/>
      <c r="I1270" s="50"/>
      <c r="J1270" s="50"/>
      <c r="K1270" s="50"/>
      <c r="L1270" s="53"/>
      <c r="M1270" s="53"/>
      <c r="N1270" s="50"/>
      <c r="O1270" s="50"/>
      <c r="P1270" s="50"/>
      <c r="Q1270" s="50"/>
      <c r="R1270" s="53"/>
    </row>
    <row r="1271">
      <c r="A1271" s="54"/>
      <c r="B1271" s="50"/>
      <c r="C1271" s="51"/>
      <c r="D1271" s="50"/>
      <c r="E1271" s="52"/>
      <c r="F1271" s="50"/>
      <c r="G1271" s="50"/>
      <c r="H1271" s="50"/>
      <c r="I1271" s="50"/>
      <c r="J1271" s="50"/>
      <c r="K1271" s="50"/>
      <c r="L1271" s="53"/>
      <c r="M1271" s="53"/>
      <c r="N1271" s="50"/>
      <c r="O1271" s="50"/>
      <c r="P1271" s="50"/>
      <c r="Q1271" s="50"/>
      <c r="R1271" s="53"/>
    </row>
    <row r="1272">
      <c r="A1272" s="54"/>
      <c r="B1272" s="50"/>
      <c r="C1272" s="51"/>
      <c r="D1272" s="50"/>
      <c r="E1272" s="52"/>
      <c r="F1272" s="50"/>
      <c r="G1272" s="50"/>
      <c r="H1272" s="50"/>
      <c r="I1272" s="50"/>
      <c r="J1272" s="50"/>
      <c r="K1272" s="50"/>
      <c r="L1272" s="53"/>
      <c r="M1272" s="53"/>
      <c r="N1272" s="50"/>
      <c r="O1272" s="50"/>
      <c r="P1272" s="50"/>
      <c r="Q1272" s="50"/>
      <c r="R1272" s="53"/>
    </row>
    <row r="1273">
      <c r="A1273" s="54"/>
      <c r="B1273" s="50"/>
      <c r="C1273" s="51"/>
      <c r="D1273" s="50"/>
      <c r="E1273" s="52"/>
      <c r="F1273" s="50"/>
      <c r="G1273" s="50"/>
      <c r="H1273" s="50"/>
      <c r="I1273" s="50"/>
      <c r="J1273" s="50"/>
      <c r="K1273" s="50"/>
      <c r="L1273" s="53"/>
      <c r="M1273" s="53"/>
      <c r="N1273" s="50"/>
      <c r="O1273" s="50"/>
      <c r="P1273" s="50"/>
      <c r="Q1273" s="50"/>
      <c r="R1273" s="53"/>
    </row>
    <row r="1274">
      <c r="A1274" s="54"/>
      <c r="B1274" s="50"/>
      <c r="C1274" s="51"/>
      <c r="D1274" s="50"/>
      <c r="E1274" s="52"/>
      <c r="F1274" s="50"/>
      <c r="G1274" s="50"/>
      <c r="H1274" s="50"/>
      <c r="I1274" s="50"/>
      <c r="J1274" s="50"/>
      <c r="K1274" s="50"/>
      <c r="L1274" s="53"/>
      <c r="M1274" s="53"/>
      <c r="N1274" s="50"/>
      <c r="O1274" s="50"/>
      <c r="P1274" s="50"/>
      <c r="Q1274" s="50"/>
      <c r="R1274" s="53"/>
    </row>
    <row r="1275">
      <c r="A1275" s="54"/>
      <c r="B1275" s="50"/>
      <c r="C1275" s="51"/>
      <c r="D1275" s="50"/>
      <c r="E1275" s="52"/>
      <c r="F1275" s="50"/>
      <c r="G1275" s="50"/>
      <c r="H1275" s="50"/>
      <c r="I1275" s="50"/>
      <c r="J1275" s="50"/>
      <c r="K1275" s="50"/>
      <c r="L1275" s="53"/>
      <c r="M1275" s="53"/>
      <c r="N1275" s="50"/>
      <c r="O1275" s="50"/>
      <c r="P1275" s="50"/>
      <c r="Q1275" s="50"/>
      <c r="R1275" s="53"/>
    </row>
    <row r="1276">
      <c r="A1276" s="54"/>
      <c r="B1276" s="50"/>
      <c r="C1276" s="51"/>
      <c r="D1276" s="50"/>
      <c r="E1276" s="52"/>
      <c r="F1276" s="50"/>
      <c r="G1276" s="50"/>
      <c r="H1276" s="50"/>
      <c r="I1276" s="50"/>
      <c r="J1276" s="50"/>
      <c r="K1276" s="50"/>
      <c r="L1276" s="53"/>
      <c r="M1276" s="53"/>
      <c r="N1276" s="50"/>
      <c r="O1276" s="50"/>
      <c r="P1276" s="50"/>
      <c r="Q1276" s="50"/>
      <c r="R1276" s="53"/>
    </row>
    <row r="1277">
      <c r="A1277" s="54"/>
      <c r="B1277" s="50"/>
      <c r="C1277" s="51"/>
      <c r="D1277" s="50"/>
      <c r="E1277" s="52"/>
      <c r="F1277" s="50"/>
      <c r="G1277" s="50"/>
      <c r="H1277" s="50"/>
      <c r="I1277" s="50"/>
      <c r="J1277" s="50"/>
      <c r="K1277" s="50"/>
      <c r="L1277" s="53"/>
      <c r="M1277" s="53"/>
      <c r="N1277" s="50"/>
      <c r="O1277" s="50"/>
      <c r="P1277" s="50"/>
      <c r="Q1277" s="50"/>
      <c r="R1277" s="53"/>
    </row>
    <row r="1278">
      <c r="A1278" s="54"/>
      <c r="B1278" s="50"/>
      <c r="C1278" s="51"/>
      <c r="D1278" s="50"/>
      <c r="E1278" s="52"/>
      <c r="F1278" s="50"/>
      <c r="G1278" s="50"/>
      <c r="H1278" s="50"/>
      <c r="I1278" s="50"/>
      <c r="J1278" s="50"/>
      <c r="K1278" s="50"/>
      <c r="L1278" s="53"/>
      <c r="M1278" s="53"/>
      <c r="N1278" s="50"/>
      <c r="O1278" s="50"/>
      <c r="P1278" s="50"/>
      <c r="Q1278" s="50"/>
      <c r="R1278" s="53"/>
    </row>
    <row r="1279">
      <c r="A1279" s="54"/>
      <c r="B1279" s="50"/>
      <c r="C1279" s="51"/>
      <c r="D1279" s="50"/>
      <c r="E1279" s="52"/>
      <c r="F1279" s="50"/>
      <c r="G1279" s="50"/>
      <c r="H1279" s="50"/>
      <c r="I1279" s="50"/>
      <c r="J1279" s="50"/>
      <c r="K1279" s="50"/>
      <c r="L1279" s="53"/>
      <c r="M1279" s="53"/>
      <c r="N1279" s="50"/>
      <c r="O1279" s="50"/>
      <c r="P1279" s="50"/>
      <c r="Q1279" s="50"/>
      <c r="R1279" s="53"/>
    </row>
    <row r="1280">
      <c r="A1280" s="54"/>
      <c r="B1280" s="50"/>
      <c r="C1280" s="51"/>
      <c r="D1280" s="50"/>
      <c r="E1280" s="52"/>
      <c r="F1280" s="50"/>
      <c r="G1280" s="50"/>
      <c r="H1280" s="50"/>
      <c r="I1280" s="50"/>
      <c r="J1280" s="50"/>
      <c r="K1280" s="50"/>
      <c r="L1280" s="53"/>
      <c r="M1280" s="53"/>
      <c r="N1280" s="50"/>
      <c r="O1280" s="50"/>
      <c r="P1280" s="50"/>
      <c r="Q1280" s="50"/>
      <c r="R1280" s="53"/>
    </row>
    <row r="1281">
      <c r="A1281" s="54"/>
      <c r="B1281" s="50"/>
      <c r="C1281" s="51"/>
      <c r="D1281" s="50"/>
      <c r="E1281" s="52"/>
      <c r="F1281" s="50"/>
      <c r="G1281" s="50"/>
      <c r="H1281" s="50"/>
      <c r="I1281" s="50"/>
      <c r="J1281" s="50"/>
      <c r="K1281" s="50"/>
      <c r="L1281" s="53"/>
      <c r="M1281" s="53"/>
      <c r="N1281" s="50"/>
      <c r="O1281" s="50"/>
      <c r="P1281" s="50"/>
      <c r="Q1281" s="50"/>
      <c r="R1281" s="53"/>
    </row>
    <row r="1282">
      <c r="A1282" s="54"/>
      <c r="B1282" s="50"/>
      <c r="C1282" s="51"/>
      <c r="D1282" s="50"/>
      <c r="E1282" s="52"/>
      <c r="F1282" s="50"/>
      <c r="G1282" s="50"/>
      <c r="H1282" s="50"/>
      <c r="I1282" s="50"/>
      <c r="J1282" s="50"/>
      <c r="K1282" s="50"/>
      <c r="L1282" s="53"/>
      <c r="M1282" s="53"/>
      <c r="N1282" s="50"/>
      <c r="O1282" s="50"/>
      <c r="P1282" s="50"/>
      <c r="Q1282" s="50"/>
      <c r="R1282" s="53"/>
    </row>
    <row r="1283">
      <c r="A1283" s="54"/>
      <c r="B1283" s="50"/>
      <c r="C1283" s="51"/>
      <c r="D1283" s="50"/>
      <c r="E1283" s="52"/>
      <c r="F1283" s="50"/>
      <c r="G1283" s="50"/>
      <c r="H1283" s="50"/>
      <c r="I1283" s="50"/>
      <c r="J1283" s="50"/>
      <c r="K1283" s="50"/>
      <c r="L1283" s="53"/>
      <c r="M1283" s="53"/>
      <c r="N1283" s="50"/>
      <c r="O1283" s="50"/>
      <c r="P1283" s="50"/>
      <c r="Q1283" s="50"/>
      <c r="R1283" s="53"/>
    </row>
    <row r="1284">
      <c r="A1284" s="54"/>
      <c r="B1284" s="50"/>
      <c r="C1284" s="51"/>
      <c r="D1284" s="50"/>
      <c r="E1284" s="52"/>
      <c r="F1284" s="50"/>
      <c r="G1284" s="50"/>
      <c r="H1284" s="50"/>
      <c r="I1284" s="50"/>
      <c r="J1284" s="50"/>
      <c r="K1284" s="50"/>
      <c r="L1284" s="53"/>
      <c r="M1284" s="53"/>
      <c r="N1284" s="50"/>
      <c r="O1284" s="50"/>
      <c r="P1284" s="50"/>
      <c r="Q1284" s="50"/>
      <c r="R1284" s="53"/>
    </row>
    <row r="1285">
      <c r="A1285" s="54"/>
      <c r="B1285" s="50"/>
      <c r="C1285" s="51"/>
      <c r="D1285" s="50"/>
      <c r="E1285" s="52"/>
      <c r="F1285" s="50"/>
      <c r="G1285" s="50"/>
      <c r="H1285" s="50"/>
      <c r="I1285" s="50"/>
      <c r="J1285" s="50"/>
      <c r="K1285" s="50"/>
      <c r="L1285" s="53"/>
      <c r="M1285" s="53"/>
      <c r="N1285" s="50"/>
      <c r="O1285" s="50"/>
      <c r="P1285" s="50"/>
      <c r="Q1285" s="50"/>
      <c r="R1285" s="53"/>
    </row>
    <row r="1286">
      <c r="A1286" s="54"/>
      <c r="B1286" s="50"/>
      <c r="C1286" s="51"/>
      <c r="D1286" s="50"/>
      <c r="E1286" s="52"/>
      <c r="F1286" s="50"/>
      <c r="G1286" s="50"/>
      <c r="H1286" s="50"/>
      <c r="I1286" s="50"/>
      <c r="J1286" s="50"/>
      <c r="K1286" s="50"/>
      <c r="L1286" s="53"/>
      <c r="M1286" s="53"/>
      <c r="N1286" s="50"/>
      <c r="O1286" s="50"/>
      <c r="P1286" s="50"/>
      <c r="Q1286" s="50"/>
      <c r="R1286" s="53"/>
    </row>
    <row r="1287">
      <c r="A1287" s="54"/>
      <c r="B1287" s="50"/>
      <c r="C1287" s="51"/>
      <c r="D1287" s="50"/>
      <c r="E1287" s="52"/>
      <c r="F1287" s="50"/>
      <c r="G1287" s="50"/>
      <c r="H1287" s="50"/>
      <c r="I1287" s="50"/>
      <c r="J1287" s="50"/>
      <c r="K1287" s="50"/>
      <c r="L1287" s="53"/>
      <c r="M1287" s="53"/>
      <c r="N1287" s="50"/>
      <c r="O1287" s="50"/>
      <c r="P1287" s="50"/>
      <c r="Q1287" s="50"/>
      <c r="R1287" s="53"/>
    </row>
    <row r="1288">
      <c r="A1288" s="54"/>
      <c r="B1288" s="50"/>
      <c r="C1288" s="51"/>
      <c r="D1288" s="50"/>
      <c r="E1288" s="52"/>
      <c r="F1288" s="50"/>
      <c r="G1288" s="50"/>
      <c r="H1288" s="50"/>
      <c r="I1288" s="50"/>
      <c r="J1288" s="50"/>
      <c r="K1288" s="50"/>
      <c r="L1288" s="53"/>
      <c r="M1288" s="53"/>
      <c r="N1288" s="50"/>
      <c r="O1288" s="50"/>
      <c r="P1288" s="50"/>
      <c r="Q1288" s="50"/>
      <c r="R1288" s="53"/>
    </row>
    <row r="1289">
      <c r="A1289" s="54"/>
      <c r="B1289" s="50"/>
      <c r="C1289" s="51"/>
      <c r="D1289" s="50"/>
      <c r="E1289" s="52"/>
      <c r="F1289" s="50"/>
      <c r="G1289" s="50"/>
      <c r="H1289" s="50"/>
      <c r="I1289" s="50"/>
      <c r="J1289" s="50"/>
      <c r="K1289" s="50"/>
      <c r="L1289" s="53"/>
      <c r="M1289" s="53"/>
      <c r="N1289" s="50"/>
      <c r="O1289" s="50"/>
      <c r="P1289" s="50"/>
      <c r="Q1289" s="50"/>
      <c r="R1289" s="53"/>
    </row>
    <row r="1290">
      <c r="A1290" s="54"/>
      <c r="B1290" s="50"/>
      <c r="C1290" s="51"/>
      <c r="D1290" s="50"/>
      <c r="E1290" s="52"/>
      <c r="F1290" s="50"/>
      <c r="G1290" s="50"/>
      <c r="H1290" s="50"/>
      <c r="I1290" s="50"/>
      <c r="J1290" s="50"/>
      <c r="K1290" s="50"/>
      <c r="L1290" s="53"/>
      <c r="M1290" s="53"/>
      <c r="N1290" s="50"/>
      <c r="O1290" s="50"/>
      <c r="P1290" s="50"/>
      <c r="Q1290" s="50"/>
      <c r="R1290" s="53"/>
    </row>
    <row r="1291">
      <c r="A1291" s="54"/>
      <c r="B1291" s="50"/>
      <c r="C1291" s="51"/>
      <c r="D1291" s="50"/>
      <c r="E1291" s="52"/>
      <c r="F1291" s="50"/>
      <c r="G1291" s="50"/>
      <c r="H1291" s="50"/>
      <c r="I1291" s="50"/>
      <c r="J1291" s="50"/>
      <c r="K1291" s="50"/>
      <c r="L1291" s="53"/>
      <c r="M1291" s="53"/>
      <c r="N1291" s="50"/>
      <c r="O1291" s="50"/>
      <c r="P1291" s="50"/>
      <c r="Q1291" s="50"/>
      <c r="R1291" s="53"/>
    </row>
    <row r="1292">
      <c r="A1292" s="54"/>
      <c r="B1292" s="50"/>
      <c r="C1292" s="51"/>
      <c r="D1292" s="50"/>
      <c r="E1292" s="52"/>
      <c r="F1292" s="50"/>
      <c r="G1292" s="50"/>
      <c r="H1292" s="50"/>
      <c r="I1292" s="50"/>
      <c r="J1292" s="50"/>
      <c r="K1292" s="50"/>
      <c r="L1292" s="53"/>
      <c r="M1292" s="53"/>
      <c r="N1292" s="50"/>
      <c r="O1292" s="50"/>
      <c r="P1292" s="50"/>
      <c r="Q1292" s="50"/>
      <c r="R1292" s="53"/>
    </row>
    <row r="1293">
      <c r="A1293" s="54"/>
      <c r="B1293" s="50"/>
      <c r="C1293" s="51"/>
      <c r="D1293" s="50"/>
      <c r="E1293" s="52"/>
      <c r="F1293" s="50"/>
      <c r="G1293" s="50"/>
      <c r="H1293" s="50"/>
      <c r="I1293" s="50"/>
      <c r="J1293" s="50"/>
      <c r="K1293" s="50"/>
      <c r="L1293" s="53"/>
      <c r="M1293" s="53"/>
      <c r="N1293" s="50"/>
      <c r="O1293" s="50"/>
      <c r="P1293" s="50"/>
      <c r="Q1293" s="50"/>
      <c r="R1293" s="53"/>
    </row>
    <row r="1294">
      <c r="A1294" s="54"/>
      <c r="B1294" s="50"/>
      <c r="C1294" s="51"/>
      <c r="D1294" s="50"/>
      <c r="E1294" s="52"/>
      <c r="F1294" s="50"/>
      <c r="G1294" s="50"/>
      <c r="H1294" s="50"/>
      <c r="I1294" s="50"/>
      <c r="J1294" s="50"/>
      <c r="K1294" s="50"/>
      <c r="L1294" s="53"/>
      <c r="M1294" s="53"/>
      <c r="N1294" s="50"/>
      <c r="O1294" s="50"/>
      <c r="P1294" s="50"/>
      <c r="Q1294" s="50"/>
      <c r="R1294" s="53"/>
    </row>
    <row r="1295">
      <c r="A1295" s="54"/>
      <c r="B1295" s="50"/>
      <c r="C1295" s="51"/>
      <c r="D1295" s="50"/>
      <c r="E1295" s="52"/>
      <c r="F1295" s="50"/>
      <c r="G1295" s="50"/>
      <c r="H1295" s="50"/>
      <c r="I1295" s="50"/>
      <c r="J1295" s="50"/>
      <c r="K1295" s="50"/>
      <c r="L1295" s="53"/>
      <c r="M1295" s="53"/>
      <c r="N1295" s="50"/>
      <c r="O1295" s="50"/>
      <c r="P1295" s="50"/>
      <c r="Q1295" s="50"/>
      <c r="R1295" s="53"/>
    </row>
    <row r="1296">
      <c r="A1296" s="54"/>
      <c r="B1296" s="50"/>
      <c r="C1296" s="51"/>
      <c r="D1296" s="50"/>
      <c r="E1296" s="52"/>
      <c r="F1296" s="50"/>
      <c r="G1296" s="50"/>
      <c r="H1296" s="50"/>
      <c r="I1296" s="50"/>
      <c r="J1296" s="50"/>
      <c r="K1296" s="50"/>
      <c r="L1296" s="53"/>
      <c r="M1296" s="53"/>
      <c r="N1296" s="50"/>
      <c r="O1296" s="50"/>
      <c r="P1296" s="50"/>
      <c r="Q1296" s="50"/>
      <c r="R1296" s="53"/>
    </row>
    <row r="1297">
      <c r="A1297" s="54"/>
      <c r="B1297" s="50"/>
      <c r="C1297" s="51"/>
      <c r="D1297" s="50"/>
      <c r="E1297" s="52"/>
      <c r="F1297" s="50"/>
      <c r="G1297" s="50"/>
      <c r="H1297" s="50"/>
      <c r="I1297" s="50"/>
      <c r="J1297" s="50"/>
      <c r="K1297" s="50"/>
      <c r="L1297" s="53"/>
      <c r="M1297" s="53"/>
      <c r="N1297" s="50"/>
      <c r="O1297" s="50"/>
      <c r="P1297" s="50"/>
      <c r="Q1297" s="50"/>
      <c r="R1297" s="53"/>
    </row>
    <row r="1298">
      <c r="A1298" s="54"/>
      <c r="B1298" s="50"/>
      <c r="C1298" s="51"/>
      <c r="D1298" s="50"/>
      <c r="E1298" s="52"/>
      <c r="F1298" s="50"/>
      <c r="G1298" s="50"/>
      <c r="H1298" s="50"/>
      <c r="I1298" s="50"/>
      <c r="J1298" s="50"/>
      <c r="K1298" s="50"/>
      <c r="L1298" s="53"/>
      <c r="M1298" s="53"/>
      <c r="N1298" s="50"/>
      <c r="O1298" s="50"/>
      <c r="P1298" s="50"/>
      <c r="Q1298" s="50"/>
      <c r="R1298" s="53"/>
    </row>
    <row r="1299">
      <c r="A1299" s="54"/>
      <c r="B1299" s="50"/>
      <c r="C1299" s="51"/>
      <c r="D1299" s="50"/>
      <c r="E1299" s="52"/>
      <c r="F1299" s="50"/>
      <c r="G1299" s="50"/>
      <c r="H1299" s="50"/>
      <c r="I1299" s="50"/>
      <c r="J1299" s="50"/>
      <c r="K1299" s="50"/>
      <c r="L1299" s="53"/>
      <c r="M1299" s="53"/>
      <c r="N1299" s="50"/>
      <c r="O1299" s="50"/>
      <c r="P1299" s="50"/>
      <c r="Q1299" s="50"/>
      <c r="R1299" s="53"/>
    </row>
    <row r="1300">
      <c r="A1300" s="54"/>
      <c r="B1300" s="50"/>
      <c r="C1300" s="51"/>
      <c r="D1300" s="50"/>
      <c r="E1300" s="52"/>
      <c r="F1300" s="50"/>
      <c r="G1300" s="50"/>
      <c r="H1300" s="50"/>
      <c r="I1300" s="50"/>
      <c r="J1300" s="50"/>
      <c r="K1300" s="50"/>
      <c r="L1300" s="53"/>
      <c r="M1300" s="53"/>
      <c r="N1300" s="50"/>
      <c r="O1300" s="50"/>
      <c r="P1300" s="50"/>
      <c r="Q1300" s="50"/>
      <c r="R1300" s="53"/>
    </row>
    <row r="1301">
      <c r="A1301" s="54"/>
      <c r="B1301" s="50"/>
      <c r="C1301" s="51"/>
      <c r="D1301" s="50"/>
      <c r="E1301" s="52"/>
      <c r="F1301" s="50"/>
      <c r="G1301" s="50"/>
      <c r="H1301" s="50"/>
      <c r="I1301" s="50"/>
      <c r="J1301" s="50"/>
      <c r="K1301" s="50"/>
      <c r="L1301" s="53"/>
      <c r="M1301" s="53"/>
      <c r="N1301" s="50"/>
      <c r="O1301" s="50"/>
      <c r="P1301" s="50"/>
      <c r="Q1301" s="50"/>
      <c r="R1301" s="53"/>
    </row>
    <row r="1302">
      <c r="A1302" s="54"/>
      <c r="B1302" s="50"/>
      <c r="C1302" s="51"/>
      <c r="D1302" s="50"/>
      <c r="E1302" s="52"/>
      <c r="F1302" s="50"/>
      <c r="G1302" s="50"/>
      <c r="H1302" s="50"/>
      <c r="I1302" s="50"/>
      <c r="J1302" s="50"/>
      <c r="K1302" s="50"/>
      <c r="L1302" s="53"/>
      <c r="M1302" s="53"/>
      <c r="N1302" s="50"/>
      <c r="O1302" s="50"/>
      <c r="P1302" s="50"/>
      <c r="Q1302" s="50"/>
      <c r="R1302" s="53"/>
    </row>
    <row r="1303">
      <c r="A1303" s="54"/>
      <c r="B1303" s="50"/>
      <c r="C1303" s="51"/>
      <c r="D1303" s="50"/>
      <c r="E1303" s="52"/>
      <c r="F1303" s="50"/>
      <c r="G1303" s="50"/>
      <c r="H1303" s="50"/>
      <c r="I1303" s="50"/>
      <c r="J1303" s="50"/>
      <c r="K1303" s="50"/>
      <c r="L1303" s="53"/>
      <c r="M1303" s="53"/>
      <c r="N1303" s="50"/>
      <c r="O1303" s="50"/>
      <c r="P1303" s="50"/>
      <c r="Q1303" s="50"/>
      <c r="R1303" s="53"/>
    </row>
    <row r="1304">
      <c r="A1304" s="54"/>
      <c r="B1304" s="50"/>
      <c r="C1304" s="51"/>
      <c r="D1304" s="50"/>
      <c r="E1304" s="52"/>
      <c r="F1304" s="50"/>
      <c r="G1304" s="50"/>
      <c r="H1304" s="50"/>
      <c r="I1304" s="50"/>
      <c r="J1304" s="50"/>
      <c r="K1304" s="50"/>
      <c r="L1304" s="53"/>
      <c r="M1304" s="53"/>
      <c r="N1304" s="50"/>
      <c r="O1304" s="50"/>
      <c r="P1304" s="50"/>
      <c r="Q1304" s="50"/>
      <c r="R1304" s="53"/>
    </row>
    <row r="1305">
      <c r="A1305" s="54"/>
      <c r="B1305" s="50"/>
      <c r="C1305" s="51"/>
      <c r="D1305" s="50"/>
      <c r="E1305" s="52"/>
      <c r="F1305" s="50"/>
      <c r="G1305" s="50"/>
      <c r="H1305" s="50"/>
      <c r="I1305" s="50"/>
      <c r="J1305" s="50"/>
      <c r="K1305" s="50"/>
      <c r="L1305" s="53"/>
      <c r="M1305" s="53"/>
      <c r="N1305" s="50"/>
      <c r="O1305" s="50"/>
      <c r="P1305" s="50"/>
      <c r="Q1305" s="50"/>
      <c r="R1305" s="53"/>
    </row>
    <row r="1306">
      <c r="A1306" s="54"/>
      <c r="B1306" s="50"/>
      <c r="C1306" s="51"/>
      <c r="D1306" s="50"/>
      <c r="E1306" s="52"/>
      <c r="F1306" s="50"/>
      <c r="G1306" s="50"/>
      <c r="H1306" s="50"/>
      <c r="I1306" s="50"/>
      <c r="J1306" s="50"/>
      <c r="K1306" s="50"/>
      <c r="L1306" s="53"/>
      <c r="M1306" s="53"/>
      <c r="N1306" s="50"/>
      <c r="O1306" s="50"/>
      <c r="P1306" s="50"/>
      <c r="Q1306" s="50"/>
      <c r="R1306" s="53"/>
    </row>
    <row r="1307">
      <c r="A1307" s="54"/>
      <c r="B1307" s="50"/>
      <c r="C1307" s="51"/>
      <c r="D1307" s="50"/>
      <c r="E1307" s="52"/>
      <c r="F1307" s="50"/>
      <c r="G1307" s="50"/>
      <c r="H1307" s="50"/>
      <c r="I1307" s="50"/>
      <c r="J1307" s="50"/>
      <c r="K1307" s="50"/>
      <c r="L1307" s="53"/>
      <c r="M1307" s="53"/>
      <c r="N1307" s="50"/>
      <c r="O1307" s="50"/>
      <c r="P1307" s="50"/>
      <c r="Q1307" s="50"/>
      <c r="R1307" s="53"/>
    </row>
    <row r="1308">
      <c r="A1308" s="54"/>
      <c r="B1308" s="50"/>
      <c r="C1308" s="51"/>
      <c r="D1308" s="50"/>
      <c r="E1308" s="52"/>
      <c r="F1308" s="50"/>
      <c r="G1308" s="50"/>
      <c r="H1308" s="50"/>
      <c r="I1308" s="50"/>
      <c r="J1308" s="50"/>
      <c r="K1308" s="50"/>
      <c r="L1308" s="53"/>
      <c r="M1308" s="53"/>
      <c r="N1308" s="50"/>
      <c r="O1308" s="50"/>
      <c r="P1308" s="50"/>
      <c r="Q1308" s="50"/>
      <c r="R1308" s="53"/>
    </row>
    <row r="1309">
      <c r="A1309" s="54"/>
      <c r="B1309" s="50"/>
      <c r="C1309" s="51"/>
      <c r="D1309" s="50"/>
      <c r="E1309" s="52"/>
      <c r="F1309" s="50"/>
      <c r="G1309" s="50"/>
      <c r="H1309" s="50"/>
      <c r="I1309" s="50"/>
      <c r="J1309" s="50"/>
      <c r="K1309" s="50"/>
      <c r="L1309" s="53"/>
      <c r="M1309" s="53"/>
      <c r="N1309" s="50"/>
      <c r="O1309" s="50"/>
      <c r="P1309" s="50"/>
      <c r="Q1309" s="50"/>
      <c r="R1309" s="53"/>
    </row>
    <row r="1310">
      <c r="A1310" s="54"/>
      <c r="B1310" s="50"/>
      <c r="C1310" s="51"/>
      <c r="D1310" s="50"/>
      <c r="E1310" s="52"/>
      <c r="F1310" s="50"/>
      <c r="G1310" s="50"/>
      <c r="H1310" s="50"/>
      <c r="I1310" s="50"/>
      <c r="J1310" s="50"/>
      <c r="K1310" s="50"/>
      <c r="L1310" s="53"/>
      <c r="M1310" s="53"/>
      <c r="N1310" s="50"/>
      <c r="O1310" s="50"/>
      <c r="P1310" s="50"/>
      <c r="Q1310" s="50"/>
      <c r="R1310" s="53"/>
    </row>
    <row r="1311">
      <c r="A1311" s="54"/>
      <c r="B1311" s="50"/>
      <c r="C1311" s="51"/>
      <c r="D1311" s="50"/>
      <c r="E1311" s="52"/>
      <c r="F1311" s="50"/>
      <c r="G1311" s="50"/>
      <c r="H1311" s="50"/>
      <c r="I1311" s="50"/>
      <c r="J1311" s="50"/>
      <c r="K1311" s="50"/>
      <c r="L1311" s="53"/>
      <c r="M1311" s="53"/>
      <c r="N1311" s="50"/>
      <c r="O1311" s="50"/>
      <c r="P1311" s="50"/>
      <c r="Q1311" s="50"/>
      <c r="R1311" s="53"/>
    </row>
    <row r="1312">
      <c r="A1312" s="54"/>
      <c r="B1312" s="50"/>
      <c r="C1312" s="51"/>
      <c r="D1312" s="50"/>
      <c r="E1312" s="52"/>
      <c r="F1312" s="50"/>
      <c r="G1312" s="50"/>
      <c r="H1312" s="50"/>
      <c r="I1312" s="50"/>
      <c r="J1312" s="50"/>
      <c r="K1312" s="50"/>
      <c r="L1312" s="53"/>
      <c r="M1312" s="53"/>
      <c r="N1312" s="50"/>
      <c r="O1312" s="50"/>
      <c r="P1312" s="50"/>
      <c r="Q1312" s="50"/>
      <c r="R1312" s="53"/>
    </row>
    <row r="1313">
      <c r="A1313" s="54"/>
      <c r="B1313" s="50"/>
      <c r="C1313" s="51"/>
      <c r="D1313" s="50"/>
      <c r="E1313" s="52"/>
      <c r="F1313" s="50"/>
      <c r="G1313" s="50"/>
      <c r="H1313" s="50"/>
      <c r="I1313" s="50"/>
      <c r="J1313" s="50"/>
      <c r="K1313" s="50"/>
      <c r="L1313" s="53"/>
      <c r="M1313" s="53"/>
      <c r="N1313" s="50"/>
      <c r="O1313" s="50"/>
      <c r="P1313" s="50"/>
      <c r="Q1313" s="50"/>
      <c r="R1313" s="53"/>
    </row>
    <row r="1314">
      <c r="A1314" s="54"/>
      <c r="B1314" s="50"/>
      <c r="C1314" s="51"/>
      <c r="D1314" s="50"/>
      <c r="E1314" s="52"/>
      <c r="F1314" s="50"/>
      <c r="G1314" s="50"/>
      <c r="H1314" s="50"/>
      <c r="I1314" s="50"/>
      <c r="J1314" s="50"/>
      <c r="K1314" s="50"/>
      <c r="L1314" s="53"/>
      <c r="M1314" s="53"/>
      <c r="N1314" s="50"/>
      <c r="O1314" s="50"/>
      <c r="P1314" s="50"/>
      <c r="Q1314" s="50"/>
      <c r="R1314" s="53"/>
    </row>
    <row r="1315">
      <c r="A1315" s="54"/>
      <c r="B1315" s="50"/>
      <c r="C1315" s="51"/>
      <c r="D1315" s="50"/>
      <c r="E1315" s="52"/>
      <c r="F1315" s="50"/>
      <c r="G1315" s="50"/>
      <c r="H1315" s="50"/>
      <c r="I1315" s="50"/>
      <c r="J1315" s="50"/>
      <c r="K1315" s="50"/>
      <c r="L1315" s="53"/>
      <c r="M1315" s="53"/>
      <c r="N1315" s="50"/>
      <c r="O1315" s="50"/>
      <c r="P1315" s="50"/>
      <c r="Q1315" s="50"/>
      <c r="R1315" s="53"/>
    </row>
    <row r="1316">
      <c r="A1316" s="54"/>
      <c r="B1316" s="50"/>
      <c r="C1316" s="51"/>
      <c r="D1316" s="50"/>
      <c r="E1316" s="52"/>
      <c r="F1316" s="50"/>
      <c r="G1316" s="50"/>
      <c r="H1316" s="50"/>
      <c r="I1316" s="50"/>
      <c r="J1316" s="50"/>
      <c r="K1316" s="50"/>
      <c r="L1316" s="53"/>
      <c r="M1316" s="53"/>
      <c r="N1316" s="50"/>
      <c r="O1316" s="50"/>
      <c r="P1316" s="50"/>
      <c r="Q1316" s="50"/>
      <c r="R1316" s="53"/>
    </row>
    <row r="1317">
      <c r="A1317" s="54"/>
      <c r="B1317" s="50"/>
      <c r="C1317" s="51"/>
      <c r="D1317" s="50"/>
      <c r="E1317" s="52"/>
      <c r="F1317" s="50"/>
      <c r="G1317" s="50"/>
      <c r="H1317" s="50"/>
      <c r="I1317" s="50"/>
      <c r="J1317" s="50"/>
      <c r="K1317" s="50"/>
      <c r="L1317" s="53"/>
      <c r="M1317" s="53"/>
      <c r="N1317" s="50"/>
      <c r="O1317" s="50"/>
      <c r="P1317" s="50"/>
      <c r="Q1317" s="50"/>
      <c r="R1317" s="53"/>
    </row>
    <row r="1318">
      <c r="A1318" s="54"/>
      <c r="B1318" s="50"/>
      <c r="C1318" s="51"/>
      <c r="D1318" s="50"/>
      <c r="E1318" s="52"/>
      <c r="F1318" s="50"/>
      <c r="G1318" s="50"/>
      <c r="H1318" s="50"/>
      <c r="I1318" s="50"/>
      <c r="J1318" s="50"/>
      <c r="K1318" s="50"/>
      <c r="L1318" s="53"/>
      <c r="M1318" s="53"/>
      <c r="N1318" s="50"/>
      <c r="O1318" s="50"/>
      <c r="P1318" s="50"/>
      <c r="Q1318" s="50"/>
      <c r="R1318" s="53"/>
    </row>
    <row r="1319">
      <c r="A1319" s="54"/>
      <c r="B1319" s="50"/>
      <c r="C1319" s="51"/>
      <c r="D1319" s="50"/>
      <c r="E1319" s="52"/>
      <c r="F1319" s="50"/>
      <c r="G1319" s="50"/>
      <c r="H1319" s="50"/>
      <c r="I1319" s="50"/>
      <c r="J1319" s="50"/>
      <c r="K1319" s="50"/>
      <c r="L1319" s="53"/>
      <c r="M1319" s="53"/>
      <c r="N1319" s="50"/>
      <c r="O1319" s="50"/>
      <c r="P1319" s="50"/>
      <c r="Q1319" s="50"/>
      <c r="R1319" s="53"/>
    </row>
    <row r="1320">
      <c r="A1320" s="54"/>
      <c r="B1320" s="50"/>
      <c r="C1320" s="51"/>
      <c r="D1320" s="50"/>
      <c r="E1320" s="52"/>
      <c r="F1320" s="50"/>
      <c r="G1320" s="50"/>
      <c r="H1320" s="50"/>
      <c r="I1320" s="50"/>
      <c r="J1320" s="50"/>
      <c r="K1320" s="50"/>
      <c r="L1320" s="53"/>
      <c r="M1320" s="53"/>
      <c r="N1320" s="50"/>
      <c r="O1320" s="50"/>
      <c r="P1320" s="50"/>
      <c r="Q1320" s="50"/>
      <c r="R1320" s="53"/>
    </row>
    <row r="1321">
      <c r="A1321" s="54"/>
      <c r="B1321" s="50"/>
      <c r="C1321" s="51"/>
      <c r="D1321" s="50"/>
      <c r="E1321" s="52"/>
      <c r="F1321" s="50"/>
      <c r="G1321" s="50"/>
      <c r="H1321" s="50"/>
      <c r="I1321" s="50"/>
      <c r="J1321" s="50"/>
      <c r="K1321" s="50"/>
      <c r="L1321" s="53"/>
      <c r="M1321" s="53"/>
      <c r="N1321" s="50"/>
      <c r="O1321" s="50"/>
      <c r="P1321" s="50"/>
      <c r="Q1321" s="50"/>
      <c r="R1321" s="53"/>
    </row>
    <row r="1322">
      <c r="A1322" s="54"/>
      <c r="B1322" s="50"/>
      <c r="C1322" s="51"/>
      <c r="D1322" s="50"/>
      <c r="E1322" s="52"/>
      <c r="F1322" s="50"/>
      <c r="G1322" s="50"/>
      <c r="H1322" s="50"/>
      <c r="I1322" s="50"/>
      <c r="J1322" s="50"/>
      <c r="K1322" s="50"/>
      <c r="L1322" s="53"/>
      <c r="M1322" s="53"/>
      <c r="N1322" s="50"/>
      <c r="O1322" s="50"/>
      <c r="P1322" s="50"/>
      <c r="Q1322" s="50"/>
      <c r="R1322" s="53"/>
    </row>
    <row r="1323">
      <c r="A1323" s="54"/>
      <c r="B1323" s="50"/>
      <c r="C1323" s="51"/>
      <c r="D1323" s="50"/>
      <c r="E1323" s="52"/>
      <c r="F1323" s="50"/>
      <c r="G1323" s="50"/>
      <c r="H1323" s="50"/>
      <c r="I1323" s="50"/>
      <c r="J1323" s="50"/>
      <c r="K1323" s="50"/>
      <c r="L1323" s="53"/>
      <c r="M1323" s="53"/>
      <c r="N1323" s="50"/>
      <c r="O1323" s="50"/>
      <c r="P1323" s="50"/>
      <c r="Q1323" s="50"/>
      <c r="R1323" s="53"/>
    </row>
    <row r="1324">
      <c r="A1324" s="54"/>
      <c r="B1324" s="50"/>
      <c r="C1324" s="51"/>
      <c r="D1324" s="50"/>
      <c r="E1324" s="52"/>
      <c r="F1324" s="50"/>
      <c r="G1324" s="50"/>
      <c r="H1324" s="50"/>
      <c r="I1324" s="50"/>
      <c r="J1324" s="50"/>
      <c r="K1324" s="50"/>
      <c r="L1324" s="53"/>
      <c r="M1324" s="53"/>
      <c r="N1324" s="50"/>
      <c r="O1324" s="50"/>
      <c r="P1324" s="50"/>
      <c r="Q1324" s="50"/>
      <c r="R1324" s="53"/>
    </row>
    <row r="1325">
      <c r="A1325" s="54"/>
      <c r="B1325" s="50"/>
      <c r="C1325" s="51"/>
      <c r="D1325" s="50"/>
      <c r="E1325" s="52"/>
      <c r="F1325" s="50"/>
      <c r="G1325" s="50"/>
      <c r="H1325" s="50"/>
      <c r="I1325" s="50"/>
      <c r="J1325" s="50"/>
      <c r="K1325" s="50"/>
      <c r="L1325" s="53"/>
      <c r="M1325" s="53"/>
      <c r="N1325" s="50"/>
      <c r="O1325" s="50"/>
      <c r="P1325" s="50"/>
      <c r="Q1325" s="50"/>
      <c r="R1325" s="53"/>
    </row>
    <row r="1326">
      <c r="A1326" s="54"/>
      <c r="B1326" s="50"/>
      <c r="C1326" s="51"/>
      <c r="D1326" s="50"/>
      <c r="E1326" s="52"/>
      <c r="F1326" s="50"/>
      <c r="G1326" s="50"/>
      <c r="H1326" s="50"/>
      <c r="I1326" s="50"/>
      <c r="J1326" s="50"/>
      <c r="K1326" s="50"/>
      <c r="L1326" s="53"/>
      <c r="M1326" s="53"/>
      <c r="N1326" s="50"/>
      <c r="O1326" s="50"/>
      <c r="P1326" s="50"/>
      <c r="Q1326" s="50"/>
      <c r="R1326" s="53"/>
    </row>
    <row r="1327">
      <c r="A1327" s="54"/>
      <c r="B1327" s="50"/>
      <c r="C1327" s="51"/>
      <c r="D1327" s="50"/>
      <c r="E1327" s="52"/>
      <c r="F1327" s="50"/>
      <c r="G1327" s="50"/>
      <c r="H1327" s="50"/>
      <c r="I1327" s="50"/>
      <c r="J1327" s="50"/>
      <c r="K1327" s="50"/>
      <c r="L1327" s="53"/>
      <c r="M1327" s="53"/>
      <c r="N1327" s="50"/>
      <c r="O1327" s="50"/>
      <c r="P1327" s="50"/>
      <c r="Q1327" s="50"/>
      <c r="R1327" s="53"/>
    </row>
    <row r="1328">
      <c r="A1328" s="54"/>
      <c r="B1328" s="50"/>
      <c r="C1328" s="51"/>
      <c r="D1328" s="50"/>
      <c r="E1328" s="52"/>
      <c r="F1328" s="50"/>
      <c r="G1328" s="50"/>
      <c r="H1328" s="50"/>
      <c r="I1328" s="50"/>
      <c r="J1328" s="50"/>
      <c r="K1328" s="50"/>
      <c r="L1328" s="53"/>
      <c r="M1328" s="53"/>
      <c r="N1328" s="50"/>
      <c r="O1328" s="50"/>
      <c r="P1328" s="50"/>
      <c r="Q1328" s="50"/>
      <c r="R1328" s="53"/>
    </row>
    <row r="1329">
      <c r="A1329" s="54"/>
      <c r="B1329" s="50"/>
      <c r="C1329" s="51"/>
      <c r="D1329" s="50"/>
      <c r="E1329" s="52"/>
      <c r="F1329" s="50"/>
      <c r="G1329" s="50"/>
      <c r="H1329" s="50"/>
      <c r="I1329" s="50"/>
      <c r="J1329" s="50"/>
      <c r="K1329" s="50"/>
      <c r="L1329" s="53"/>
      <c r="M1329" s="53"/>
      <c r="N1329" s="50"/>
      <c r="O1329" s="50"/>
      <c r="P1329" s="50"/>
      <c r="Q1329" s="50"/>
      <c r="R1329" s="53"/>
    </row>
    <row r="1330">
      <c r="A1330" s="54"/>
      <c r="B1330" s="50"/>
      <c r="C1330" s="51"/>
      <c r="D1330" s="50"/>
      <c r="E1330" s="52"/>
      <c r="F1330" s="50"/>
      <c r="G1330" s="50"/>
      <c r="H1330" s="50"/>
      <c r="I1330" s="50"/>
      <c r="J1330" s="50"/>
      <c r="K1330" s="50"/>
      <c r="L1330" s="53"/>
      <c r="M1330" s="53"/>
      <c r="N1330" s="50"/>
      <c r="O1330" s="50"/>
      <c r="P1330" s="50"/>
      <c r="Q1330" s="50"/>
      <c r="R1330" s="53"/>
    </row>
    <row r="1331">
      <c r="A1331" s="54"/>
      <c r="B1331" s="50"/>
      <c r="C1331" s="51"/>
      <c r="D1331" s="50"/>
      <c r="E1331" s="52"/>
      <c r="F1331" s="50"/>
      <c r="G1331" s="50"/>
      <c r="H1331" s="50"/>
      <c r="I1331" s="50"/>
      <c r="J1331" s="50"/>
      <c r="K1331" s="50"/>
      <c r="L1331" s="53"/>
      <c r="M1331" s="53"/>
      <c r="N1331" s="50"/>
      <c r="O1331" s="50"/>
      <c r="P1331" s="50"/>
      <c r="Q1331" s="50"/>
      <c r="R1331" s="53"/>
    </row>
    <row r="1332">
      <c r="A1332" s="54"/>
      <c r="B1332" s="50"/>
      <c r="C1332" s="51"/>
      <c r="D1332" s="50"/>
      <c r="E1332" s="52"/>
      <c r="F1332" s="50"/>
      <c r="G1332" s="50"/>
      <c r="H1332" s="50"/>
      <c r="I1332" s="50"/>
      <c r="J1332" s="50"/>
      <c r="K1332" s="50"/>
      <c r="L1332" s="53"/>
      <c r="M1332" s="53"/>
      <c r="N1332" s="50"/>
      <c r="O1332" s="50"/>
      <c r="P1332" s="50"/>
      <c r="Q1332" s="50"/>
      <c r="R1332" s="53"/>
    </row>
    <row r="1333">
      <c r="A1333" s="54"/>
      <c r="B1333" s="50"/>
      <c r="C1333" s="51"/>
      <c r="D1333" s="50"/>
      <c r="E1333" s="52"/>
      <c r="F1333" s="50"/>
      <c r="G1333" s="50"/>
      <c r="H1333" s="50"/>
      <c r="I1333" s="50"/>
      <c r="J1333" s="50"/>
      <c r="K1333" s="50"/>
      <c r="L1333" s="53"/>
      <c r="M1333" s="53"/>
      <c r="N1333" s="50"/>
      <c r="O1333" s="50"/>
      <c r="P1333" s="50"/>
      <c r="Q1333" s="50"/>
      <c r="R1333" s="53"/>
    </row>
    <row r="1334">
      <c r="A1334" s="54"/>
      <c r="B1334" s="50"/>
      <c r="C1334" s="51"/>
      <c r="D1334" s="50"/>
      <c r="E1334" s="52"/>
      <c r="F1334" s="50"/>
      <c r="G1334" s="50"/>
      <c r="H1334" s="50"/>
      <c r="I1334" s="50"/>
      <c r="J1334" s="50"/>
      <c r="K1334" s="50"/>
      <c r="L1334" s="53"/>
      <c r="M1334" s="53"/>
      <c r="N1334" s="50"/>
      <c r="O1334" s="50"/>
      <c r="P1334" s="50"/>
      <c r="Q1334" s="50"/>
      <c r="R1334" s="53"/>
    </row>
    <row r="1335">
      <c r="A1335" s="54"/>
      <c r="B1335" s="50"/>
      <c r="C1335" s="51"/>
      <c r="D1335" s="50"/>
      <c r="E1335" s="52"/>
      <c r="F1335" s="50"/>
      <c r="G1335" s="50"/>
      <c r="H1335" s="50"/>
      <c r="I1335" s="50"/>
      <c r="J1335" s="50"/>
      <c r="K1335" s="50"/>
      <c r="L1335" s="53"/>
      <c r="M1335" s="53"/>
      <c r="N1335" s="50"/>
      <c r="O1335" s="50"/>
      <c r="P1335" s="50"/>
      <c r="Q1335" s="50"/>
      <c r="R1335" s="53"/>
    </row>
    <row r="1336">
      <c r="A1336" s="54"/>
      <c r="B1336" s="50"/>
      <c r="C1336" s="51"/>
      <c r="D1336" s="50"/>
      <c r="E1336" s="52"/>
      <c r="F1336" s="50"/>
      <c r="G1336" s="50"/>
      <c r="H1336" s="50"/>
      <c r="I1336" s="50"/>
      <c r="J1336" s="50"/>
      <c r="K1336" s="50"/>
      <c r="L1336" s="53"/>
      <c r="M1336" s="53"/>
      <c r="N1336" s="50"/>
      <c r="O1336" s="50"/>
      <c r="P1336" s="50"/>
      <c r="Q1336" s="50"/>
      <c r="R1336" s="53"/>
    </row>
    <row r="1337">
      <c r="A1337" s="54"/>
      <c r="B1337" s="50"/>
      <c r="C1337" s="51"/>
      <c r="D1337" s="50"/>
      <c r="E1337" s="52"/>
      <c r="F1337" s="50"/>
      <c r="G1337" s="50"/>
      <c r="H1337" s="50"/>
      <c r="I1337" s="50"/>
      <c r="J1337" s="50"/>
      <c r="K1337" s="50"/>
      <c r="L1337" s="53"/>
      <c r="M1337" s="53"/>
      <c r="N1337" s="50"/>
      <c r="O1337" s="50"/>
      <c r="P1337" s="50"/>
      <c r="Q1337" s="50"/>
      <c r="R1337" s="53"/>
    </row>
    <row r="1338">
      <c r="A1338" s="54"/>
      <c r="B1338" s="50"/>
      <c r="C1338" s="51"/>
      <c r="D1338" s="50"/>
      <c r="E1338" s="52"/>
      <c r="F1338" s="50"/>
      <c r="G1338" s="50"/>
      <c r="H1338" s="50"/>
      <c r="I1338" s="50"/>
      <c r="J1338" s="50"/>
      <c r="K1338" s="50"/>
      <c r="L1338" s="53"/>
      <c r="M1338" s="53"/>
      <c r="N1338" s="50"/>
      <c r="O1338" s="50"/>
      <c r="P1338" s="50"/>
      <c r="Q1338" s="50"/>
      <c r="R1338" s="53"/>
    </row>
    <row r="1339">
      <c r="A1339" s="54"/>
      <c r="B1339" s="50"/>
      <c r="C1339" s="51"/>
      <c r="D1339" s="50"/>
      <c r="E1339" s="52"/>
      <c r="F1339" s="50"/>
      <c r="G1339" s="50"/>
      <c r="H1339" s="50"/>
      <c r="I1339" s="50"/>
      <c r="J1339" s="50"/>
      <c r="K1339" s="50"/>
      <c r="L1339" s="53"/>
      <c r="M1339" s="53"/>
      <c r="N1339" s="50"/>
      <c r="O1339" s="50"/>
      <c r="P1339" s="50"/>
      <c r="Q1339" s="50"/>
      <c r="R1339" s="53"/>
    </row>
    <row r="1340">
      <c r="A1340" s="54"/>
      <c r="B1340" s="50"/>
      <c r="C1340" s="51"/>
      <c r="D1340" s="50"/>
      <c r="E1340" s="52"/>
      <c r="F1340" s="50"/>
      <c r="G1340" s="50"/>
      <c r="H1340" s="50"/>
      <c r="I1340" s="50"/>
      <c r="J1340" s="50"/>
      <c r="K1340" s="50"/>
      <c r="L1340" s="53"/>
      <c r="M1340" s="53"/>
      <c r="N1340" s="50"/>
      <c r="O1340" s="50"/>
      <c r="P1340" s="50"/>
      <c r="Q1340" s="50"/>
      <c r="R1340" s="53"/>
    </row>
    <row r="1341">
      <c r="A1341" s="54"/>
      <c r="B1341" s="50"/>
      <c r="C1341" s="51"/>
      <c r="D1341" s="50"/>
      <c r="E1341" s="52"/>
      <c r="F1341" s="50"/>
      <c r="G1341" s="50"/>
      <c r="H1341" s="50"/>
      <c r="I1341" s="50"/>
      <c r="J1341" s="50"/>
      <c r="K1341" s="50"/>
      <c r="L1341" s="53"/>
      <c r="M1341" s="53"/>
      <c r="N1341" s="50"/>
      <c r="O1341" s="50"/>
      <c r="P1341" s="50"/>
      <c r="Q1341" s="50"/>
      <c r="R1341" s="53"/>
    </row>
    <row r="1342">
      <c r="A1342" s="54"/>
      <c r="B1342" s="50"/>
      <c r="C1342" s="51"/>
      <c r="D1342" s="50"/>
      <c r="E1342" s="52"/>
      <c r="F1342" s="50"/>
      <c r="G1342" s="50"/>
      <c r="H1342" s="50"/>
      <c r="I1342" s="50"/>
      <c r="J1342" s="50"/>
      <c r="K1342" s="50"/>
      <c r="L1342" s="53"/>
      <c r="M1342" s="53"/>
      <c r="N1342" s="50"/>
      <c r="O1342" s="50"/>
      <c r="P1342" s="50"/>
      <c r="Q1342" s="50"/>
      <c r="R1342" s="53"/>
    </row>
    <row r="1343">
      <c r="A1343" s="54"/>
      <c r="B1343" s="50"/>
      <c r="C1343" s="51"/>
      <c r="D1343" s="50"/>
      <c r="E1343" s="52"/>
      <c r="F1343" s="50"/>
      <c r="G1343" s="50"/>
      <c r="H1343" s="50"/>
      <c r="I1343" s="50"/>
      <c r="J1343" s="50"/>
      <c r="K1343" s="50"/>
      <c r="L1343" s="53"/>
      <c r="M1343" s="53"/>
      <c r="N1343" s="50"/>
      <c r="O1343" s="50"/>
      <c r="P1343" s="50"/>
      <c r="Q1343" s="50"/>
      <c r="R1343" s="53"/>
    </row>
    <row r="1344">
      <c r="A1344" s="54"/>
      <c r="B1344" s="50"/>
      <c r="C1344" s="51"/>
      <c r="D1344" s="50"/>
      <c r="E1344" s="52"/>
      <c r="F1344" s="50"/>
      <c r="G1344" s="50"/>
      <c r="H1344" s="50"/>
      <c r="I1344" s="50"/>
      <c r="J1344" s="50"/>
      <c r="K1344" s="50"/>
      <c r="L1344" s="53"/>
      <c r="M1344" s="53"/>
      <c r="N1344" s="50"/>
      <c r="O1344" s="50"/>
      <c r="P1344" s="50"/>
      <c r="Q1344" s="50"/>
      <c r="R1344" s="53"/>
    </row>
    <row r="1345">
      <c r="A1345" s="54"/>
      <c r="B1345" s="50"/>
      <c r="C1345" s="51"/>
      <c r="D1345" s="50"/>
      <c r="E1345" s="52"/>
      <c r="F1345" s="50"/>
      <c r="G1345" s="50"/>
      <c r="H1345" s="50"/>
      <c r="I1345" s="50"/>
      <c r="J1345" s="50"/>
      <c r="K1345" s="50"/>
      <c r="L1345" s="53"/>
      <c r="M1345" s="53"/>
      <c r="N1345" s="50"/>
      <c r="O1345" s="50"/>
      <c r="P1345" s="50"/>
      <c r="Q1345" s="50"/>
      <c r="R1345" s="53"/>
    </row>
    <row r="1346">
      <c r="A1346" s="54"/>
      <c r="B1346" s="50"/>
      <c r="C1346" s="51"/>
      <c r="D1346" s="50"/>
      <c r="E1346" s="52"/>
      <c r="F1346" s="50"/>
      <c r="G1346" s="50"/>
      <c r="H1346" s="50"/>
      <c r="I1346" s="50"/>
      <c r="J1346" s="50"/>
      <c r="K1346" s="50"/>
      <c r="L1346" s="53"/>
      <c r="M1346" s="53"/>
      <c r="N1346" s="50"/>
      <c r="O1346" s="50"/>
      <c r="P1346" s="50"/>
      <c r="Q1346" s="50"/>
      <c r="R1346" s="53"/>
    </row>
    <row r="1347">
      <c r="A1347" s="54"/>
      <c r="B1347" s="50"/>
      <c r="C1347" s="51"/>
      <c r="D1347" s="50"/>
      <c r="E1347" s="52"/>
      <c r="F1347" s="50"/>
      <c r="G1347" s="50"/>
      <c r="H1347" s="50"/>
      <c r="I1347" s="50"/>
      <c r="J1347" s="50"/>
      <c r="K1347" s="50"/>
      <c r="L1347" s="53"/>
      <c r="M1347" s="53"/>
      <c r="N1347" s="50"/>
      <c r="O1347" s="50"/>
      <c r="P1347" s="50"/>
      <c r="Q1347" s="50"/>
      <c r="R1347" s="53"/>
    </row>
    <row r="1348">
      <c r="A1348" s="54"/>
      <c r="B1348" s="50"/>
      <c r="C1348" s="51"/>
      <c r="D1348" s="50"/>
      <c r="E1348" s="52"/>
      <c r="F1348" s="50"/>
      <c r="G1348" s="50"/>
      <c r="H1348" s="50"/>
      <c r="I1348" s="50"/>
      <c r="J1348" s="50"/>
      <c r="K1348" s="50"/>
      <c r="L1348" s="53"/>
      <c r="M1348" s="53"/>
      <c r="N1348" s="50"/>
      <c r="O1348" s="50"/>
      <c r="P1348" s="50"/>
      <c r="Q1348" s="50"/>
      <c r="R1348" s="53"/>
    </row>
    <row r="1349">
      <c r="A1349" s="54"/>
      <c r="B1349" s="50"/>
      <c r="C1349" s="51"/>
      <c r="D1349" s="50"/>
      <c r="E1349" s="52"/>
      <c r="F1349" s="50"/>
      <c r="G1349" s="50"/>
      <c r="H1349" s="50"/>
      <c r="I1349" s="50"/>
      <c r="J1349" s="50"/>
      <c r="K1349" s="50"/>
      <c r="L1349" s="53"/>
      <c r="M1349" s="53"/>
      <c r="N1349" s="50"/>
      <c r="O1349" s="50"/>
      <c r="P1349" s="50"/>
      <c r="Q1349" s="50"/>
      <c r="R1349" s="53"/>
    </row>
    <row r="1350">
      <c r="A1350" s="54"/>
      <c r="B1350" s="50"/>
      <c r="C1350" s="51"/>
      <c r="D1350" s="50"/>
      <c r="E1350" s="52"/>
      <c r="F1350" s="50"/>
      <c r="G1350" s="50"/>
      <c r="H1350" s="50"/>
      <c r="I1350" s="50"/>
      <c r="J1350" s="50"/>
      <c r="K1350" s="50"/>
      <c r="L1350" s="53"/>
      <c r="M1350" s="53"/>
      <c r="N1350" s="50"/>
      <c r="O1350" s="50"/>
      <c r="P1350" s="50"/>
      <c r="Q1350" s="50"/>
      <c r="R1350" s="53"/>
    </row>
    <row r="1351">
      <c r="A1351" s="54"/>
      <c r="B1351" s="50"/>
      <c r="C1351" s="51"/>
      <c r="D1351" s="50"/>
      <c r="E1351" s="52"/>
      <c r="F1351" s="50"/>
      <c r="G1351" s="50"/>
      <c r="H1351" s="50"/>
      <c r="I1351" s="50"/>
      <c r="J1351" s="50"/>
      <c r="K1351" s="50"/>
      <c r="L1351" s="53"/>
      <c r="M1351" s="53"/>
      <c r="N1351" s="50"/>
      <c r="O1351" s="50"/>
      <c r="P1351" s="50"/>
      <c r="Q1351" s="50"/>
      <c r="R1351" s="53"/>
    </row>
    <row r="1352">
      <c r="A1352" s="54"/>
      <c r="B1352" s="50"/>
      <c r="C1352" s="51"/>
      <c r="D1352" s="50"/>
      <c r="E1352" s="52"/>
      <c r="F1352" s="50"/>
      <c r="G1352" s="50"/>
      <c r="H1352" s="50"/>
      <c r="I1352" s="50"/>
      <c r="J1352" s="50"/>
      <c r="K1352" s="50"/>
      <c r="L1352" s="53"/>
      <c r="M1352" s="53"/>
      <c r="N1352" s="50"/>
      <c r="O1352" s="50"/>
      <c r="P1352" s="50"/>
      <c r="Q1352" s="50"/>
      <c r="R1352" s="53"/>
    </row>
    <row r="1353">
      <c r="A1353" s="54"/>
      <c r="B1353" s="50"/>
      <c r="C1353" s="51"/>
      <c r="D1353" s="50"/>
      <c r="E1353" s="52"/>
      <c r="F1353" s="50"/>
      <c r="G1353" s="50"/>
      <c r="H1353" s="50"/>
      <c r="I1353" s="50"/>
      <c r="J1353" s="50"/>
      <c r="K1353" s="50"/>
      <c r="L1353" s="53"/>
      <c r="M1353" s="53"/>
      <c r="N1353" s="50"/>
      <c r="O1353" s="50"/>
      <c r="P1353" s="50"/>
      <c r="Q1353" s="50"/>
      <c r="R1353" s="53"/>
    </row>
    <row r="1354">
      <c r="A1354" s="54"/>
      <c r="B1354" s="50"/>
      <c r="C1354" s="51"/>
      <c r="D1354" s="50"/>
      <c r="E1354" s="52"/>
      <c r="F1354" s="50"/>
      <c r="G1354" s="50"/>
      <c r="H1354" s="50"/>
      <c r="I1354" s="50"/>
      <c r="J1354" s="50"/>
      <c r="K1354" s="50"/>
      <c r="L1354" s="53"/>
      <c r="M1354" s="53"/>
      <c r="N1354" s="50"/>
      <c r="O1354" s="50"/>
      <c r="P1354" s="50"/>
      <c r="Q1354" s="50"/>
      <c r="R1354" s="53"/>
    </row>
    <row r="1355">
      <c r="A1355" s="54"/>
      <c r="B1355" s="50"/>
      <c r="C1355" s="51"/>
      <c r="D1355" s="50"/>
      <c r="E1355" s="52"/>
      <c r="F1355" s="50"/>
      <c r="G1355" s="50"/>
      <c r="H1355" s="50"/>
      <c r="I1355" s="50"/>
      <c r="J1355" s="50"/>
      <c r="K1355" s="50"/>
      <c r="L1355" s="53"/>
      <c r="M1355" s="53"/>
      <c r="N1355" s="50"/>
      <c r="O1355" s="50"/>
      <c r="P1355" s="50"/>
      <c r="Q1355" s="50"/>
      <c r="R1355" s="53"/>
    </row>
    <row r="1356">
      <c r="A1356" s="54"/>
      <c r="B1356" s="50"/>
      <c r="C1356" s="51"/>
      <c r="D1356" s="50"/>
      <c r="E1356" s="52"/>
      <c r="F1356" s="50"/>
      <c r="G1356" s="50"/>
      <c r="H1356" s="50"/>
      <c r="I1356" s="50"/>
      <c r="J1356" s="50"/>
      <c r="K1356" s="50"/>
      <c r="L1356" s="53"/>
      <c r="M1356" s="53"/>
      <c r="N1356" s="50"/>
      <c r="O1356" s="50"/>
      <c r="P1356" s="50"/>
      <c r="Q1356" s="50"/>
      <c r="R1356" s="53"/>
    </row>
    <row r="1357">
      <c r="A1357" s="54"/>
      <c r="B1357" s="50"/>
      <c r="C1357" s="51"/>
      <c r="D1357" s="50"/>
      <c r="E1357" s="52"/>
      <c r="F1357" s="50"/>
      <c r="G1357" s="50"/>
      <c r="H1357" s="50"/>
      <c r="I1357" s="50"/>
      <c r="J1357" s="50"/>
      <c r="K1357" s="50"/>
      <c r="L1357" s="53"/>
      <c r="M1357" s="53"/>
      <c r="N1357" s="50"/>
      <c r="O1357" s="50"/>
      <c r="P1357" s="50"/>
      <c r="Q1357" s="50"/>
      <c r="R1357" s="53"/>
    </row>
    <row r="1358">
      <c r="A1358" s="54"/>
      <c r="B1358" s="50"/>
      <c r="C1358" s="51"/>
      <c r="D1358" s="50"/>
      <c r="E1358" s="52"/>
      <c r="F1358" s="50"/>
      <c r="G1358" s="50"/>
      <c r="H1358" s="50"/>
      <c r="I1358" s="50"/>
      <c r="J1358" s="50"/>
      <c r="K1358" s="50"/>
      <c r="L1358" s="53"/>
      <c r="M1358" s="53"/>
      <c r="N1358" s="50"/>
      <c r="O1358" s="50"/>
      <c r="P1358" s="50"/>
      <c r="Q1358" s="50"/>
      <c r="R1358" s="53"/>
    </row>
    <row r="1359">
      <c r="A1359" s="54"/>
      <c r="B1359" s="50"/>
      <c r="C1359" s="51"/>
      <c r="D1359" s="50"/>
      <c r="E1359" s="52"/>
      <c r="F1359" s="50"/>
      <c r="G1359" s="50"/>
      <c r="H1359" s="50"/>
      <c r="I1359" s="50"/>
      <c r="J1359" s="50"/>
      <c r="K1359" s="50"/>
      <c r="L1359" s="53"/>
      <c r="M1359" s="53"/>
      <c r="N1359" s="50"/>
      <c r="O1359" s="50"/>
      <c r="P1359" s="50"/>
      <c r="Q1359" s="50"/>
      <c r="R1359" s="53"/>
    </row>
    <row r="1360">
      <c r="A1360" s="54"/>
      <c r="B1360" s="50"/>
      <c r="C1360" s="51"/>
      <c r="D1360" s="50"/>
      <c r="E1360" s="52"/>
      <c r="F1360" s="50"/>
      <c r="G1360" s="50"/>
      <c r="H1360" s="50"/>
      <c r="I1360" s="50"/>
      <c r="J1360" s="50"/>
      <c r="K1360" s="50"/>
      <c r="L1360" s="53"/>
      <c r="M1360" s="53"/>
      <c r="N1360" s="50"/>
      <c r="O1360" s="50"/>
      <c r="P1360" s="50"/>
      <c r="Q1360" s="50"/>
      <c r="R1360" s="53"/>
    </row>
    <row r="1361">
      <c r="A1361" s="54"/>
      <c r="B1361" s="50"/>
      <c r="C1361" s="51"/>
      <c r="D1361" s="50"/>
      <c r="E1361" s="52"/>
      <c r="F1361" s="50"/>
      <c r="G1361" s="50"/>
      <c r="H1361" s="50"/>
      <c r="I1361" s="50"/>
      <c r="J1361" s="50"/>
      <c r="K1361" s="50"/>
      <c r="L1361" s="53"/>
      <c r="M1361" s="53"/>
      <c r="N1361" s="50"/>
      <c r="O1361" s="50"/>
      <c r="P1361" s="50"/>
      <c r="Q1361" s="50"/>
      <c r="R1361" s="53"/>
    </row>
    <row r="1362">
      <c r="A1362" s="54"/>
      <c r="B1362" s="50"/>
      <c r="C1362" s="51"/>
      <c r="D1362" s="50"/>
      <c r="E1362" s="52"/>
      <c r="F1362" s="50"/>
      <c r="G1362" s="50"/>
      <c r="H1362" s="50"/>
      <c r="I1362" s="50"/>
      <c r="J1362" s="50"/>
      <c r="K1362" s="50"/>
      <c r="L1362" s="53"/>
      <c r="M1362" s="53"/>
      <c r="N1362" s="50"/>
      <c r="O1362" s="50"/>
      <c r="P1362" s="50"/>
      <c r="Q1362" s="50"/>
      <c r="R1362" s="53"/>
    </row>
    <row r="1363">
      <c r="A1363" s="54"/>
      <c r="B1363" s="50"/>
      <c r="C1363" s="51"/>
      <c r="D1363" s="50"/>
      <c r="E1363" s="52"/>
      <c r="F1363" s="50"/>
      <c r="G1363" s="50"/>
      <c r="H1363" s="50"/>
      <c r="I1363" s="50"/>
      <c r="J1363" s="50"/>
      <c r="K1363" s="50"/>
      <c r="L1363" s="53"/>
      <c r="M1363" s="53"/>
      <c r="N1363" s="50"/>
      <c r="O1363" s="50"/>
      <c r="P1363" s="50"/>
      <c r="Q1363" s="50"/>
      <c r="R1363" s="53"/>
    </row>
    <row r="1364">
      <c r="A1364" s="54"/>
      <c r="B1364" s="50"/>
      <c r="C1364" s="51"/>
      <c r="D1364" s="50"/>
      <c r="E1364" s="52"/>
      <c r="F1364" s="50"/>
      <c r="G1364" s="50"/>
      <c r="H1364" s="50"/>
      <c r="I1364" s="50"/>
      <c r="J1364" s="50"/>
      <c r="K1364" s="50"/>
      <c r="L1364" s="53"/>
      <c r="M1364" s="53"/>
      <c r="N1364" s="50"/>
      <c r="O1364" s="50"/>
      <c r="P1364" s="50"/>
      <c r="Q1364" s="50"/>
      <c r="R1364" s="53"/>
    </row>
    <row r="1365">
      <c r="A1365" s="54"/>
      <c r="B1365" s="50"/>
      <c r="C1365" s="51"/>
      <c r="D1365" s="50"/>
      <c r="E1365" s="52"/>
      <c r="F1365" s="50"/>
      <c r="G1365" s="50"/>
      <c r="H1365" s="50"/>
      <c r="I1365" s="50"/>
      <c r="J1365" s="50"/>
      <c r="K1365" s="50"/>
      <c r="L1365" s="53"/>
      <c r="M1365" s="53"/>
      <c r="N1365" s="50"/>
      <c r="O1365" s="50"/>
      <c r="P1365" s="50"/>
      <c r="Q1365" s="50"/>
      <c r="R1365" s="53"/>
    </row>
    <row r="1366">
      <c r="A1366" s="54"/>
      <c r="B1366" s="50"/>
      <c r="C1366" s="51"/>
      <c r="D1366" s="50"/>
      <c r="E1366" s="52"/>
      <c r="F1366" s="50"/>
      <c r="G1366" s="50"/>
      <c r="H1366" s="50"/>
      <c r="I1366" s="50"/>
      <c r="J1366" s="50"/>
      <c r="K1366" s="50"/>
      <c r="L1366" s="53"/>
      <c r="M1366" s="53"/>
      <c r="N1366" s="50"/>
      <c r="O1366" s="50"/>
      <c r="P1366" s="50"/>
      <c r="Q1366" s="50"/>
      <c r="R1366" s="53"/>
    </row>
    <row r="1367">
      <c r="A1367" s="54"/>
      <c r="B1367" s="50"/>
      <c r="C1367" s="51"/>
      <c r="D1367" s="50"/>
      <c r="E1367" s="52"/>
      <c r="F1367" s="50"/>
      <c r="G1367" s="50"/>
      <c r="H1367" s="50"/>
      <c r="I1367" s="50"/>
      <c r="J1367" s="50"/>
      <c r="K1367" s="50"/>
      <c r="L1367" s="53"/>
      <c r="M1367" s="53"/>
      <c r="N1367" s="50"/>
      <c r="O1367" s="50"/>
      <c r="P1367" s="50"/>
      <c r="Q1367" s="50"/>
      <c r="R1367" s="53"/>
    </row>
    <row r="1368">
      <c r="A1368" s="54"/>
      <c r="B1368" s="50"/>
      <c r="C1368" s="51"/>
      <c r="D1368" s="50"/>
      <c r="E1368" s="52"/>
      <c r="F1368" s="50"/>
      <c r="G1368" s="50"/>
      <c r="H1368" s="50"/>
      <c r="I1368" s="50"/>
      <c r="J1368" s="50"/>
      <c r="K1368" s="50"/>
      <c r="L1368" s="53"/>
      <c r="M1368" s="53"/>
      <c r="N1368" s="50"/>
      <c r="O1368" s="50"/>
      <c r="P1368" s="50"/>
      <c r="Q1368" s="50"/>
      <c r="R1368" s="53"/>
    </row>
    <row r="1369">
      <c r="A1369" s="54"/>
      <c r="B1369" s="50"/>
      <c r="C1369" s="51"/>
      <c r="D1369" s="50"/>
      <c r="E1369" s="52"/>
      <c r="F1369" s="50"/>
      <c r="G1369" s="50"/>
      <c r="H1369" s="50"/>
      <c r="I1369" s="50"/>
      <c r="J1369" s="50"/>
      <c r="K1369" s="50"/>
      <c r="L1369" s="53"/>
      <c r="M1369" s="53"/>
      <c r="N1369" s="50"/>
      <c r="O1369" s="50"/>
      <c r="P1369" s="50"/>
      <c r="Q1369" s="50"/>
      <c r="R1369" s="53"/>
    </row>
    <row r="1370">
      <c r="A1370" s="54"/>
      <c r="B1370" s="50"/>
      <c r="C1370" s="51"/>
      <c r="D1370" s="50"/>
      <c r="E1370" s="52"/>
      <c r="F1370" s="50"/>
      <c r="G1370" s="50"/>
      <c r="H1370" s="50"/>
      <c r="I1370" s="50"/>
      <c r="J1370" s="50"/>
      <c r="K1370" s="50"/>
      <c r="L1370" s="53"/>
      <c r="M1370" s="53"/>
      <c r="N1370" s="50"/>
      <c r="O1370" s="50"/>
      <c r="P1370" s="50"/>
      <c r="Q1370" s="50"/>
      <c r="R1370" s="53"/>
    </row>
    <row r="1371">
      <c r="A1371" s="54"/>
      <c r="B1371" s="50"/>
      <c r="C1371" s="51"/>
      <c r="D1371" s="50"/>
      <c r="E1371" s="52"/>
      <c r="F1371" s="50"/>
      <c r="G1371" s="50"/>
      <c r="H1371" s="50"/>
      <c r="I1371" s="50"/>
      <c r="J1371" s="50"/>
      <c r="K1371" s="50"/>
      <c r="L1371" s="53"/>
      <c r="M1371" s="53"/>
      <c r="N1371" s="50"/>
      <c r="O1371" s="50"/>
      <c r="P1371" s="50"/>
      <c r="Q1371" s="50"/>
      <c r="R1371" s="53"/>
    </row>
    <row r="1372">
      <c r="A1372" s="54"/>
      <c r="B1372" s="50"/>
      <c r="C1372" s="51"/>
      <c r="D1372" s="50"/>
      <c r="E1372" s="52"/>
      <c r="F1372" s="50"/>
      <c r="G1372" s="50"/>
      <c r="H1372" s="50"/>
      <c r="I1372" s="50"/>
      <c r="J1372" s="50"/>
      <c r="K1372" s="50"/>
      <c r="L1372" s="53"/>
      <c r="M1372" s="53"/>
      <c r="N1372" s="50"/>
      <c r="O1372" s="50"/>
      <c r="P1372" s="50"/>
      <c r="Q1372" s="50"/>
      <c r="R1372" s="53"/>
    </row>
    <row r="1373">
      <c r="A1373" s="54"/>
      <c r="B1373" s="50"/>
      <c r="C1373" s="51"/>
      <c r="D1373" s="50"/>
      <c r="E1373" s="52"/>
      <c r="F1373" s="50"/>
      <c r="G1373" s="50"/>
      <c r="H1373" s="50"/>
      <c r="I1373" s="50"/>
      <c r="J1373" s="50"/>
      <c r="K1373" s="50"/>
      <c r="L1373" s="53"/>
      <c r="M1373" s="53"/>
      <c r="N1373" s="50"/>
      <c r="O1373" s="50"/>
      <c r="P1373" s="50"/>
      <c r="Q1373" s="50"/>
      <c r="R1373" s="53"/>
    </row>
    <row r="1374">
      <c r="A1374" s="54"/>
      <c r="B1374" s="50"/>
      <c r="C1374" s="51"/>
      <c r="D1374" s="50"/>
      <c r="E1374" s="52"/>
      <c r="F1374" s="50"/>
      <c r="G1374" s="50"/>
      <c r="H1374" s="50"/>
      <c r="I1374" s="50"/>
      <c r="J1374" s="50"/>
      <c r="K1374" s="50"/>
      <c r="L1374" s="53"/>
      <c r="M1374" s="53"/>
      <c r="N1374" s="50"/>
      <c r="O1374" s="50"/>
      <c r="P1374" s="50"/>
      <c r="Q1374" s="50"/>
      <c r="R1374" s="53"/>
    </row>
    <row r="1375">
      <c r="A1375" s="54"/>
      <c r="B1375" s="50"/>
      <c r="C1375" s="51"/>
      <c r="D1375" s="50"/>
      <c r="E1375" s="52"/>
      <c r="F1375" s="50"/>
      <c r="G1375" s="50"/>
      <c r="H1375" s="50"/>
      <c r="I1375" s="50"/>
      <c r="J1375" s="50"/>
      <c r="K1375" s="50"/>
      <c r="L1375" s="53"/>
      <c r="M1375" s="53"/>
      <c r="N1375" s="50"/>
      <c r="O1375" s="50"/>
      <c r="P1375" s="50"/>
      <c r="Q1375" s="50"/>
      <c r="R1375" s="53"/>
    </row>
    <row r="1376">
      <c r="A1376" s="54"/>
      <c r="B1376" s="50"/>
      <c r="C1376" s="51"/>
      <c r="D1376" s="50"/>
      <c r="E1376" s="52"/>
      <c r="F1376" s="50"/>
      <c r="G1376" s="50"/>
      <c r="H1376" s="50"/>
      <c r="I1376" s="50"/>
      <c r="J1376" s="50"/>
      <c r="K1376" s="50"/>
      <c r="L1376" s="53"/>
      <c r="M1376" s="53"/>
      <c r="N1376" s="50"/>
      <c r="O1376" s="50"/>
      <c r="P1376" s="50"/>
      <c r="Q1376" s="50"/>
      <c r="R1376" s="53"/>
    </row>
    <row r="1377">
      <c r="A1377" s="54"/>
      <c r="B1377" s="50"/>
      <c r="C1377" s="51"/>
      <c r="D1377" s="50"/>
      <c r="E1377" s="52"/>
      <c r="F1377" s="50"/>
      <c r="G1377" s="50"/>
      <c r="H1377" s="50"/>
      <c r="I1377" s="50"/>
      <c r="J1377" s="50"/>
      <c r="K1377" s="50"/>
      <c r="L1377" s="53"/>
      <c r="M1377" s="53"/>
      <c r="N1377" s="50"/>
      <c r="O1377" s="50"/>
      <c r="P1377" s="50"/>
      <c r="Q1377" s="50"/>
      <c r="R1377" s="53"/>
    </row>
    <row r="1378">
      <c r="A1378" s="54"/>
      <c r="B1378" s="50"/>
      <c r="C1378" s="51"/>
      <c r="D1378" s="50"/>
      <c r="E1378" s="52"/>
      <c r="F1378" s="50"/>
      <c r="G1378" s="50"/>
      <c r="H1378" s="50"/>
      <c r="I1378" s="50"/>
      <c r="J1378" s="50"/>
      <c r="K1378" s="50"/>
      <c r="L1378" s="53"/>
      <c r="M1378" s="53"/>
      <c r="N1378" s="50"/>
      <c r="O1378" s="50"/>
      <c r="P1378" s="50"/>
      <c r="Q1378" s="50"/>
      <c r="R1378" s="53"/>
    </row>
    <row r="1379">
      <c r="A1379" s="54"/>
      <c r="B1379" s="50"/>
      <c r="C1379" s="51"/>
      <c r="D1379" s="50"/>
      <c r="E1379" s="52"/>
      <c r="F1379" s="50"/>
      <c r="G1379" s="50"/>
      <c r="H1379" s="50"/>
      <c r="I1379" s="50"/>
      <c r="J1379" s="50"/>
      <c r="K1379" s="50"/>
      <c r="L1379" s="53"/>
      <c r="M1379" s="53"/>
      <c r="N1379" s="50"/>
      <c r="O1379" s="50"/>
      <c r="P1379" s="50"/>
      <c r="Q1379" s="50"/>
      <c r="R1379" s="53"/>
    </row>
    <row r="1380">
      <c r="A1380" s="54"/>
      <c r="B1380" s="50"/>
      <c r="C1380" s="51"/>
      <c r="D1380" s="50"/>
      <c r="E1380" s="52"/>
      <c r="F1380" s="50"/>
      <c r="G1380" s="50"/>
      <c r="H1380" s="50"/>
      <c r="I1380" s="50"/>
      <c r="J1380" s="50"/>
      <c r="K1380" s="50"/>
      <c r="L1380" s="53"/>
      <c r="M1380" s="53"/>
      <c r="N1380" s="50"/>
      <c r="O1380" s="50"/>
      <c r="P1380" s="50"/>
      <c r="Q1380" s="50"/>
      <c r="R1380" s="53"/>
    </row>
    <row r="1381">
      <c r="A1381" s="54"/>
      <c r="B1381" s="50"/>
      <c r="C1381" s="51"/>
      <c r="D1381" s="50"/>
      <c r="E1381" s="52"/>
      <c r="F1381" s="50"/>
      <c r="G1381" s="50"/>
      <c r="H1381" s="50"/>
      <c r="I1381" s="50"/>
      <c r="J1381" s="50"/>
      <c r="K1381" s="50"/>
      <c r="L1381" s="53"/>
      <c r="M1381" s="53"/>
      <c r="N1381" s="50"/>
      <c r="O1381" s="50"/>
      <c r="P1381" s="50"/>
      <c r="Q1381" s="50"/>
      <c r="R1381" s="53"/>
    </row>
    <row r="1382">
      <c r="A1382" s="54"/>
      <c r="B1382" s="50"/>
      <c r="C1382" s="51"/>
      <c r="D1382" s="50"/>
      <c r="E1382" s="52"/>
      <c r="F1382" s="50"/>
      <c r="G1382" s="50"/>
      <c r="H1382" s="50"/>
      <c r="I1382" s="50"/>
      <c r="J1382" s="50"/>
      <c r="K1382" s="50"/>
      <c r="L1382" s="53"/>
      <c r="M1382" s="53"/>
      <c r="N1382" s="50"/>
      <c r="O1382" s="50"/>
      <c r="P1382" s="50"/>
      <c r="Q1382" s="50"/>
      <c r="R1382" s="53"/>
    </row>
    <row r="1383">
      <c r="A1383" s="54"/>
      <c r="B1383" s="50"/>
      <c r="C1383" s="51"/>
      <c r="D1383" s="50"/>
      <c r="E1383" s="52"/>
      <c r="F1383" s="50"/>
      <c r="G1383" s="50"/>
      <c r="H1383" s="50"/>
      <c r="I1383" s="50"/>
      <c r="J1383" s="50"/>
      <c r="K1383" s="50"/>
      <c r="L1383" s="53"/>
      <c r="M1383" s="53"/>
      <c r="N1383" s="50"/>
      <c r="O1383" s="50"/>
      <c r="P1383" s="50"/>
      <c r="Q1383" s="50"/>
      <c r="R1383" s="53"/>
    </row>
    <row r="1384">
      <c r="A1384" s="54"/>
      <c r="B1384" s="50"/>
      <c r="C1384" s="51"/>
      <c r="D1384" s="50"/>
      <c r="E1384" s="52"/>
      <c r="F1384" s="50"/>
      <c r="G1384" s="50"/>
      <c r="H1384" s="50"/>
      <c r="I1384" s="50"/>
      <c r="J1384" s="50"/>
      <c r="K1384" s="50"/>
      <c r="L1384" s="53"/>
      <c r="M1384" s="53"/>
      <c r="N1384" s="50"/>
      <c r="O1384" s="50"/>
      <c r="P1384" s="50"/>
      <c r="Q1384" s="50"/>
      <c r="R1384" s="53"/>
    </row>
    <row r="1385">
      <c r="A1385" s="54"/>
      <c r="B1385" s="50"/>
      <c r="C1385" s="51"/>
      <c r="D1385" s="50"/>
      <c r="E1385" s="52"/>
      <c r="F1385" s="50"/>
      <c r="G1385" s="50"/>
      <c r="H1385" s="50"/>
      <c r="I1385" s="50"/>
      <c r="J1385" s="50"/>
      <c r="K1385" s="50"/>
      <c r="L1385" s="53"/>
      <c r="M1385" s="53"/>
      <c r="N1385" s="50"/>
      <c r="O1385" s="50"/>
      <c r="P1385" s="50"/>
      <c r="Q1385" s="50"/>
      <c r="R1385" s="53"/>
    </row>
    <row r="1386">
      <c r="A1386" s="54"/>
      <c r="B1386" s="50"/>
      <c r="C1386" s="51"/>
      <c r="D1386" s="50"/>
      <c r="E1386" s="52"/>
      <c r="F1386" s="50"/>
      <c r="G1386" s="50"/>
      <c r="H1386" s="50"/>
      <c r="I1386" s="50"/>
      <c r="J1386" s="50"/>
      <c r="K1386" s="50"/>
      <c r="L1386" s="53"/>
      <c r="M1386" s="53"/>
      <c r="N1386" s="50"/>
      <c r="O1386" s="50"/>
      <c r="P1386" s="50"/>
      <c r="Q1386" s="50"/>
      <c r="R1386" s="53"/>
    </row>
    <row r="1387">
      <c r="A1387" s="54"/>
      <c r="B1387" s="50"/>
      <c r="C1387" s="51"/>
      <c r="D1387" s="50"/>
      <c r="E1387" s="52"/>
      <c r="F1387" s="50"/>
      <c r="G1387" s="50"/>
      <c r="H1387" s="50"/>
      <c r="I1387" s="50"/>
      <c r="J1387" s="50"/>
      <c r="K1387" s="50"/>
      <c r="L1387" s="53"/>
      <c r="M1387" s="53"/>
      <c r="N1387" s="50"/>
      <c r="O1387" s="50"/>
      <c r="P1387" s="50"/>
      <c r="Q1387" s="50"/>
      <c r="R1387" s="53"/>
    </row>
    <row r="1388">
      <c r="A1388" s="54"/>
      <c r="B1388" s="50"/>
      <c r="C1388" s="51"/>
      <c r="D1388" s="50"/>
      <c r="E1388" s="52"/>
      <c r="F1388" s="50"/>
      <c r="G1388" s="50"/>
      <c r="H1388" s="50"/>
      <c r="I1388" s="50"/>
      <c r="J1388" s="50"/>
      <c r="K1388" s="50"/>
      <c r="L1388" s="53"/>
      <c r="M1388" s="53"/>
      <c r="N1388" s="50"/>
      <c r="O1388" s="50"/>
      <c r="P1388" s="50"/>
      <c r="Q1388" s="50"/>
      <c r="R1388" s="53"/>
    </row>
    <row r="1389">
      <c r="A1389" s="54"/>
      <c r="B1389" s="50"/>
      <c r="C1389" s="51"/>
      <c r="D1389" s="50"/>
      <c r="E1389" s="52"/>
      <c r="F1389" s="50"/>
      <c r="G1389" s="50"/>
      <c r="H1389" s="50"/>
      <c r="I1389" s="50"/>
      <c r="J1389" s="50"/>
      <c r="K1389" s="50"/>
      <c r="L1389" s="53"/>
      <c r="M1389" s="53"/>
      <c r="N1389" s="50"/>
      <c r="O1389" s="50"/>
      <c r="P1389" s="50"/>
      <c r="Q1389" s="50"/>
      <c r="R1389" s="53"/>
    </row>
    <row r="1390">
      <c r="A1390" s="54"/>
      <c r="B1390" s="50"/>
      <c r="C1390" s="51"/>
      <c r="D1390" s="50"/>
      <c r="E1390" s="52"/>
      <c r="F1390" s="50"/>
      <c r="G1390" s="50"/>
      <c r="H1390" s="50"/>
      <c r="I1390" s="50"/>
      <c r="J1390" s="50"/>
      <c r="K1390" s="50"/>
      <c r="L1390" s="53"/>
      <c r="M1390" s="53"/>
      <c r="N1390" s="50"/>
      <c r="O1390" s="50"/>
      <c r="P1390" s="50"/>
      <c r="Q1390" s="50"/>
      <c r="R1390" s="53"/>
    </row>
    <row r="1391">
      <c r="A1391" s="54"/>
      <c r="B1391" s="50"/>
      <c r="C1391" s="51"/>
      <c r="D1391" s="50"/>
      <c r="E1391" s="52"/>
      <c r="F1391" s="50"/>
      <c r="G1391" s="50"/>
      <c r="H1391" s="50"/>
      <c r="I1391" s="50"/>
      <c r="J1391" s="50"/>
      <c r="K1391" s="50"/>
      <c r="L1391" s="53"/>
      <c r="M1391" s="53"/>
      <c r="N1391" s="50"/>
      <c r="O1391" s="50"/>
      <c r="P1391" s="50"/>
      <c r="Q1391" s="50"/>
      <c r="R1391" s="53"/>
    </row>
    <row r="1392">
      <c r="A1392" s="54"/>
      <c r="B1392" s="50"/>
      <c r="C1392" s="51"/>
      <c r="D1392" s="50"/>
      <c r="E1392" s="52"/>
      <c r="F1392" s="50"/>
      <c r="G1392" s="50"/>
      <c r="H1392" s="50"/>
      <c r="I1392" s="50"/>
      <c r="J1392" s="50"/>
      <c r="K1392" s="50"/>
      <c r="L1392" s="53"/>
      <c r="M1392" s="53"/>
      <c r="N1392" s="50"/>
      <c r="O1392" s="50"/>
      <c r="P1392" s="50"/>
      <c r="Q1392" s="50"/>
      <c r="R1392" s="53"/>
    </row>
    <row r="1393">
      <c r="A1393" s="54"/>
      <c r="B1393" s="50"/>
      <c r="C1393" s="51"/>
      <c r="D1393" s="50"/>
      <c r="E1393" s="52"/>
      <c r="F1393" s="50"/>
      <c r="G1393" s="50"/>
      <c r="H1393" s="50"/>
      <c r="I1393" s="50"/>
      <c r="J1393" s="50"/>
      <c r="K1393" s="50"/>
      <c r="L1393" s="53"/>
      <c r="M1393" s="53"/>
      <c r="N1393" s="50"/>
      <c r="O1393" s="50"/>
      <c r="P1393" s="50"/>
      <c r="Q1393" s="50"/>
      <c r="R1393" s="53"/>
    </row>
    <row r="1394">
      <c r="A1394" s="54"/>
      <c r="B1394" s="50"/>
      <c r="C1394" s="51"/>
      <c r="D1394" s="50"/>
      <c r="E1394" s="52"/>
      <c r="F1394" s="50"/>
      <c r="G1394" s="50"/>
      <c r="H1394" s="50"/>
      <c r="I1394" s="50"/>
      <c r="J1394" s="50"/>
      <c r="K1394" s="50"/>
      <c r="L1394" s="53"/>
      <c r="M1394" s="53"/>
      <c r="N1394" s="50"/>
      <c r="O1394" s="50"/>
      <c r="P1394" s="50"/>
      <c r="Q1394" s="50"/>
      <c r="R1394" s="53"/>
    </row>
    <row r="1395">
      <c r="A1395" s="54"/>
      <c r="B1395" s="50"/>
      <c r="C1395" s="51"/>
      <c r="D1395" s="50"/>
      <c r="E1395" s="52"/>
      <c r="F1395" s="50"/>
      <c r="G1395" s="50"/>
      <c r="H1395" s="50"/>
      <c r="I1395" s="50"/>
      <c r="J1395" s="50"/>
      <c r="K1395" s="50"/>
      <c r="L1395" s="53"/>
      <c r="M1395" s="53"/>
      <c r="N1395" s="50"/>
      <c r="O1395" s="50"/>
      <c r="P1395" s="50"/>
      <c r="Q1395" s="50"/>
      <c r="R1395" s="53"/>
    </row>
    <row r="1396">
      <c r="A1396" s="54"/>
      <c r="B1396" s="50"/>
      <c r="C1396" s="51"/>
      <c r="D1396" s="50"/>
      <c r="E1396" s="52"/>
      <c r="F1396" s="50"/>
      <c r="G1396" s="50"/>
      <c r="H1396" s="50"/>
      <c r="I1396" s="50"/>
      <c r="J1396" s="50"/>
      <c r="K1396" s="50"/>
      <c r="L1396" s="53"/>
      <c r="M1396" s="53"/>
      <c r="N1396" s="50"/>
      <c r="O1396" s="50"/>
      <c r="P1396" s="50"/>
      <c r="Q1396" s="50"/>
      <c r="R1396" s="53"/>
    </row>
    <row r="1397">
      <c r="A1397" s="54"/>
      <c r="B1397" s="50"/>
      <c r="C1397" s="51"/>
      <c r="D1397" s="50"/>
      <c r="E1397" s="52"/>
      <c r="F1397" s="50"/>
      <c r="G1397" s="50"/>
      <c r="H1397" s="50"/>
      <c r="I1397" s="50"/>
      <c r="J1397" s="50"/>
      <c r="K1397" s="50"/>
      <c r="L1397" s="53"/>
      <c r="M1397" s="53"/>
      <c r="N1397" s="50"/>
      <c r="O1397" s="50"/>
      <c r="P1397" s="50"/>
      <c r="Q1397" s="50"/>
      <c r="R1397" s="53"/>
    </row>
    <row r="1398">
      <c r="A1398" s="54"/>
      <c r="B1398" s="50"/>
      <c r="C1398" s="51"/>
      <c r="D1398" s="50"/>
      <c r="E1398" s="52"/>
      <c r="F1398" s="50"/>
      <c r="G1398" s="50"/>
      <c r="H1398" s="50"/>
      <c r="I1398" s="50"/>
      <c r="J1398" s="50"/>
      <c r="K1398" s="50"/>
      <c r="L1398" s="53"/>
      <c r="M1398" s="53"/>
      <c r="N1398" s="50"/>
      <c r="O1398" s="50"/>
      <c r="P1398" s="50"/>
      <c r="Q1398" s="50"/>
      <c r="R1398" s="53"/>
    </row>
    <row r="1399">
      <c r="A1399" s="54"/>
      <c r="B1399" s="50"/>
      <c r="C1399" s="51"/>
      <c r="D1399" s="50"/>
      <c r="E1399" s="52"/>
      <c r="F1399" s="50"/>
      <c r="G1399" s="50"/>
      <c r="H1399" s="50"/>
      <c r="I1399" s="50"/>
      <c r="J1399" s="50"/>
      <c r="K1399" s="50"/>
      <c r="L1399" s="53"/>
      <c r="M1399" s="53"/>
      <c r="N1399" s="50"/>
      <c r="O1399" s="50"/>
      <c r="P1399" s="50"/>
      <c r="Q1399" s="50"/>
      <c r="R1399" s="53"/>
    </row>
    <row r="1400">
      <c r="A1400" s="54"/>
      <c r="B1400" s="50"/>
      <c r="C1400" s="51"/>
      <c r="D1400" s="50"/>
      <c r="E1400" s="52"/>
      <c r="F1400" s="50"/>
      <c r="G1400" s="50"/>
      <c r="H1400" s="50"/>
      <c r="I1400" s="50"/>
      <c r="J1400" s="50"/>
      <c r="K1400" s="50"/>
      <c r="L1400" s="53"/>
      <c r="M1400" s="53"/>
      <c r="N1400" s="50"/>
      <c r="O1400" s="50"/>
      <c r="P1400" s="50"/>
      <c r="Q1400" s="50"/>
      <c r="R1400" s="53"/>
    </row>
    <row r="1401">
      <c r="A1401" s="54"/>
      <c r="B1401" s="50"/>
      <c r="C1401" s="51"/>
      <c r="D1401" s="50"/>
      <c r="E1401" s="52"/>
      <c r="F1401" s="50"/>
      <c r="G1401" s="50"/>
      <c r="H1401" s="50"/>
      <c r="I1401" s="50"/>
      <c r="J1401" s="50"/>
      <c r="K1401" s="50"/>
      <c r="L1401" s="53"/>
      <c r="M1401" s="53"/>
      <c r="N1401" s="50"/>
      <c r="O1401" s="50"/>
      <c r="P1401" s="50"/>
      <c r="Q1401" s="50"/>
      <c r="R1401" s="53"/>
    </row>
    <row r="1402">
      <c r="A1402" s="54"/>
      <c r="B1402" s="50"/>
      <c r="C1402" s="51"/>
      <c r="D1402" s="50"/>
      <c r="E1402" s="52"/>
      <c r="F1402" s="50"/>
      <c r="G1402" s="50"/>
      <c r="H1402" s="50"/>
      <c r="I1402" s="50"/>
      <c r="J1402" s="50"/>
      <c r="K1402" s="50"/>
      <c r="L1402" s="53"/>
      <c r="M1402" s="53"/>
      <c r="N1402" s="50"/>
      <c r="O1402" s="50"/>
      <c r="P1402" s="50"/>
      <c r="Q1402" s="50"/>
      <c r="R1402" s="53"/>
    </row>
    <row r="1403">
      <c r="A1403" s="54"/>
      <c r="B1403" s="50"/>
      <c r="C1403" s="51"/>
      <c r="D1403" s="50"/>
      <c r="E1403" s="52"/>
      <c r="F1403" s="50"/>
      <c r="G1403" s="50"/>
      <c r="H1403" s="50"/>
      <c r="I1403" s="50"/>
      <c r="J1403" s="50"/>
      <c r="K1403" s="50"/>
      <c r="L1403" s="53"/>
      <c r="M1403" s="53"/>
      <c r="N1403" s="50"/>
      <c r="O1403" s="50"/>
      <c r="P1403" s="50"/>
      <c r="Q1403" s="50"/>
      <c r="R1403" s="53"/>
    </row>
    <row r="1404">
      <c r="A1404" s="54"/>
      <c r="B1404" s="50"/>
      <c r="C1404" s="51"/>
      <c r="D1404" s="50"/>
      <c r="E1404" s="52"/>
      <c r="F1404" s="50"/>
      <c r="G1404" s="50"/>
      <c r="H1404" s="50"/>
      <c r="I1404" s="50"/>
      <c r="J1404" s="50"/>
      <c r="K1404" s="50"/>
      <c r="L1404" s="53"/>
      <c r="M1404" s="53"/>
      <c r="N1404" s="50"/>
      <c r="O1404" s="50"/>
      <c r="P1404" s="50"/>
      <c r="Q1404" s="50"/>
      <c r="R1404" s="53"/>
    </row>
    <row r="1405">
      <c r="A1405" s="54"/>
      <c r="B1405" s="50"/>
      <c r="C1405" s="51"/>
      <c r="D1405" s="50"/>
      <c r="E1405" s="52"/>
      <c r="F1405" s="50"/>
      <c r="G1405" s="50"/>
      <c r="H1405" s="50"/>
      <c r="I1405" s="50"/>
      <c r="J1405" s="50"/>
      <c r="K1405" s="50"/>
      <c r="L1405" s="53"/>
      <c r="M1405" s="53"/>
      <c r="N1405" s="50"/>
      <c r="O1405" s="50"/>
      <c r="P1405" s="50"/>
      <c r="Q1405" s="50"/>
      <c r="R1405" s="53"/>
    </row>
    <row r="1406">
      <c r="A1406" s="54"/>
      <c r="B1406" s="50"/>
      <c r="C1406" s="51"/>
      <c r="D1406" s="50"/>
      <c r="E1406" s="52"/>
      <c r="F1406" s="50"/>
      <c r="G1406" s="50"/>
      <c r="H1406" s="50"/>
      <c r="I1406" s="50"/>
      <c r="J1406" s="50"/>
      <c r="K1406" s="50"/>
      <c r="L1406" s="53"/>
      <c r="M1406" s="53"/>
      <c r="N1406" s="50"/>
      <c r="O1406" s="50"/>
      <c r="P1406" s="50"/>
      <c r="Q1406" s="50"/>
      <c r="R1406" s="53"/>
    </row>
    <row r="1407">
      <c r="A1407" s="54"/>
      <c r="B1407" s="50"/>
      <c r="C1407" s="51"/>
      <c r="D1407" s="50"/>
      <c r="E1407" s="52"/>
      <c r="F1407" s="50"/>
      <c r="G1407" s="50"/>
      <c r="H1407" s="50"/>
      <c r="I1407" s="50"/>
      <c r="J1407" s="50"/>
      <c r="K1407" s="50"/>
      <c r="L1407" s="53"/>
      <c r="M1407" s="53"/>
      <c r="N1407" s="50"/>
      <c r="O1407" s="50"/>
      <c r="P1407" s="50"/>
      <c r="Q1407" s="50"/>
      <c r="R1407" s="53"/>
    </row>
    <row r="1408">
      <c r="A1408" s="54"/>
      <c r="B1408" s="50"/>
      <c r="C1408" s="51"/>
      <c r="D1408" s="50"/>
      <c r="E1408" s="52"/>
      <c r="F1408" s="50"/>
      <c r="G1408" s="50"/>
      <c r="H1408" s="50"/>
      <c r="I1408" s="50"/>
      <c r="J1408" s="50"/>
      <c r="K1408" s="50"/>
      <c r="L1408" s="53"/>
      <c r="M1408" s="53"/>
      <c r="N1408" s="50"/>
      <c r="O1408" s="50"/>
      <c r="P1408" s="50"/>
      <c r="Q1408" s="50"/>
      <c r="R1408" s="53"/>
    </row>
    <row r="1409">
      <c r="A1409" s="54"/>
      <c r="B1409" s="50"/>
      <c r="C1409" s="51"/>
      <c r="D1409" s="50"/>
      <c r="E1409" s="52"/>
      <c r="F1409" s="50"/>
      <c r="G1409" s="50"/>
      <c r="H1409" s="50"/>
      <c r="I1409" s="50"/>
      <c r="J1409" s="50"/>
      <c r="K1409" s="50"/>
      <c r="L1409" s="53"/>
      <c r="M1409" s="53"/>
      <c r="N1409" s="50"/>
      <c r="O1409" s="50"/>
      <c r="P1409" s="50"/>
      <c r="Q1409" s="50"/>
      <c r="R1409" s="53"/>
    </row>
    <row r="1410">
      <c r="A1410" s="54"/>
      <c r="B1410" s="50"/>
      <c r="C1410" s="51"/>
      <c r="D1410" s="50"/>
      <c r="E1410" s="52"/>
      <c r="F1410" s="50"/>
      <c r="G1410" s="50"/>
      <c r="H1410" s="50"/>
      <c r="I1410" s="50"/>
      <c r="J1410" s="50"/>
      <c r="K1410" s="50"/>
      <c r="L1410" s="53"/>
      <c r="M1410" s="53"/>
      <c r="N1410" s="50"/>
      <c r="O1410" s="50"/>
      <c r="P1410" s="50"/>
      <c r="Q1410" s="50"/>
      <c r="R1410" s="53"/>
    </row>
    <row r="1411">
      <c r="A1411" s="54"/>
      <c r="B1411" s="50"/>
      <c r="C1411" s="51"/>
      <c r="D1411" s="50"/>
      <c r="E1411" s="52"/>
      <c r="F1411" s="50"/>
      <c r="G1411" s="50"/>
      <c r="H1411" s="50"/>
      <c r="I1411" s="50"/>
      <c r="J1411" s="50"/>
      <c r="K1411" s="50"/>
      <c r="L1411" s="53"/>
      <c r="M1411" s="53"/>
      <c r="N1411" s="50"/>
      <c r="O1411" s="50"/>
      <c r="P1411" s="50"/>
      <c r="Q1411" s="50"/>
      <c r="R1411" s="53"/>
    </row>
    <row r="1412">
      <c r="A1412" s="54"/>
      <c r="B1412" s="50"/>
      <c r="C1412" s="51"/>
      <c r="D1412" s="50"/>
      <c r="E1412" s="52"/>
      <c r="F1412" s="50"/>
      <c r="G1412" s="50"/>
      <c r="H1412" s="50"/>
      <c r="I1412" s="50"/>
      <c r="J1412" s="50"/>
      <c r="K1412" s="50"/>
      <c r="L1412" s="53"/>
      <c r="M1412" s="53"/>
      <c r="N1412" s="50"/>
      <c r="O1412" s="50"/>
      <c r="P1412" s="50"/>
      <c r="Q1412" s="50"/>
      <c r="R1412" s="53"/>
    </row>
    <row r="1413">
      <c r="A1413" s="54"/>
      <c r="B1413" s="50"/>
      <c r="C1413" s="51"/>
      <c r="D1413" s="50"/>
      <c r="E1413" s="52"/>
      <c r="F1413" s="50"/>
      <c r="G1413" s="50"/>
      <c r="H1413" s="50"/>
      <c r="I1413" s="50"/>
      <c r="J1413" s="50"/>
      <c r="K1413" s="50"/>
      <c r="L1413" s="53"/>
      <c r="M1413" s="53"/>
      <c r="N1413" s="50"/>
      <c r="O1413" s="50"/>
      <c r="P1413" s="50"/>
      <c r="Q1413" s="50"/>
      <c r="R1413" s="53"/>
    </row>
    <row r="1414">
      <c r="A1414" s="54"/>
      <c r="B1414" s="50"/>
      <c r="C1414" s="51"/>
      <c r="D1414" s="50"/>
      <c r="E1414" s="52"/>
      <c r="F1414" s="50"/>
      <c r="G1414" s="50"/>
      <c r="H1414" s="50"/>
      <c r="I1414" s="50"/>
      <c r="J1414" s="50"/>
      <c r="K1414" s="50"/>
      <c r="L1414" s="53"/>
      <c r="M1414" s="53"/>
      <c r="N1414" s="50"/>
      <c r="O1414" s="50"/>
      <c r="P1414" s="50"/>
      <c r="Q1414" s="50"/>
      <c r="R1414" s="53"/>
    </row>
    <row r="1415">
      <c r="A1415" s="54"/>
      <c r="B1415" s="50"/>
      <c r="C1415" s="51"/>
      <c r="D1415" s="50"/>
      <c r="E1415" s="52"/>
      <c r="F1415" s="50"/>
      <c r="G1415" s="50"/>
      <c r="H1415" s="50"/>
      <c r="I1415" s="50"/>
      <c r="J1415" s="50"/>
      <c r="K1415" s="50"/>
      <c r="L1415" s="53"/>
      <c r="M1415" s="53"/>
      <c r="N1415" s="50"/>
      <c r="O1415" s="50"/>
      <c r="P1415" s="50"/>
      <c r="Q1415" s="50"/>
      <c r="R1415" s="53"/>
    </row>
    <row r="1416">
      <c r="A1416" s="54"/>
      <c r="B1416" s="50"/>
      <c r="C1416" s="51"/>
      <c r="D1416" s="50"/>
      <c r="E1416" s="52"/>
      <c r="F1416" s="50"/>
      <c r="G1416" s="50"/>
      <c r="H1416" s="50"/>
      <c r="I1416" s="50"/>
      <c r="J1416" s="50"/>
      <c r="K1416" s="50"/>
      <c r="L1416" s="53"/>
      <c r="M1416" s="53"/>
      <c r="N1416" s="50"/>
      <c r="O1416" s="50"/>
      <c r="P1416" s="50"/>
      <c r="Q1416" s="50"/>
      <c r="R1416" s="53"/>
    </row>
    <row r="1417">
      <c r="A1417" s="54"/>
      <c r="B1417" s="50"/>
      <c r="C1417" s="51"/>
      <c r="D1417" s="50"/>
      <c r="E1417" s="52"/>
      <c r="F1417" s="50"/>
      <c r="G1417" s="50"/>
      <c r="H1417" s="50"/>
      <c r="I1417" s="50"/>
      <c r="J1417" s="50"/>
      <c r="K1417" s="50"/>
      <c r="L1417" s="53"/>
      <c r="M1417" s="53"/>
      <c r="N1417" s="50"/>
      <c r="O1417" s="50"/>
      <c r="P1417" s="50"/>
      <c r="Q1417" s="50"/>
      <c r="R1417" s="53"/>
    </row>
    <row r="1418">
      <c r="A1418" s="54"/>
      <c r="B1418" s="50"/>
      <c r="C1418" s="51"/>
      <c r="D1418" s="50"/>
      <c r="E1418" s="52"/>
      <c r="F1418" s="50"/>
      <c r="G1418" s="50"/>
      <c r="H1418" s="50"/>
      <c r="I1418" s="50"/>
      <c r="J1418" s="50"/>
      <c r="K1418" s="50"/>
      <c r="L1418" s="53"/>
      <c r="M1418" s="53"/>
      <c r="N1418" s="50"/>
      <c r="O1418" s="50"/>
      <c r="P1418" s="50"/>
      <c r="Q1418" s="50"/>
      <c r="R1418" s="53"/>
    </row>
    <row r="1419">
      <c r="A1419" s="54"/>
      <c r="B1419" s="50"/>
      <c r="C1419" s="51"/>
      <c r="D1419" s="50"/>
      <c r="E1419" s="52"/>
      <c r="F1419" s="50"/>
      <c r="G1419" s="50"/>
      <c r="H1419" s="50"/>
      <c r="I1419" s="50"/>
      <c r="J1419" s="50"/>
      <c r="K1419" s="50"/>
      <c r="L1419" s="53"/>
      <c r="M1419" s="53"/>
      <c r="N1419" s="50"/>
      <c r="O1419" s="50"/>
      <c r="P1419" s="50"/>
      <c r="Q1419" s="50"/>
      <c r="R1419" s="53"/>
    </row>
    <row r="1420">
      <c r="A1420" s="54"/>
      <c r="B1420" s="50"/>
      <c r="C1420" s="51"/>
      <c r="D1420" s="50"/>
      <c r="E1420" s="52"/>
      <c r="F1420" s="50"/>
      <c r="G1420" s="50"/>
      <c r="H1420" s="50"/>
      <c r="I1420" s="50"/>
      <c r="J1420" s="50"/>
      <c r="K1420" s="50"/>
      <c r="L1420" s="53"/>
      <c r="M1420" s="53"/>
      <c r="N1420" s="50"/>
      <c r="O1420" s="50"/>
      <c r="P1420" s="50"/>
      <c r="Q1420" s="50"/>
      <c r="R1420" s="53"/>
    </row>
    <row r="1421">
      <c r="A1421" s="54"/>
      <c r="B1421" s="50"/>
      <c r="C1421" s="51"/>
      <c r="D1421" s="50"/>
      <c r="E1421" s="52"/>
      <c r="F1421" s="50"/>
      <c r="G1421" s="50"/>
      <c r="H1421" s="50"/>
      <c r="I1421" s="50"/>
      <c r="J1421" s="50"/>
      <c r="K1421" s="50"/>
      <c r="L1421" s="53"/>
      <c r="M1421" s="53"/>
      <c r="N1421" s="50"/>
      <c r="O1421" s="50"/>
      <c r="P1421" s="50"/>
      <c r="Q1421" s="50"/>
      <c r="R1421" s="53"/>
    </row>
    <row r="1422">
      <c r="A1422" s="54"/>
      <c r="B1422" s="50"/>
      <c r="C1422" s="51"/>
      <c r="D1422" s="50"/>
      <c r="E1422" s="52"/>
      <c r="F1422" s="50"/>
      <c r="G1422" s="50"/>
      <c r="H1422" s="50"/>
      <c r="I1422" s="50"/>
      <c r="J1422" s="50"/>
      <c r="K1422" s="50"/>
      <c r="L1422" s="53"/>
      <c r="M1422" s="53"/>
      <c r="N1422" s="50"/>
      <c r="O1422" s="50"/>
      <c r="P1422" s="50"/>
      <c r="Q1422" s="50"/>
      <c r="R1422" s="53"/>
    </row>
    <row r="1423">
      <c r="A1423" s="54"/>
      <c r="B1423" s="50"/>
      <c r="C1423" s="51"/>
      <c r="D1423" s="50"/>
      <c r="E1423" s="52"/>
      <c r="F1423" s="50"/>
      <c r="G1423" s="50"/>
      <c r="H1423" s="50"/>
      <c r="I1423" s="50"/>
      <c r="J1423" s="50"/>
      <c r="K1423" s="50"/>
      <c r="L1423" s="53"/>
      <c r="M1423" s="53"/>
      <c r="N1423" s="50"/>
      <c r="O1423" s="50"/>
      <c r="P1423" s="50"/>
      <c r="Q1423" s="50"/>
      <c r="R1423" s="53"/>
    </row>
    <row r="1424">
      <c r="A1424" s="54"/>
      <c r="B1424" s="50"/>
      <c r="C1424" s="51"/>
      <c r="D1424" s="50"/>
      <c r="E1424" s="52"/>
      <c r="F1424" s="50"/>
      <c r="G1424" s="50"/>
      <c r="H1424" s="50"/>
      <c r="I1424" s="50"/>
      <c r="J1424" s="50"/>
      <c r="K1424" s="50"/>
      <c r="L1424" s="53"/>
      <c r="M1424" s="53"/>
      <c r="N1424" s="50"/>
      <c r="O1424" s="50"/>
      <c r="P1424" s="50"/>
      <c r="Q1424" s="50"/>
      <c r="R1424" s="53"/>
    </row>
    <row r="1425">
      <c r="A1425" s="54"/>
      <c r="B1425" s="50"/>
      <c r="C1425" s="51"/>
      <c r="D1425" s="50"/>
      <c r="E1425" s="52"/>
      <c r="F1425" s="50"/>
      <c r="G1425" s="50"/>
      <c r="H1425" s="50"/>
      <c r="I1425" s="50"/>
      <c r="J1425" s="50"/>
      <c r="K1425" s="50"/>
      <c r="L1425" s="53"/>
      <c r="M1425" s="53"/>
      <c r="N1425" s="50"/>
      <c r="O1425" s="50"/>
      <c r="P1425" s="50"/>
      <c r="Q1425" s="50"/>
      <c r="R1425" s="53"/>
    </row>
    <row r="1426">
      <c r="A1426" s="54"/>
      <c r="B1426" s="50"/>
      <c r="C1426" s="51"/>
      <c r="D1426" s="50"/>
      <c r="E1426" s="52"/>
      <c r="F1426" s="50"/>
      <c r="G1426" s="50"/>
      <c r="H1426" s="50"/>
      <c r="I1426" s="50"/>
      <c r="J1426" s="50"/>
      <c r="K1426" s="50"/>
      <c r="L1426" s="53"/>
      <c r="M1426" s="53"/>
      <c r="N1426" s="50"/>
      <c r="O1426" s="50"/>
      <c r="P1426" s="50"/>
      <c r="Q1426" s="50"/>
      <c r="R1426" s="53"/>
    </row>
    <row r="1427">
      <c r="A1427" s="54"/>
      <c r="B1427" s="50"/>
      <c r="C1427" s="51"/>
      <c r="D1427" s="50"/>
      <c r="E1427" s="52"/>
      <c r="F1427" s="50"/>
      <c r="G1427" s="50"/>
      <c r="H1427" s="50"/>
      <c r="I1427" s="50"/>
      <c r="J1427" s="50"/>
      <c r="K1427" s="50"/>
      <c r="L1427" s="53"/>
      <c r="M1427" s="53"/>
      <c r="N1427" s="50"/>
      <c r="O1427" s="50"/>
      <c r="P1427" s="50"/>
      <c r="Q1427" s="50"/>
      <c r="R1427" s="53"/>
    </row>
    <row r="1428">
      <c r="A1428" s="54"/>
      <c r="B1428" s="50"/>
      <c r="C1428" s="51"/>
      <c r="D1428" s="50"/>
      <c r="E1428" s="52"/>
      <c r="F1428" s="50"/>
      <c r="G1428" s="50"/>
      <c r="H1428" s="50"/>
      <c r="I1428" s="50"/>
      <c r="J1428" s="50"/>
      <c r="K1428" s="50"/>
      <c r="L1428" s="53"/>
      <c r="M1428" s="53"/>
      <c r="N1428" s="50"/>
      <c r="O1428" s="50"/>
      <c r="P1428" s="50"/>
      <c r="Q1428" s="50"/>
      <c r="R1428" s="53"/>
    </row>
    <row r="1429">
      <c r="A1429" s="54"/>
      <c r="B1429" s="50"/>
      <c r="C1429" s="51"/>
      <c r="D1429" s="50"/>
      <c r="E1429" s="52"/>
      <c r="F1429" s="50"/>
      <c r="G1429" s="50"/>
      <c r="H1429" s="50"/>
      <c r="I1429" s="50"/>
      <c r="J1429" s="50"/>
      <c r="K1429" s="50"/>
      <c r="L1429" s="53"/>
      <c r="M1429" s="53"/>
      <c r="N1429" s="50"/>
      <c r="O1429" s="50"/>
      <c r="P1429" s="50"/>
      <c r="Q1429" s="50"/>
      <c r="R1429" s="53"/>
    </row>
    <row r="1430">
      <c r="A1430" s="54"/>
      <c r="B1430" s="50"/>
      <c r="C1430" s="51"/>
      <c r="D1430" s="50"/>
      <c r="E1430" s="52"/>
      <c r="F1430" s="50"/>
      <c r="G1430" s="50"/>
      <c r="H1430" s="50"/>
      <c r="I1430" s="50"/>
      <c r="J1430" s="50"/>
      <c r="K1430" s="50"/>
      <c r="L1430" s="53"/>
      <c r="M1430" s="53"/>
      <c r="N1430" s="50"/>
      <c r="O1430" s="50"/>
      <c r="P1430" s="50"/>
      <c r="Q1430" s="50"/>
      <c r="R1430" s="53"/>
    </row>
    <row r="1431">
      <c r="A1431" s="54"/>
      <c r="B1431" s="50"/>
      <c r="C1431" s="51"/>
      <c r="D1431" s="50"/>
      <c r="E1431" s="52"/>
      <c r="F1431" s="50"/>
      <c r="G1431" s="50"/>
      <c r="H1431" s="50"/>
      <c r="I1431" s="50"/>
      <c r="J1431" s="50"/>
      <c r="K1431" s="50"/>
      <c r="L1431" s="53"/>
      <c r="M1431" s="53"/>
      <c r="N1431" s="50"/>
      <c r="O1431" s="50"/>
      <c r="P1431" s="50"/>
      <c r="Q1431" s="50"/>
      <c r="R1431" s="53"/>
    </row>
    <row r="1432">
      <c r="A1432" s="54"/>
      <c r="B1432" s="50"/>
      <c r="C1432" s="51"/>
      <c r="D1432" s="50"/>
      <c r="E1432" s="52"/>
      <c r="F1432" s="50"/>
      <c r="G1432" s="50"/>
      <c r="H1432" s="50"/>
      <c r="I1432" s="50"/>
      <c r="J1432" s="50"/>
      <c r="K1432" s="50"/>
      <c r="L1432" s="53"/>
      <c r="M1432" s="53"/>
      <c r="N1432" s="50"/>
      <c r="O1432" s="50"/>
      <c r="P1432" s="50"/>
      <c r="Q1432" s="50"/>
      <c r="R1432" s="53"/>
    </row>
    <row r="1433">
      <c r="A1433" s="54"/>
      <c r="B1433" s="50"/>
      <c r="C1433" s="51"/>
      <c r="D1433" s="50"/>
      <c r="E1433" s="52"/>
      <c r="F1433" s="50"/>
      <c r="G1433" s="50"/>
      <c r="H1433" s="50"/>
      <c r="I1433" s="50"/>
      <c r="J1433" s="50"/>
      <c r="K1433" s="50"/>
      <c r="L1433" s="53"/>
      <c r="M1433" s="53"/>
      <c r="N1433" s="50"/>
      <c r="O1433" s="50"/>
      <c r="P1433" s="50"/>
      <c r="Q1433" s="50"/>
      <c r="R1433" s="53"/>
    </row>
    <row r="1434">
      <c r="A1434" s="54"/>
      <c r="B1434" s="50"/>
      <c r="C1434" s="51"/>
      <c r="D1434" s="50"/>
      <c r="E1434" s="52"/>
      <c r="F1434" s="50"/>
      <c r="G1434" s="50"/>
      <c r="H1434" s="50"/>
      <c r="I1434" s="50"/>
      <c r="J1434" s="50"/>
      <c r="K1434" s="50"/>
      <c r="L1434" s="53"/>
      <c r="M1434" s="53"/>
      <c r="N1434" s="50"/>
      <c r="O1434" s="50"/>
      <c r="P1434" s="50"/>
      <c r="Q1434" s="50"/>
      <c r="R1434" s="53"/>
    </row>
    <row r="1435">
      <c r="A1435" s="54"/>
      <c r="B1435" s="50"/>
      <c r="C1435" s="51"/>
      <c r="D1435" s="50"/>
      <c r="E1435" s="52"/>
      <c r="F1435" s="50"/>
      <c r="G1435" s="50"/>
      <c r="H1435" s="50"/>
      <c r="I1435" s="50"/>
      <c r="J1435" s="50"/>
      <c r="K1435" s="50"/>
      <c r="L1435" s="53"/>
      <c r="M1435" s="53"/>
      <c r="N1435" s="50"/>
      <c r="O1435" s="50"/>
      <c r="P1435" s="50"/>
      <c r="Q1435" s="50"/>
      <c r="R1435" s="53"/>
    </row>
    <row r="1436">
      <c r="A1436" s="54"/>
      <c r="B1436" s="50"/>
      <c r="C1436" s="51"/>
      <c r="D1436" s="50"/>
      <c r="E1436" s="52"/>
      <c r="F1436" s="50"/>
      <c r="G1436" s="50"/>
      <c r="H1436" s="50"/>
      <c r="I1436" s="50"/>
      <c r="J1436" s="50"/>
      <c r="K1436" s="50"/>
      <c r="L1436" s="53"/>
      <c r="M1436" s="53"/>
      <c r="N1436" s="50"/>
      <c r="O1436" s="50"/>
      <c r="P1436" s="50"/>
      <c r="Q1436" s="50"/>
      <c r="R1436" s="53"/>
    </row>
    <row r="1437">
      <c r="A1437" s="54"/>
      <c r="B1437" s="50"/>
      <c r="C1437" s="51"/>
      <c r="D1437" s="50"/>
      <c r="E1437" s="52"/>
      <c r="F1437" s="50"/>
      <c r="G1437" s="50"/>
      <c r="H1437" s="50"/>
      <c r="I1437" s="50"/>
      <c r="J1437" s="50"/>
      <c r="K1437" s="50"/>
      <c r="L1437" s="53"/>
      <c r="M1437" s="53"/>
      <c r="N1437" s="50"/>
      <c r="O1437" s="50"/>
      <c r="P1437" s="50"/>
      <c r="Q1437" s="50"/>
      <c r="R1437" s="53"/>
    </row>
    <row r="1438">
      <c r="A1438" s="54"/>
      <c r="B1438" s="50"/>
      <c r="C1438" s="51"/>
      <c r="D1438" s="50"/>
      <c r="E1438" s="52"/>
      <c r="F1438" s="50"/>
      <c r="G1438" s="50"/>
      <c r="H1438" s="50"/>
      <c r="I1438" s="50"/>
      <c r="J1438" s="50"/>
      <c r="K1438" s="50"/>
      <c r="L1438" s="53"/>
      <c r="M1438" s="53"/>
      <c r="N1438" s="50"/>
      <c r="O1438" s="50"/>
      <c r="P1438" s="50"/>
      <c r="Q1438" s="50"/>
      <c r="R1438" s="53"/>
    </row>
    <row r="1439">
      <c r="A1439" s="54"/>
      <c r="B1439" s="50"/>
      <c r="C1439" s="51"/>
      <c r="D1439" s="50"/>
      <c r="E1439" s="52"/>
      <c r="F1439" s="50"/>
      <c r="G1439" s="50"/>
      <c r="H1439" s="50"/>
      <c r="I1439" s="50"/>
      <c r="J1439" s="50"/>
      <c r="K1439" s="50"/>
      <c r="L1439" s="53"/>
      <c r="M1439" s="53"/>
      <c r="N1439" s="50"/>
      <c r="O1439" s="50"/>
      <c r="P1439" s="50"/>
      <c r="Q1439" s="50"/>
      <c r="R1439" s="53"/>
    </row>
    <row r="1440">
      <c r="A1440" s="54"/>
      <c r="B1440" s="50"/>
      <c r="C1440" s="51"/>
      <c r="D1440" s="50"/>
      <c r="E1440" s="52"/>
      <c r="F1440" s="50"/>
      <c r="G1440" s="50"/>
      <c r="H1440" s="50"/>
      <c r="I1440" s="50"/>
      <c r="J1440" s="50"/>
      <c r="K1440" s="50"/>
      <c r="L1440" s="53"/>
      <c r="M1440" s="53"/>
      <c r="N1440" s="50"/>
      <c r="O1440" s="50"/>
      <c r="P1440" s="50"/>
      <c r="Q1440" s="50"/>
      <c r="R1440" s="53"/>
    </row>
    <row r="1441">
      <c r="A1441" s="54"/>
      <c r="B1441" s="50"/>
      <c r="C1441" s="51"/>
      <c r="D1441" s="50"/>
      <c r="E1441" s="52"/>
      <c r="F1441" s="50"/>
      <c r="G1441" s="50"/>
      <c r="H1441" s="50"/>
      <c r="I1441" s="50"/>
      <c r="J1441" s="50"/>
      <c r="K1441" s="50"/>
      <c r="L1441" s="53"/>
      <c r="M1441" s="53"/>
      <c r="N1441" s="50"/>
      <c r="O1441" s="50"/>
      <c r="P1441" s="50"/>
      <c r="Q1441" s="50"/>
      <c r="R1441" s="53"/>
    </row>
    <row r="1442">
      <c r="A1442" s="54"/>
      <c r="B1442" s="50"/>
      <c r="C1442" s="51"/>
      <c r="D1442" s="50"/>
      <c r="E1442" s="52"/>
      <c r="F1442" s="50"/>
      <c r="G1442" s="50"/>
      <c r="H1442" s="50"/>
      <c r="I1442" s="50"/>
      <c r="J1442" s="50"/>
      <c r="K1442" s="50"/>
      <c r="L1442" s="53"/>
      <c r="M1442" s="53"/>
      <c r="N1442" s="50"/>
      <c r="O1442" s="50"/>
      <c r="P1442" s="50"/>
      <c r="Q1442" s="50"/>
      <c r="R1442" s="53"/>
    </row>
    <row r="1443">
      <c r="A1443" s="54"/>
      <c r="B1443" s="50"/>
      <c r="C1443" s="51"/>
      <c r="D1443" s="50"/>
      <c r="E1443" s="52"/>
      <c r="F1443" s="50"/>
      <c r="G1443" s="50"/>
      <c r="H1443" s="50"/>
      <c r="I1443" s="50"/>
      <c r="J1443" s="50"/>
      <c r="K1443" s="50"/>
      <c r="L1443" s="53"/>
      <c r="M1443" s="53"/>
      <c r="N1443" s="50"/>
      <c r="O1443" s="50"/>
      <c r="P1443" s="50"/>
      <c r="Q1443" s="50"/>
      <c r="R1443" s="53"/>
    </row>
    <row r="1444">
      <c r="A1444" s="54"/>
      <c r="B1444" s="50"/>
      <c r="C1444" s="51"/>
      <c r="D1444" s="50"/>
      <c r="E1444" s="52"/>
      <c r="F1444" s="50"/>
      <c r="G1444" s="50"/>
      <c r="H1444" s="50"/>
      <c r="I1444" s="50"/>
      <c r="J1444" s="50"/>
      <c r="K1444" s="50"/>
      <c r="L1444" s="53"/>
      <c r="M1444" s="53"/>
      <c r="N1444" s="50"/>
      <c r="O1444" s="50"/>
      <c r="P1444" s="50"/>
      <c r="Q1444" s="50"/>
      <c r="R1444" s="53"/>
    </row>
    <row r="1445">
      <c r="A1445" s="54"/>
      <c r="B1445" s="50"/>
      <c r="C1445" s="51"/>
      <c r="D1445" s="50"/>
      <c r="E1445" s="52"/>
      <c r="F1445" s="50"/>
      <c r="G1445" s="50"/>
      <c r="H1445" s="50"/>
      <c r="I1445" s="50"/>
      <c r="J1445" s="50"/>
      <c r="K1445" s="50"/>
      <c r="L1445" s="53"/>
      <c r="M1445" s="53"/>
      <c r="N1445" s="50"/>
      <c r="O1445" s="50"/>
      <c r="P1445" s="50"/>
      <c r="Q1445" s="50"/>
      <c r="R1445" s="53"/>
    </row>
    <row r="1446">
      <c r="A1446" s="54"/>
      <c r="B1446" s="50"/>
      <c r="C1446" s="51"/>
      <c r="D1446" s="50"/>
      <c r="E1446" s="52"/>
      <c r="F1446" s="50"/>
      <c r="G1446" s="50"/>
      <c r="H1446" s="50"/>
      <c r="I1446" s="50"/>
      <c r="J1446" s="50"/>
      <c r="K1446" s="50"/>
      <c r="L1446" s="53"/>
      <c r="M1446" s="53"/>
      <c r="N1446" s="50"/>
      <c r="O1446" s="50"/>
      <c r="P1446" s="50"/>
      <c r="Q1446" s="50"/>
      <c r="R1446" s="53"/>
    </row>
    <row r="1447">
      <c r="A1447" s="54"/>
      <c r="B1447" s="50"/>
      <c r="C1447" s="51"/>
      <c r="D1447" s="50"/>
      <c r="E1447" s="52"/>
      <c r="F1447" s="50"/>
      <c r="G1447" s="50"/>
      <c r="H1447" s="50"/>
      <c r="I1447" s="50"/>
      <c r="J1447" s="50"/>
      <c r="K1447" s="50"/>
      <c r="L1447" s="53"/>
      <c r="M1447" s="53"/>
      <c r="N1447" s="50"/>
      <c r="O1447" s="50"/>
      <c r="P1447" s="50"/>
      <c r="Q1447" s="50"/>
      <c r="R1447" s="53"/>
    </row>
    <row r="1448">
      <c r="A1448" s="54"/>
      <c r="B1448" s="50"/>
      <c r="C1448" s="51"/>
      <c r="D1448" s="50"/>
      <c r="E1448" s="52"/>
      <c r="F1448" s="50"/>
      <c r="G1448" s="50"/>
      <c r="H1448" s="50"/>
      <c r="I1448" s="50"/>
      <c r="J1448" s="50"/>
      <c r="K1448" s="50"/>
      <c r="L1448" s="53"/>
      <c r="M1448" s="53"/>
      <c r="N1448" s="50"/>
      <c r="O1448" s="50"/>
      <c r="P1448" s="50"/>
      <c r="Q1448" s="50"/>
      <c r="R1448" s="53"/>
    </row>
    <row r="1449">
      <c r="A1449" s="54"/>
      <c r="B1449" s="50"/>
      <c r="C1449" s="51"/>
      <c r="D1449" s="50"/>
      <c r="E1449" s="52"/>
      <c r="F1449" s="50"/>
      <c r="G1449" s="50"/>
      <c r="H1449" s="50"/>
      <c r="I1449" s="50"/>
      <c r="J1449" s="50"/>
      <c r="K1449" s="50"/>
      <c r="L1449" s="53"/>
      <c r="M1449" s="53"/>
      <c r="N1449" s="50"/>
      <c r="O1449" s="50"/>
      <c r="P1449" s="50"/>
      <c r="Q1449" s="50"/>
      <c r="R1449" s="53"/>
    </row>
    <row r="1450">
      <c r="A1450" s="54"/>
      <c r="B1450" s="50"/>
      <c r="C1450" s="51"/>
      <c r="D1450" s="50"/>
      <c r="E1450" s="52"/>
      <c r="F1450" s="50"/>
      <c r="G1450" s="50"/>
      <c r="H1450" s="50"/>
      <c r="I1450" s="50"/>
      <c r="J1450" s="50"/>
      <c r="K1450" s="50"/>
      <c r="L1450" s="53"/>
      <c r="M1450" s="53"/>
      <c r="N1450" s="50"/>
      <c r="O1450" s="50"/>
      <c r="P1450" s="50"/>
      <c r="Q1450" s="50"/>
      <c r="R1450" s="53"/>
    </row>
    <row r="1451">
      <c r="A1451" s="54"/>
      <c r="B1451" s="50"/>
      <c r="C1451" s="51"/>
      <c r="D1451" s="50"/>
      <c r="E1451" s="52"/>
      <c r="F1451" s="50"/>
      <c r="G1451" s="50"/>
      <c r="H1451" s="50"/>
      <c r="I1451" s="50"/>
      <c r="J1451" s="50"/>
      <c r="K1451" s="50"/>
      <c r="L1451" s="53"/>
      <c r="M1451" s="53"/>
      <c r="N1451" s="50"/>
      <c r="O1451" s="50"/>
      <c r="P1451" s="50"/>
      <c r="Q1451" s="50"/>
      <c r="R1451" s="53"/>
    </row>
    <row r="1452">
      <c r="A1452" s="54"/>
      <c r="B1452" s="50"/>
      <c r="C1452" s="51"/>
      <c r="D1452" s="50"/>
      <c r="E1452" s="52"/>
      <c r="F1452" s="50"/>
      <c r="G1452" s="50"/>
      <c r="H1452" s="50"/>
      <c r="I1452" s="50"/>
      <c r="J1452" s="50"/>
      <c r="K1452" s="50"/>
      <c r="L1452" s="53"/>
      <c r="M1452" s="53"/>
      <c r="N1452" s="50"/>
      <c r="O1452" s="50"/>
      <c r="P1452" s="50"/>
      <c r="Q1452" s="50"/>
      <c r="R1452" s="53"/>
    </row>
    <row r="1453">
      <c r="A1453" s="54"/>
      <c r="B1453" s="50"/>
      <c r="C1453" s="51"/>
      <c r="D1453" s="50"/>
      <c r="E1453" s="52"/>
      <c r="F1453" s="50"/>
      <c r="G1453" s="50"/>
      <c r="H1453" s="50"/>
      <c r="I1453" s="50"/>
      <c r="J1453" s="50"/>
      <c r="K1453" s="50"/>
      <c r="L1453" s="53"/>
      <c r="M1453" s="53"/>
      <c r="N1453" s="50"/>
      <c r="O1453" s="50"/>
      <c r="P1453" s="50"/>
      <c r="Q1453" s="50"/>
      <c r="R1453" s="53"/>
    </row>
    <row r="1454">
      <c r="A1454" s="54"/>
      <c r="B1454" s="50"/>
      <c r="C1454" s="51"/>
      <c r="D1454" s="50"/>
      <c r="E1454" s="52"/>
      <c r="F1454" s="50"/>
      <c r="G1454" s="50"/>
      <c r="H1454" s="50"/>
      <c r="I1454" s="50"/>
      <c r="J1454" s="50"/>
      <c r="K1454" s="50"/>
      <c r="L1454" s="53"/>
      <c r="M1454" s="53"/>
      <c r="N1454" s="50"/>
      <c r="O1454" s="50"/>
      <c r="P1454" s="50"/>
      <c r="Q1454" s="50"/>
      <c r="R1454" s="53"/>
    </row>
    <row r="1455">
      <c r="A1455" s="54"/>
      <c r="B1455" s="50"/>
      <c r="C1455" s="51"/>
      <c r="D1455" s="50"/>
      <c r="E1455" s="52"/>
      <c r="F1455" s="50"/>
      <c r="G1455" s="50"/>
      <c r="H1455" s="50"/>
      <c r="I1455" s="50"/>
      <c r="J1455" s="50"/>
      <c r="K1455" s="50"/>
      <c r="L1455" s="53"/>
      <c r="M1455" s="53"/>
      <c r="N1455" s="50"/>
      <c r="O1455" s="50"/>
      <c r="P1455" s="50"/>
      <c r="Q1455" s="50"/>
      <c r="R1455" s="53"/>
    </row>
    <row r="1456">
      <c r="A1456" s="54"/>
      <c r="B1456" s="50"/>
      <c r="C1456" s="51"/>
      <c r="D1456" s="50"/>
      <c r="E1456" s="52"/>
      <c r="F1456" s="50"/>
      <c r="G1456" s="50"/>
      <c r="H1456" s="50"/>
      <c r="I1456" s="50"/>
      <c r="J1456" s="50"/>
      <c r="K1456" s="50"/>
      <c r="L1456" s="53"/>
      <c r="M1456" s="53"/>
      <c r="N1456" s="50"/>
      <c r="O1456" s="50"/>
      <c r="P1456" s="50"/>
      <c r="Q1456" s="50"/>
      <c r="R1456" s="53"/>
    </row>
    <row r="1457">
      <c r="A1457" s="54"/>
      <c r="B1457" s="50"/>
      <c r="C1457" s="51"/>
      <c r="D1457" s="50"/>
      <c r="E1457" s="52"/>
      <c r="F1457" s="50"/>
      <c r="G1457" s="50"/>
      <c r="H1457" s="50"/>
      <c r="I1457" s="50"/>
      <c r="J1457" s="50"/>
      <c r="K1457" s="50"/>
      <c r="L1457" s="53"/>
      <c r="M1457" s="53"/>
      <c r="N1457" s="50"/>
      <c r="O1457" s="50"/>
      <c r="P1457" s="50"/>
      <c r="Q1457" s="50"/>
      <c r="R1457" s="53"/>
    </row>
    <row r="1458">
      <c r="A1458" s="54"/>
      <c r="B1458" s="50"/>
      <c r="C1458" s="51"/>
      <c r="D1458" s="50"/>
      <c r="E1458" s="52"/>
      <c r="F1458" s="50"/>
      <c r="G1458" s="50"/>
      <c r="H1458" s="50"/>
      <c r="I1458" s="50"/>
      <c r="J1458" s="50"/>
      <c r="K1458" s="50"/>
      <c r="L1458" s="53"/>
      <c r="M1458" s="53"/>
      <c r="N1458" s="50"/>
      <c r="O1458" s="50"/>
      <c r="P1458" s="50"/>
      <c r="Q1458" s="50"/>
      <c r="R1458" s="53"/>
    </row>
    <row r="1459">
      <c r="A1459" s="54"/>
      <c r="B1459" s="50"/>
      <c r="C1459" s="51"/>
      <c r="D1459" s="50"/>
      <c r="E1459" s="52"/>
      <c r="F1459" s="50"/>
      <c r="G1459" s="50"/>
      <c r="H1459" s="50"/>
      <c r="I1459" s="50"/>
      <c r="J1459" s="50"/>
      <c r="K1459" s="50"/>
      <c r="L1459" s="53"/>
      <c r="M1459" s="53"/>
      <c r="N1459" s="50"/>
      <c r="O1459" s="50"/>
      <c r="P1459" s="50"/>
      <c r="Q1459" s="50"/>
      <c r="R1459" s="53"/>
    </row>
    <row r="1460">
      <c r="A1460" s="54"/>
      <c r="B1460" s="50"/>
      <c r="C1460" s="51"/>
      <c r="D1460" s="50"/>
      <c r="E1460" s="52"/>
      <c r="F1460" s="50"/>
      <c r="G1460" s="50"/>
      <c r="H1460" s="50"/>
      <c r="I1460" s="50"/>
      <c r="J1460" s="50"/>
      <c r="K1460" s="50"/>
      <c r="L1460" s="53"/>
      <c r="M1460" s="53"/>
      <c r="N1460" s="50"/>
      <c r="O1460" s="50"/>
      <c r="P1460" s="50"/>
      <c r="Q1460" s="50"/>
      <c r="R1460" s="53"/>
    </row>
    <row r="1461">
      <c r="A1461" s="54"/>
      <c r="B1461" s="50"/>
      <c r="C1461" s="51"/>
      <c r="D1461" s="50"/>
      <c r="E1461" s="52"/>
      <c r="F1461" s="50"/>
      <c r="G1461" s="50"/>
      <c r="H1461" s="50"/>
      <c r="I1461" s="50"/>
      <c r="J1461" s="50"/>
      <c r="K1461" s="50"/>
      <c r="L1461" s="53"/>
      <c r="M1461" s="53"/>
      <c r="N1461" s="50"/>
      <c r="O1461" s="50"/>
      <c r="P1461" s="50"/>
      <c r="Q1461" s="50"/>
      <c r="R1461" s="53"/>
    </row>
    <row r="1462">
      <c r="A1462" s="54"/>
      <c r="B1462" s="50"/>
      <c r="C1462" s="51"/>
      <c r="D1462" s="50"/>
      <c r="E1462" s="52"/>
      <c r="F1462" s="50"/>
      <c r="G1462" s="50"/>
      <c r="H1462" s="50"/>
      <c r="I1462" s="50"/>
      <c r="J1462" s="50"/>
      <c r="K1462" s="50"/>
      <c r="L1462" s="53"/>
      <c r="M1462" s="53"/>
      <c r="N1462" s="50"/>
      <c r="O1462" s="50"/>
      <c r="P1462" s="50"/>
      <c r="Q1462" s="50"/>
      <c r="R1462" s="53"/>
    </row>
    <row r="1463">
      <c r="A1463" s="54"/>
      <c r="B1463" s="50"/>
      <c r="C1463" s="51"/>
      <c r="D1463" s="50"/>
      <c r="E1463" s="52"/>
      <c r="F1463" s="50"/>
      <c r="G1463" s="50"/>
      <c r="H1463" s="50"/>
      <c r="I1463" s="50"/>
      <c r="J1463" s="50"/>
      <c r="K1463" s="50"/>
      <c r="L1463" s="53"/>
      <c r="M1463" s="53"/>
      <c r="N1463" s="50"/>
      <c r="O1463" s="50"/>
      <c r="P1463" s="50"/>
      <c r="Q1463" s="50"/>
      <c r="R1463" s="53"/>
    </row>
    <row r="1464">
      <c r="A1464" s="54"/>
      <c r="B1464" s="50"/>
      <c r="C1464" s="51"/>
      <c r="D1464" s="50"/>
      <c r="E1464" s="52"/>
      <c r="F1464" s="50"/>
      <c r="G1464" s="50"/>
      <c r="H1464" s="50"/>
      <c r="I1464" s="50"/>
      <c r="J1464" s="50"/>
      <c r="K1464" s="50"/>
      <c r="L1464" s="53"/>
      <c r="M1464" s="53"/>
      <c r="N1464" s="50"/>
      <c r="O1464" s="50"/>
      <c r="P1464" s="50"/>
      <c r="Q1464" s="50"/>
      <c r="R1464" s="53"/>
    </row>
    <row r="1465">
      <c r="A1465" s="54"/>
      <c r="B1465" s="50"/>
      <c r="C1465" s="51"/>
      <c r="D1465" s="50"/>
      <c r="E1465" s="52"/>
      <c r="F1465" s="50"/>
      <c r="G1465" s="50"/>
      <c r="H1465" s="50"/>
      <c r="I1465" s="50"/>
      <c r="J1465" s="50"/>
      <c r="K1465" s="50"/>
      <c r="L1465" s="53"/>
      <c r="M1465" s="53"/>
      <c r="N1465" s="50"/>
      <c r="O1465" s="50"/>
      <c r="P1465" s="50"/>
      <c r="Q1465" s="50"/>
      <c r="R1465" s="53"/>
    </row>
    <row r="1466">
      <c r="A1466" s="54"/>
      <c r="B1466" s="50"/>
      <c r="C1466" s="51"/>
      <c r="D1466" s="50"/>
      <c r="E1466" s="52"/>
      <c r="F1466" s="50"/>
      <c r="G1466" s="50"/>
      <c r="H1466" s="50"/>
      <c r="I1466" s="50"/>
      <c r="J1466" s="50"/>
      <c r="K1466" s="50"/>
      <c r="L1466" s="53"/>
      <c r="M1466" s="53"/>
      <c r="N1466" s="50"/>
      <c r="O1466" s="50"/>
      <c r="P1466" s="50"/>
      <c r="Q1466" s="50"/>
      <c r="R1466" s="53"/>
    </row>
    <row r="1467">
      <c r="A1467" s="54"/>
      <c r="B1467" s="50"/>
      <c r="C1467" s="51"/>
      <c r="D1467" s="50"/>
      <c r="E1467" s="52"/>
      <c r="F1467" s="50"/>
      <c r="G1467" s="50"/>
      <c r="H1467" s="50"/>
      <c r="I1467" s="50"/>
      <c r="J1467" s="50"/>
      <c r="K1467" s="50"/>
      <c r="L1467" s="53"/>
      <c r="M1467" s="53"/>
      <c r="N1467" s="50"/>
      <c r="O1467" s="50"/>
      <c r="P1467" s="50"/>
      <c r="Q1467" s="50"/>
      <c r="R1467" s="53"/>
    </row>
    <row r="1468">
      <c r="A1468" s="54"/>
      <c r="B1468" s="50"/>
      <c r="C1468" s="51"/>
      <c r="D1468" s="50"/>
      <c r="E1468" s="52"/>
      <c r="F1468" s="50"/>
      <c r="G1468" s="50"/>
      <c r="H1468" s="50"/>
      <c r="I1468" s="50"/>
      <c r="J1468" s="50"/>
      <c r="K1468" s="50"/>
      <c r="L1468" s="53"/>
      <c r="M1468" s="53"/>
      <c r="N1468" s="50"/>
      <c r="O1468" s="50"/>
      <c r="P1468" s="50"/>
      <c r="Q1468" s="50"/>
      <c r="R1468" s="53"/>
    </row>
    <row r="1469">
      <c r="A1469" s="54"/>
      <c r="B1469" s="50"/>
      <c r="C1469" s="51"/>
      <c r="D1469" s="50"/>
      <c r="E1469" s="52"/>
      <c r="F1469" s="50"/>
      <c r="G1469" s="50"/>
      <c r="H1469" s="50"/>
      <c r="I1469" s="50"/>
      <c r="J1469" s="50"/>
      <c r="K1469" s="50"/>
      <c r="L1469" s="53"/>
      <c r="M1469" s="53"/>
      <c r="N1469" s="50"/>
      <c r="O1469" s="50"/>
      <c r="P1469" s="50"/>
      <c r="Q1469" s="50"/>
      <c r="R1469" s="53"/>
    </row>
    <row r="1470">
      <c r="A1470" s="54"/>
      <c r="B1470" s="50"/>
      <c r="C1470" s="51"/>
      <c r="D1470" s="50"/>
      <c r="E1470" s="52"/>
      <c r="F1470" s="50"/>
      <c r="G1470" s="50"/>
      <c r="H1470" s="50"/>
      <c r="I1470" s="50"/>
      <c r="J1470" s="50"/>
      <c r="K1470" s="50"/>
      <c r="L1470" s="53"/>
      <c r="M1470" s="53"/>
      <c r="N1470" s="50"/>
      <c r="O1470" s="50"/>
      <c r="P1470" s="50"/>
      <c r="Q1470" s="50"/>
      <c r="R1470" s="53"/>
    </row>
    <row r="1471">
      <c r="A1471" s="54"/>
      <c r="B1471" s="50"/>
      <c r="C1471" s="51"/>
      <c r="D1471" s="50"/>
      <c r="E1471" s="52"/>
      <c r="F1471" s="50"/>
      <c r="G1471" s="50"/>
      <c r="H1471" s="50"/>
      <c r="I1471" s="50"/>
      <c r="J1471" s="50"/>
      <c r="K1471" s="50"/>
      <c r="L1471" s="53"/>
      <c r="M1471" s="53"/>
      <c r="N1471" s="50"/>
      <c r="O1471" s="50"/>
      <c r="P1471" s="50"/>
      <c r="Q1471" s="50"/>
      <c r="R1471" s="53"/>
    </row>
    <row r="1472">
      <c r="A1472" s="54"/>
      <c r="B1472" s="50"/>
      <c r="C1472" s="51"/>
      <c r="D1472" s="50"/>
      <c r="E1472" s="52"/>
      <c r="F1472" s="50"/>
      <c r="G1472" s="50"/>
      <c r="H1472" s="50"/>
      <c r="I1472" s="50"/>
      <c r="J1472" s="50"/>
      <c r="K1472" s="50"/>
      <c r="L1472" s="53"/>
      <c r="M1472" s="53"/>
      <c r="N1472" s="50"/>
      <c r="O1472" s="50"/>
      <c r="P1472" s="50"/>
      <c r="Q1472" s="50"/>
      <c r="R1472" s="53"/>
    </row>
    <row r="1473">
      <c r="A1473" s="54"/>
      <c r="B1473" s="50"/>
      <c r="C1473" s="51"/>
      <c r="D1473" s="50"/>
      <c r="E1473" s="52"/>
      <c r="F1473" s="50"/>
      <c r="G1473" s="50"/>
      <c r="H1473" s="50"/>
      <c r="I1473" s="50"/>
      <c r="J1473" s="50"/>
      <c r="K1473" s="50"/>
      <c r="L1473" s="53"/>
      <c r="M1473" s="53"/>
      <c r="N1473" s="50"/>
      <c r="O1473" s="50"/>
      <c r="P1473" s="50"/>
      <c r="Q1473" s="50"/>
      <c r="R1473" s="53"/>
    </row>
    <row r="1474">
      <c r="A1474" s="54"/>
      <c r="B1474" s="50"/>
      <c r="C1474" s="51"/>
      <c r="D1474" s="50"/>
      <c r="E1474" s="52"/>
      <c r="F1474" s="50"/>
      <c r="G1474" s="50"/>
      <c r="H1474" s="50"/>
      <c r="I1474" s="50"/>
      <c r="J1474" s="50"/>
      <c r="K1474" s="50"/>
      <c r="L1474" s="53"/>
      <c r="M1474" s="53"/>
      <c r="N1474" s="50"/>
      <c r="O1474" s="50"/>
      <c r="P1474" s="50"/>
      <c r="Q1474" s="50"/>
      <c r="R1474" s="53"/>
    </row>
    <row r="1475">
      <c r="A1475" s="54"/>
      <c r="B1475" s="50"/>
      <c r="C1475" s="51"/>
      <c r="D1475" s="50"/>
      <c r="E1475" s="52"/>
      <c r="F1475" s="50"/>
      <c r="G1475" s="50"/>
      <c r="H1475" s="50"/>
      <c r="I1475" s="50"/>
      <c r="J1475" s="50"/>
      <c r="K1475" s="50"/>
      <c r="L1475" s="53"/>
      <c r="M1475" s="53"/>
      <c r="N1475" s="50"/>
      <c r="O1475" s="50"/>
      <c r="P1475" s="50"/>
      <c r="Q1475" s="50"/>
      <c r="R1475" s="53"/>
    </row>
    <row r="1476">
      <c r="A1476" s="54"/>
      <c r="B1476" s="50"/>
      <c r="C1476" s="51"/>
      <c r="D1476" s="50"/>
      <c r="E1476" s="52"/>
      <c r="F1476" s="50"/>
      <c r="G1476" s="50"/>
      <c r="H1476" s="50"/>
      <c r="I1476" s="50"/>
      <c r="J1476" s="50"/>
      <c r="K1476" s="50"/>
      <c r="L1476" s="53"/>
      <c r="M1476" s="53"/>
      <c r="N1476" s="50"/>
      <c r="O1476" s="50"/>
      <c r="P1476" s="50"/>
      <c r="Q1476" s="50"/>
      <c r="R1476" s="53"/>
    </row>
    <row r="1477">
      <c r="A1477" s="54"/>
      <c r="B1477" s="50"/>
      <c r="C1477" s="51"/>
      <c r="D1477" s="50"/>
      <c r="E1477" s="52"/>
      <c r="F1477" s="50"/>
      <c r="G1477" s="50"/>
      <c r="H1477" s="50"/>
      <c r="I1477" s="50"/>
      <c r="J1477" s="50"/>
      <c r="K1477" s="50"/>
      <c r="L1477" s="53"/>
      <c r="M1477" s="53"/>
      <c r="N1477" s="50"/>
      <c r="O1477" s="50"/>
      <c r="P1477" s="50"/>
      <c r="Q1477" s="50"/>
      <c r="R1477" s="53"/>
    </row>
    <row r="1478">
      <c r="A1478" s="54"/>
      <c r="B1478" s="50"/>
      <c r="C1478" s="51"/>
      <c r="D1478" s="50"/>
      <c r="E1478" s="52"/>
      <c r="F1478" s="50"/>
      <c r="G1478" s="50"/>
      <c r="H1478" s="50"/>
      <c r="I1478" s="50"/>
      <c r="J1478" s="50"/>
      <c r="K1478" s="50"/>
      <c r="L1478" s="53"/>
      <c r="M1478" s="53"/>
      <c r="N1478" s="50"/>
      <c r="O1478" s="50"/>
      <c r="P1478" s="50"/>
      <c r="Q1478" s="50"/>
      <c r="R1478" s="53"/>
    </row>
    <row r="1479">
      <c r="A1479" s="54"/>
      <c r="B1479" s="50"/>
      <c r="C1479" s="51"/>
      <c r="D1479" s="50"/>
      <c r="E1479" s="52"/>
      <c r="F1479" s="50"/>
      <c r="G1479" s="50"/>
      <c r="H1479" s="50"/>
      <c r="I1479" s="50"/>
      <c r="J1479" s="50"/>
      <c r="K1479" s="50"/>
      <c r="L1479" s="53"/>
      <c r="M1479" s="53"/>
      <c r="N1479" s="50"/>
      <c r="O1479" s="50"/>
      <c r="P1479" s="50"/>
      <c r="Q1479" s="50"/>
      <c r="R1479" s="53"/>
    </row>
    <row r="1480">
      <c r="A1480" s="54"/>
      <c r="B1480" s="50"/>
      <c r="C1480" s="51"/>
      <c r="D1480" s="50"/>
      <c r="E1480" s="52"/>
      <c r="F1480" s="50"/>
      <c r="G1480" s="50"/>
      <c r="H1480" s="50"/>
      <c r="I1480" s="50"/>
      <c r="J1480" s="50"/>
      <c r="K1480" s="50"/>
      <c r="L1480" s="53"/>
      <c r="M1480" s="53"/>
      <c r="N1480" s="50"/>
      <c r="O1480" s="50"/>
      <c r="P1480" s="50"/>
      <c r="Q1480" s="50"/>
      <c r="R1480" s="53"/>
    </row>
    <row r="1481">
      <c r="A1481" s="54"/>
      <c r="B1481" s="50"/>
      <c r="C1481" s="51"/>
      <c r="D1481" s="50"/>
      <c r="E1481" s="52"/>
      <c r="F1481" s="50"/>
      <c r="G1481" s="50"/>
      <c r="H1481" s="50"/>
      <c r="I1481" s="50"/>
      <c r="J1481" s="50"/>
      <c r="K1481" s="50"/>
      <c r="L1481" s="53"/>
      <c r="M1481" s="53"/>
      <c r="N1481" s="50"/>
      <c r="O1481" s="50"/>
      <c r="P1481" s="50"/>
      <c r="Q1481" s="50"/>
      <c r="R1481" s="53"/>
    </row>
    <row r="1482">
      <c r="A1482" s="54"/>
      <c r="B1482" s="50"/>
      <c r="C1482" s="51"/>
      <c r="D1482" s="50"/>
      <c r="E1482" s="52"/>
      <c r="F1482" s="50"/>
      <c r="G1482" s="50"/>
      <c r="H1482" s="50"/>
      <c r="I1482" s="50"/>
      <c r="J1482" s="50"/>
      <c r="K1482" s="50"/>
      <c r="L1482" s="53"/>
      <c r="M1482" s="53"/>
      <c r="N1482" s="50"/>
      <c r="O1482" s="50"/>
      <c r="P1482" s="50"/>
      <c r="Q1482" s="50"/>
      <c r="R1482" s="53"/>
    </row>
    <row r="1483">
      <c r="A1483" s="54"/>
      <c r="B1483" s="50"/>
      <c r="C1483" s="51"/>
      <c r="D1483" s="50"/>
      <c r="E1483" s="52"/>
      <c r="F1483" s="50"/>
      <c r="G1483" s="50"/>
      <c r="H1483" s="50"/>
      <c r="I1483" s="50"/>
      <c r="J1483" s="50"/>
      <c r="K1483" s="50"/>
      <c r="L1483" s="53"/>
      <c r="M1483" s="53"/>
      <c r="N1483" s="50"/>
      <c r="O1483" s="50"/>
      <c r="P1483" s="50"/>
      <c r="Q1483" s="50"/>
      <c r="R1483" s="53"/>
    </row>
    <row r="1484">
      <c r="A1484" s="54"/>
      <c r="B1484" s="50"/>
      <c r="C1484" s="51"/>
      <c r="D1484" s="50"/>
      <c r="E1484" s="52"/>
      <c r="F1484" s="50"/>
      <c r="G1484" s="50"/>
      <c r="H1484" s="50"/>
      <c r="I1484" s="50"/>
      <c r="J1484" s="50"/>
      <c r="K1484" s="50"/>
      <c r="L1484" s="53"/>
      <c r="M1484" s="53"/>
      <c r="N1484" s="50"/>
      <c r="O1484" s="50"/>
      <c r="P1484" s="50"/>
      <c r="Q1484" s="50"/>
      <c r="R1484" s="53"/>
    </row>
    <row r="1485">
      <c r="A1485" s="54"/>
      <c r="B1485" s="50"/>
      <c r="C1485" s="51"/>
      <c r="D1485" s="50"/>
      <c r="E1485" s="52"/>
      <c r="F1485" s="50"/>
      <c r="G1485" s="50"/>
      <c r="H1485" s="50"/>
      <c r="I1485" s="50"/>
      <c r="J1485" s="50"/>
      <c r="K1485" s="50"/>
      <c r="L1485" s="53"/>
      <c r="M1485" s="53"/>
      <c r="N1485" s="50"/>
      <c r="O1485" s="50"/>
      <c r="P1485" s="50"/>
      <c r="Q1485" s="50"/>
      <c r="R1485" s="53"/>
    </row>
    <row r="1486">
      <c r="A1486" s="54"/>
      <c r="B1486" s="50"/>
      <c r="C1486" s="51"/>
      <c r="D1486" s="50"/>
      <c r="E1486" s="52"/>
      <c r="F1486" s="50"/>
      <c r="G1486" s="50"/>
      <c r="H1486" s="50"/>
      <c r="I1486" s="50"/>
      <c r="J1486" s="50"/>
      <c r="K1486" s="50"/>
      <c r="L1486" s="53"/>
      <c r="M1486" s="53"/>
      <c r="N1486" s="50"/>
      <c r="O1486" s="50"/>
      <c r="P1486" s="50"/>
      <c r="Q1486" s="50"/>
      <c r="R1486" s="53"/>
    </row>
    <row r="1487">
      <c r="A1487" s="54"/>
      <c r="B1487" s="50"/>
      <c r="C1487" s="51"/>
      <c r="D1487" s="50"/>
      <c r="E1487" s="52"/>
      <c r="F1487" s="50"/>
      <c r="G1487" s="50"/>
      <c r="H1487" s="50"/>
      <c r="I1487" s="50"/>
      <c r="J1487" s="50"/>
      <c r="K1487" s="50"/>
      <c r="L1487" s="53"/>
      <c r="M1487" s="53"/>
      <c r="N1487" s="50"/>
      <c r="O1487" s="50"/>
      <c r="P1487" s="50"/>
      <c r="Q1487" s="50"/>
      <c r="R1487" s="53"/>
    </row>
    <row r="1488">
      <c r="A1488" s="54"/>
      <c r="B1488" s="50"/>
      <c r="C1488" s="51"/>
      <c r="D1488" s="50"/>
      <c r="E1488" s="52"/>
      <c r="F1488" s="50"/>
      <c r="G1488" s="50"/>
      <c r="H1488" s="50"/>
      <c r="I1488" s="50"/>
      <c r="J1488" s="50"/>
      <c r="K1488" s="50"/>
      <c r="L1488" s="53"/>
      <c r="M1488" s="53"/>
      <c r="N1488" s="50"/>
      <c r="O1488" s="50"/>
      <c r="P1488" s="50"/>
      <c r="Q1488" s="50"/>
      <c r="R1488" s="53"/>
    </row>
    <row r="1489">
      <c r="A1489" s="54"/>
      <c r="B1489" s="50"/>
      <c r="C1489" s="51"/>
      <c r="D1489" s="50"/>
      <c r="E1489" s="52"/>
      <c r="F1489" s="50"/>
      <c r="G1489" s="50"/>
      <c r="H1489" s="50"/>
      <c r="I1489" s="50"/>
      <c r="J1489" s="50"/>
      <c r="K1489" s="50"/>
      <c r="L1489" s="53"/>
      <c r="M1489" s="53"/>
      <c r="N1489" s="50"/>
      <c r="O1489" s="50"/>
      <c r="P1489" s="50"/>
      <c r="Q1489" s="50"/>
      <c r="R1489" s="53"/>
    </row>
    <row r="1490">
      <c r="A1490" s="54"/>
      <c r="B1490" s="50"/>
      <c r="C1490" s="51"/>
      <c r="D1490" s="50"/>
      <c r="E1490" s="52"/>
      <c r="F1490" s="50"/>
      <c r="G1490" s="50"/>
      <c r="H1490" s="50"/>
      <c r="I1490" s="50"/>
      <c r="J1490" s="50"/>
      <c r="K1490" s="50"/>
      <c r="L1490" s="53"/>
      <c r="M1490" s="53"/>
      <c r="N1490" s="50"/>
      <c r="O1490" s="50"/>
      <c r="P1490" s="50"/>
      <c r="Q1490" s="50"/>
      <c r="R1490" s="53"/>
    </row>
    <row r="1491">
      <c r="A1491" s="54"/>
      <c r="B1491" s="50"/>
      <c r="C1491" s="51"/>
      <c r="D1491" s="50"/>
      <c r="E1491" s="52"/>
      <c r="F1491" s="50"/>
      <c r="G1491" s="50"/>
      <c r="H1491" s="50"/>
      <c r="I1491" s="50"/>
      <c r="J1491" s="50"/>
      <c r="K1491" s="50"/>
      <c r="L1491" s="53"/>
      <c r="M1491" s="53"/>
      <c r="N1491" s="50"/>
      <c r="O1491" s="50"/>
      <c r="P1491" s="50"/>
      <c r="Q1491" s="50"/>
      <c r="R1491" s="53"/>
    </row>
    <row r="1492">
      <c r="A1492" s="54"/>
      <c r="B1492" s="50"/>
      <c r="C1492" s="51"/>
      <c r="D1492" s="50"/>
      <c r="E1492" s="52"/>
      <c r="F1492" s="50"/>
      <c r="G1492" s="50"/>
      <c r="H1492" s="50"/>
      <c r="I1492" s="50"/>
      <c r="J1492" s="50"/>
      <c r="K1492" s="50"/>
      <c r="L1492" s="53"/>
      <c r="M1492" s="53"/>
      <c r="N1492" s="50"/>
      <c r="O1492" s="50"/>
      <c r="P1492" s="50"/>
      <c r="Q1492" s="50"/>
      <c r="R1492" s="53"/>
    </row>
    <row r="1493">
      <c r="A1493" s="54"/>
      <c r="B1493" s="50"/>
      <c r="C1493" s="51"/>
      <c r="D1493" s="50"/>
      <c r="E1493" s="52"/>
      <c r="F1493" s="50"/>
      <c r="G1493" s="50"/>
      <c r="H1493" s="50"/>
      <c r="I1493" s="50"/>
      <c r="J1493" s="50"/>
      <c r="K1493" s="50"/>
      <c r="L1493" s="53"/>
      <c r="M1493" s="53"/>
      <c r="N1493" s="50"/>
      <c r="O1493" s="50"/>
      <c r="P1493" s="50"/>
      <c r="Q1493" s="50"/>
      <c r="R1493" s="53"/>
    </row>
    <row r="1494">
      <c r="A1494" s="54"/>
      <c r="B1494" s="50"/>
      <c r="C1494" s="51"/>
      <c r="D1494" s="50"/>
      <c r="E1494" s="52"/>
      <c r="F1494" s="50"/>
      <c r="G1494" s="50"/>
      <c r="H1494" s="50"/>
      <c r="I1494" s="50"/>
      <c r="J1494" s="50"/>
      <c r="K1494" s="50"/>
      <c r="L1494" s="53"/>
      <c r="M1494" s="53"/>
      <c r="N1494" s="50"/>
      <c r="O1494" s="50"/>
      <c r="P1494" s="50"/>
      <c r="Q1494" s="50"/>
      <c r="R1494" s="53"/>
    </row>
    <row r="1495">
      <c r="A1495" s="54"/>
      <c r="B1495" s="50"/>
      <c r="C1495" s="51"/>
      <c r="D1495" s="50"/>
      <c r="E1495" s="52"/>
      <c r="F1495" s="50"/>
      <c r="G1495" s="50"/>
      <c r="H1495" s="50"/>
      <c r="I1495" s="50"/>
      <c r="J1495" s="50"/>
      <c r="K1495" s="50"/>
      <c r="L1495" s="53"/>
      <c r="M1495" s="53"/>
      <c r="N1495" s="50"/>
      <c r="O1495" s="50"/>
      <c r="P1495" s="50"/>
      <c r="Q1495" s="50"/>
      <c r="R1495" s="53"/>
    </row>
    <row r="1496">
      <c r="A1496" s="54"/>
      <c r="B1496" s="50"/>
      <c r="C1496" s="51"/>
      <c r="D1496" s="50"/>
      <c r="E1496" s="52"/>
      <c r="F1496" s="50"/>
      <c r="G1496" s="50"/>
      <c r="H1496" s="50"/>
      <c r="I1496" s="50"/>
      <c r="J1496" s="50"/>
      <c r="K1496" s="50"/>
      <c r="L1496" s="53"/>
      <c r="M1496" s="53"/>
      <c r="N1496" s="50"/>
      <c r="O1496" s="50"/>
      <c r="P1496" s="50"/>
      <c r="Q1496" s="50"/>
      <c r="R1496" s="53"/>
    </row>
    <row r="1497">
      <c r="A1497" s="54"/>
      <c r="B1497" s="50"/>
      <c r="C1497" s="51"/>
      <c r="D1497" s="50"/>
      <c r="E1497" s="52"/>
      <c r="F1497" s="50"/>
      <c r="G1497" s="50"/>
      <c r="H1497" s="50"/>
      <c r="I1497" s="50"/>
      <c r="J1497" s="50"/>
      <c r="K1497" s="50"/>
      <c r="L1497" s="53"/>
      <c r="M1497" s="53"/>
      <c r="N1497" s="50"/>
      <c r="O1497" s="50"/>
      <c r="P1497" s="50"/>
      <c r="Q1497" s="50"/>
      <c r="R1497" s="53"/>
    </row>
    <row r="1498">
      <c r="A1498" s="54"/>
      <c r="B1498" s="50"/>
      <c r="C1498" s="51"/>
      <c r="D1498" s="50"/>
      <c r="E1498" s="52"/>
      <c r="F1498" s="50"/>
      <c r="G1498" s="50"/>
      <c r="H1498" s="50"/>
      <c r="I1498" s="50"/>
      <c r="J1498" s="50"/>
      <c r="K1498" s="50"/>
      <c r="L1498" s="53"/>
      <c r="M1498" s="53"/>
      <c r="N1498" s="50"/>
      <c r="O1498" s="50"/>
      <c r="P1498" s="50"/>
      <c r="Q1498" s="50"/>
      <c r="R1498" s="53"/>
    </row>
    <row r="1499">
      <c r="A1499" s="54"/>
      <c r="B1499" s="50"/>
      <c r="C1499" s="51"/>
      <c r="D1499" s="50"/>
      <c r="E1499" s="52"/>
      <c r="F1499" s="50"/>
      <c r="G1499" s="50"/>
      <c r="H1499" s="50"/>
      <c r="I1499" s="50"/>
      <c r="J1499" s="50"/>
      <c r="K1499" s="50"/>
      <c r="L1499" s="53"/>
      <c r="M1499" s="53"/>
      <c r="N1499" s="50"/>
      <c r="O1499" s="50"/>
      <c r="P1499" s="50"/>
      <c r="Q1499" s="50"/>
      <c r="R1499" s="53"/>
    </row>
    <row r="1500">
      <c r="A1500" s="54"/>
      <c r="B1500" s="50"/>
      <c r="C1500" s="51"/>
      <c r="D1500" s="50"/>
      <c r="E1500" s="52"/>
      <c r="F1500" s="50"/>
      <c r="G1500" s="50"/>
      <c r="H1500" s="50"/>
      <c r="I1500" s="50"/>
      <c r="J1500" s="50"/>
      <c r="K1500" s="50"/>
      <c r="L1500" s="53"/>
      <c r="M1500" s="53"/>
      <c r="N1500" s="50"/>
      <c r="O1500" s="50"/>
      <c r="P1500" s="50"/>
      <c r="Q1500" s="50"/>
      <c r="R1500" s="53"/>
    </row>
    <row r="1501">
      <c r="A1501" s="54"/>
      <c r="B1501" s="50"/>
      <c r="C1501" s="51"/>
      <c r="D1501" s="50"/>
      <c r="E1501" s="52"/>
      <c r="F1501" s="50"/>
      <c r="G1501" s="50"/>
      <c r="H1501" s="50"/>
      <c r="I1501" s="50"/>
      <c r="J1501" s="50"/>
      <c r="K1501" s="50"/>
      <c r="L1501" s="53"/>
      <c r="M1501" s="53"/>
      <c r="N1501" s="50"/>
      <c r="O1501" s="50"/>
      <c r="P1501" s="50"/>
      <c r="Q1501" s="50"/>
      <c r="R1501" s="53"/>
    </row>
    <row r="1502">
      <c r="A1502" s="54"/>
      <c r="B1502" s="50"/>
      <c r="C1502" s="51"/>
      <c r="D1502" s="50"/>
      <c r="E1502" s="52"/>
      <c r="F1502" s="50"/>
      <c r="G1502" s="50"/>
      <c r="H1502" s="50"/>
      <c r="I1502" s="50"/>
      <c r="J1502" s="50"/>
      <c r="K1502" s="50"/>
      <c r="L1502" s="53"/>
      <c r="M1502" s="53"/>
      <c r="N1502" s="50"/>
      <c r="O1502" s="50"/>
      <c r="P1502" s="50"/>
      <c r="Q1502" s="50"/>
      <c r="R1502" s="53"/>
    </row>
    <row r="1503">
      <c r="A1503" s="54"/>
      <c r="B1503" s="50"/>
      <c r="C1503" s="51"/>
      <c r="D1503" s="50"/>
      <c r="E1503" s="52"/>
      <c r="F1503" s="50"/>
      <c r="G1503" s="50"/>
      <c r="H1503" s="50"/>
      <c r="I1503" s="50"/>
      <c r="J1503" s="50"/>
      <c r="K1503" s="50"/>
      <c r="L1503" s="53"/>
      <c r="M1503" s="53"/>
      <c r="N1503" s="50"/>
      <c r="O1503" s="50"/>
      <c r="P1503" s="50"/>
      <c r="Q1503" s="50"/>
      <c r="R1503" s="53"/>
    </row>
    <row r="1504">
      <c r="A1504" s="54"/>
      <c r="B1504" s="50"/>
      <c r="C1504" s="51"/>
      <c r="D1504" s="50"/>
      <c r="E1504" s="52"/>
      <c r="F1504" s="50"/>
      <c r="G1504" s="50"/>
      <c r="H1504" s="50"/>
      <c r="I1504" s="50"/>
      <c r="J1504" s="50"/>
      <c r="K1504" s="50"/>
      <c r="L1504" s="53"/>
      <c r="M1504" s="53"/>
      <c r="N1504" s="50"/>
      <c r="O1504" s="50"/>
      <c r="P1504" s="50"/>
      <c r="Q1504" s="50"/>
      <c r="R1504" s="53"/>
    </row>
    <row r="1505">
      <c r="A1505" s="54"/>
      <c r="B1505" s="50"/>
      <c r="C1505" s="51"/>
      <c r="D1505" s="50"/>
      <c r="E1505" s="52"/>
      <c r="F1505" s="50"/>
      <c r="G1505" s="50"/>
      <c r="H1505" s="50"/>
      <c r="I1505" s="50"/>
      <c r="J1505" s="50"/>
      <c r="K1505" s="50"/>
      <c r="L1505" s="53"/>
      <c r="M1505" s="53"/>
      <c r="N1505" s="50"/>
      <c r="O1505" s="50"/>
      <c r="P1505" s="50"/>
      <c r="Q1505" s="50"/>
      <c r="R1505" s="53"/>
    </row>
    <row r="1506">
      <c r="A1506" s="54"/>
      <c r="B1506" s="50"/>
      <c r="C1506" s="51"/>
      <c r="D1506" s="50"/>
      <c r="E1506" s="52"/>
      <c r="F1506" s="50"/>
      <c r="G1506" s="50"/>
      <c r="H1506" s="50"/>
      <c r="I1506" s="50"/>
      <c r="J1506" s="50"/>
      <c r="K1506" s="50"/>
      <c r="L1506" s="53"/>
      <c r="M1506" s="53"/>
      <c r="N1506" s="50"/>
      <c r="O1506" s="50"/>
      <c r="P1506" s="50"/>
      <c r="Q1506" s="50"/>
      <c r="R1506" s="53"/>
    </row>
    <row r="1507">
      <c r="A1507" s="54"/>
      <c r="B1507" s="50"/>
      <c r="C1507" s="51"/>
      <c r="D1507" s="50"/>
      <c r="E1507" s="52"/>
      <c r="F1507" s="50"/>
      <c r="G1507" s="50"/>
      <c r="H1507" s="50"/>
      <c r="I1507" s="50"/>
      <c r="J1507" s="50"/>
      <c r="K1507" s="50"/>
      <c r="L1507" s="53"/>
      <c r="M1507" s="53"/>
      <c r="N1507" s="50"/>
      <c r="O1507" s="50"/>
      <c r="P1507" s="50"/>
      <c r="Q1507" s="50"/>
      <c r="R1507" s="53"/>
    </row>
    <row r="1508">
      <c r="A1508" s="54"/>
      <c r="B1508" s="50"/>
      <c r="C1508" s="51"/>
      <c r="D1508" s="50"/>
      <c r="E1508" s="52"/>
      <c r="F1508" s="50"/>
      <c r="G1508" s="50"/>
      <c r="H1508" s="50"/>
      <c r="I1508" s="50"/>
      <c r="J1508" s="50"/>
      <c r="K1508" s="50"/>
      <c r="L1508" s="53"/>
      <c r="M1508" s="53"/>
      <c r="N1508" s="50"/>
      <c r="O1508" s="50"/>
      <c r="P1508" s="50"/>
      <c r="Q1508" s="50"/>
      <c r="R1508" s="53"/>
    </row>
    <row r="1509">
      <c r="A1509" s="54"/>
      <c r="B1509" s="50"/>
      <c r="C1509" s="51"/>
      <c r="D1509" s="50"/>
      <c r="E1509" s="52"/>
      <c r="F1509" s="50"/>
      <c r="G1509" s="50"/>
      <c r="H1509" s="50"/>
      <c r="I1509" s="50"/>
      <c r="J1509" s="50"/>
      <c r="K1509" s="50"/>
      <c r="L1509" s="53"/>
      <c r="M1509" s="53"/>
      <c r="N1509" s="50"/>
      <c r="O1509" s="50"/>
      <c r="P1509" s="50"/>
      <c r="Q1509" s="50"/>
      <c r="R1509" s="53"/>
    </row>
    <row r="1510">
      <c r="A1510" s="54"/>
      <c r="B1510" s="50"/>
      <c r="C1510" s="51"/>
      <c r="D1510" s="50"/>
      <c r="E1510" s="52"/>
      <c r="F1510" s="50"/>
      <c r="G1510" s="50"/>
      <c r="H1510" s="50"/>
      <c r="I1510" s="50"/>
      <c r="J1510" s="50"/>
      <c r="K1510" s="50"/>
      <c r="L1510" s="53"/>
      <c r="M1510" s="53"/>
      <c r="N1510" s="50"/>
      <c r="O1510" s="50"/>
      <c r="P1510" s="50"/>
      <c r="Q1510" s="50"/>
      <c r="R1510" s="53"/>
    </row>
    <row r="1511">
      <c r="A1511" s="54"/>
      <c r="B1511" s="50"/>
      <c r="C1511" s="51"/>
      <c r="D1511" s="50"/>
      <c r="E1511" s="52"/>
      <c r="F1511" s="50"/>
      <c r="G1511" s="50"/>
      <c r="H1511" s="50"/>
      <c r="I1511" s="50"/>
      <c r="J1511" s="50"/>
      <c r="K1511" s="50"/>
      <c r="L1511" s="53"/>
      <c r="M1511" s="53"/>
      <c r="N1511" s="50"/>
      <c r="O1511" s="50"/>
      <c r="P1511" s="50"/>
      <c r="Q1511" s="50"/>
      <c r="R1511" s="53"/>
    </row>
    <row r="1512">
      <c r="A1512" s="54"/>
      <c r="B1512" s="50"/>
      <c r="C1512" s="51"/>
      <c r="D1512" s="50"/>
      <c r="E1512" s="52"/>
      <c r="F1512" s="50"/>
      <c r="G1512" s="50"/>
      <c r="H1512" s="50"/>
      <c r="I1512" s="50"/>
      <c r="J1512" s="50"/>
      <c r="K1512" s="50"/>
      <c r="L1512" s="53"/>
      <c r="M1512" s="53"/>
      <c r="N1512" s="50"/>
      <c r="O1512" s="50"/>
      <c r="P1512" s="50"/>
      <c r="Q1512" s="50"/>
      <c r="R1512" s="53"/>
    </row>
    <row r="1513">
      <c r="A1513" s="54"/>
      <c r="B1513" s="50"/>
      <c r="C1513" s="51"/>
      <c r="D1513" s="50"/>
      <c r="E1513" s="52"/>
      <c r="F1513" s="50"/>
      <c r="G1513" s="50"/>
      <c r="H1513" s="50"/>
      <c r="I1513" s="50"/>
      <c r="J1513" s="50"/>
      <c r="K1513" s="50"/>
      <c r="L1513" s="53"/>
      <c r="M1513" s="53"/>
      <c r="N1513" s="50"/>
      <c r="O1513" s="50"/>
      <c r="P1513" s="50"/>
      <c r="Q1513" s="50"/>
      <c r="R1513" s="53"/>
    </row>
    <row r="1514">
      <c r="A1514" s="54"/>
      <c r="B1514" s="50"/>
      <c r="C1514" s="51"/>
      <c r="D1514" s="50"/>
      <c r="E1514" s="52"/>
      <c r="F1514" s="50"/>
      <c r="G1514" s="50"/>
      <c r="H1514" s="50"/>
      <c r="I1514" s="50"/>
      <c r="J1514" s="50"/>
      <c r="K1514" s="50"/>
      <c r="L1514" s="53"/>
      <c r="M1514" s="53"/>
      <c r="N1514" s="50"/>
      <c r="O1514" s="50"/>
      <c r="P1514" s="50"/>
      <c r="Q1514" s="50"/>
      <c r="R1514" s="53"/>
    </row>
    <row r="1515">
      <c r="A1515" s="54"/>
      <c r="B1515" s="50"/>
      <c r="C1515" s="51"/>
      <c r="D1515" s="50"/>
      <c r="E1515" s="52"/>
      <c r="F1515" s="50"/>
      <c r="G1515" s="50"/>
      <c r="H1515" s="50"/>
      <c r="I1515" s="50"/>
      <c r="J1515" s="50"/>
      <c r="K1515" s="50"/>
      <c r="L1515" s="53"/>
      <c r="M1515" s="53"/>
      <c r="N1515" s="50"/>
      <c r="O1515" s="50"/>
      <c r="P1515" s="50"/>
      <c r="Q1515" s="50"/>
      <c r="R1515" s="53"/>
    </row>
    <row r="1516">
      <c r="A1516" s="54"/>
      <c r="B1516" s="50"/>
      <c r="C1516" s="51"/>
      <c r="D1516" s="50"/>
      <c r="E1516" s="52"/>
      <c r="F1516" s="50"/>
      <c r="G1516" s="50"/>
      <c r="H1516" s="50"/>
      <c r="I1516" s="50"/>
      <c r="J1516" s="50"/>
      <c r="K1516" s="50"/>
      <c r="L1516" s="53"/>
      <c r="M1516" s="53"/>
      <c r="N1516" s="50"/>
      <c r="O1516" s="50"/>
      <c r="P1516" s="50"/>
      <c r="Q1516" s="50"/>
      <c r="R1516" s="53"/>
    </row>
    <row r="1517">
      <c r="A1517" s="54"/>
      <c r="B1517" s="50"/>
      <c r="C1517" s="51"/>
      <c r="D1517" s="50"/>
      <c r="E1517" s="52"/>
      <c r="F1517" s="50"/>
      <c r="G1517" s="50"/>
      <c r="H1517" s="50"/>
      <c r="I1517" s="50"/>
      <c r="J1517" s="50"/>
      <c r="K1517" s="50"/>
      <c r="L1517" s="53"/>
      <c r="M1517" s="53"/>
      <c r="N1517" s="50"/>
      <c r="O1517" s="50"/>
      <c r="P1517" s="50"/>
      <c r="Q1517" s="50"/>
      <c r="R1517" s="53"/>
    </row>
    <row r="1518">
      <c r="A1518" s="54"/>
      <c r="B1518" s="50"/>
      <c r="C1518" s="51"/>
      <c r="D1518" s="50"/>
      <c r="E1518" s="52"/>
      <c r="F1518" s="50"/>
      <c r="G1518" s="50"/>
      <c r="H1518" s="50"/>
      <c r="I1518" s="50"/>
      <c r="J1518" s="50"/>
      <c r="K1518" s="50"/>
      <c r="L1518" s="53"/>
      <c r="M1518" s="53"/>
      <c r="N1518" s="50"/>
      <c r="O1518" s="50"/>
      <c r="P1518" s="50"/>
      <c r="Q1518" s="50"/>
      <c r="R1518" s="53"/>
    </row>
    <row r="1519">
      <c r="A1519" s="54"/>
      <c r="B1519" s="50"/>
      <c r="C1519" s="51"/>
      <c r="D1519" s="50"/>
      <c r="E1519" s="52"/>
      <c r="F1519" s="50"/>
      <c r="G1519" s="50"/>
      <c r="H1519" s="50"/>
      <c r="I1519" s="50"/>
      <c r="J1519" s="50"/>
      <c r="K1519" s="50"/>
      <c r="L1519" s="53"/>
      <c r="M1519" s="53"/>
      <c r="N1519" s="50"/>
      <c r="O1519" s="50"/>
      <c r="P1519" s="50"/>
      <c r="Q1519" s="50"/>
      <c r="R1519" s="53"/>
    </row>
    <row r="1520">
      <c r="A1520" s="54"/>
      <c r="B1520" s="50"/>
      <c r="C1520" s="51"/>
      <c r="D1520" s="50"/>
      <c r="E1520" s="52"/>
      <c r="F1520" s="50"/>
      <c r="G1520" s="50"/>
      <c r="H1520" s="50"/>
      <c r="I1520" s="50"/>
      <c r="J1520" s="50"/>
      <c r="K1520" s="50"/>
      <c r="L1520" s="53"/>
      <c r="M1520" s="53"/>
      <c r="N1520" s="50"/>
      <c r="O1520" s="50"/>
      <c r="P1520" s="50"/>
      <c r="Q1520" s="50"/>
      <c r="R1520" s="53"/>
    </row>
    <row r="1521">
      <c r="A1521" s="54"/>
      <c r="B1521" s="50"/>
      <c r="C1521" s="51"/>
      <c r="D1521" s="50"/>
      <c r="E1521" s="52"/>
      <c r="F1521" s="50"/>
      <c r="G1521" s="50"/>
      <c r="H1521" s="50"/>
      <c r="I1521" s="50"/>
      <c r="J1521" s="50"/>
      <c r="K1521" s="50"/>
      <c r="L1521" s="53"/>
      <c r="M1521" s="53"/>
      <c r="N1521" s="50"/>
      <c r="O1521" s="50"/>
      <c r="P1521" s="50"/>
      <c r="Q1521" s="50"/>
      <c r="R1521" s="53"/>
    </row>
    <row r="1522">
      <c r="A1522" s="54"/>
      <c r="B1522" s="50"/>
      <c r="C1522" s="51"/>
      <c r="D1522" s="50"/>
      <c r="E1522" s="52"/>
      <c r="F1522" s="50"/>
      <c r="G1522" s="50"/>
      <c r="H1522" s="50"/>
      <c r="I1522" s="50"/>
      <c r="J1522" s="50"/>
      <c r="K1522" s="50"/>
      <c r="L1522" s="53"/>
      <c r="M1522" s="53"/>
      <c r="N1522" s="50"/>
      <c r="O1522" s="50"/>
      <c r="P1522" s="50"/>
      <c r="Q1522" s="50"/>
      <c r="R1522" s="53"/>
    </row>
    <row r="1523">
      <c r="A1523" s="54"/>
      <c r="B1523" s="50"/>
      <c r="C1523" s="51"/>
      <c r="D1523" s="50"/>
      <c r="E1523" s="52"/>
      <c r="F1523" s="50"/>
      <c r="G1523" s="50"/>
      <c r="H1523" s="50"/>
      <c r="I1523" s="50"/>
      <c r="J1523" s="50"/>
      <c r="K1523" s="50"/>
      <c r="L1523" s="53"/>
      <c r="M1523" s="53"/>
      <c r="N1523" s="50"/>
      <c r="O1523" s="50"/>
      <c r="P1523" s="50"/>
      <c r="Q1523" s="50"/>
      <c r="R1523" s="53"/>
    </row>
    <row r="1524">
      <c r="A1524" s="54"/>
      <c r="B1524" s="50"/>
      <c r="C1524" s="51"/>
      <c r="D1524" s="50"/>
      <c r="E1524" s="52"/>
      <c r="F1524" s="50"/>
      <c r="G1524" s="50"/>
      <c r="H1524" s="50"/>
      <c r="I1524" s="50"/>
      <c r="J1524" s="50"/>
      <c r="K1524" s="50"/>
      <c r="L1524" s="53"/>
      <c r="M1524" s="53"/>
      <c r="N1524" s="50"/>
      <c r="O1524" s="50"/>
      <c r="P1524" s="50"/>
      <c r="Q1524" s="50"/>
      <c r="R1524" s="53"/>
    </row>
    <row r="1525">
      <c r="A1525" s="54"/>
      <c r="B1525" s="50"/>
      <c r="C1525" s="51"/>
      <c r="D1525" s="50"/>
      <c r="E1525" s="52"/>
      <c r="F1525" s="50"/>
      <c r="G1525" s="50"/>
      <c r="H1525" s="50"/>
      <c r="I1525" s="50"/>
      <c r="J1525" s="50"/>
      <c r="K1525" s="50"/>
      <c r="L1525" s="53"/>
      <c r="M1525" s="53"/>
      <c r="N1525" s="50"/>
      <c r="O1525" s="50"/>
      <c r="P1525" s="50"/>
      <c r="Q1525" s="50"/>
      <c r="R1525" s="53"/>
    </row>
    <row r="1526">
      <c r="A1526" s="54"/>
      <c r="B1526" s="50"/>
      <c r="C1526" s="51"/>
      <c r="D1526" s="50"/>
      <c r="E1526" s="52"/>
      <c r="F1526" s="50"/>
      <c r="G1526" s="50"/>
      <c r="H1526" s="50"/>
      <c r="I1526" s="50"/>
      <c r="J1526" s="50"/>
      <c r="K1526" s="50"/>
      <c r="L1526" s="53"/>
      <c r="M1526" s="53"/>
      <c r="N1526" s="50"/>
      <c r="O1526" s="50"/>
      <c r="P1526" s="50"/>
      <c r="Q1526" s="50"/>
      <c r="R1526" s="53"/>
    </row>
    <row r="1527">
      <c r="A1527" s="54"/>
      <c r="B1527" s="50"/>
      <c r="C1527" s="51"/>
      <c r="D1527" s="50"/>
      <c r="E1527" s="52"/>
      <c r="F1527" s="50"/>
      <c r="G1527" s="50"/>
      <c r="H1527" s="50"/>
      <c r="I1527" s="50"/>
      <c r="J1527" s="50"/>
      <c r="K1527" s="50"/>
      <c r="L1527" s="53"/>
      <c r="M1527" s="53"/>
      <c r="N1527" s="50"/>
      <c r="O1527" s="50"/>
      <c r="P1527" s="50"/>
      <c r="Q1527" s="50"/>
      <c r="R1527" s="53"/>
    </row>
    <row r="1528">
      <c r="A1528" s="54"/>
      <c r="B1528" s="50"/>
      <c r="C1528" s="51"/>
      <c r="D1528" s="50"/>
      <c r="E1528" s="52"/>
      <c r="F1528" s="50"/>
      <c r="G1528" s="50"/>
      <c r="H1528" s="50"/>
      <c r="I1528" s="50"/>
      <c r="J1528" s="50"/>
      <c r="K1528" s="50"/>
      <c r="L1528" s="53"/>
      <c r="M1528" s="53"/>
      <c r="N1528" s="50"/>
      <c r="O1528" s="50"/>
      <c r="P1528" s="50"/>
      <c r="Q1528" s="50"/>
      <c r="R1528" s="53"/>
    </row>
    <row r="1529">
      <c r="A1529" s="54"/>
      <c r="B1529" s="50"/>
      <c r="C1529" s="51"/>
      <c r="D1529" s="50"/>
      <c r="E1529" s="52"/>
      <c r="F1529" s="50"/>
      <c r="G1529" s="50"/>
      <c r="H1529" s="50"/>
      <c r="I1529" s="50"/>
      <c r="J1529" s="50"/>
      <c r="K1529" s="50"/>
      <c r="L1529" s="53"/>
      <c r="M1529" s="53"/>
      <c r="N1529" s="50"/>
      <c r="O1529" s="50"/>
      <c r="P1529" s="50"/>
      <c r="Q1529" s="50"/>
      <c r="R1529" s="53"/>
    </row>
    <row r="1530">
      <c r="A1530" s="54"/>
      <c r="B1530" s="50"/>
      <c r="C1530" s="51"/>
      <c r="D1530" s="50"/>
      <c r="E1530" s="52"/>
      <c r="F1530" s="50"/>
      <c r="G1530" s="50"/>
      <c r="H1530" s="50"/>
      <c r="I1530" s="50"/>
      <c r="J1530" s="50"/>
      <c r="K1530" s="50"/>
      <c r="L1530" s="53"/>
      <c r="M1530" s="53"/>
      <c r="N1530" s="50"/>
      <c r="O1530" s="50"/>
      <c r="P1530" s="50"/>
      <c r="Q1530" s="50"/>
      <c r="R1530" s="53"/>
    </row>
    <row r="1531">
      <c r="A1531" s="54"/>
      <c r="B1531" s="50"/>
      <c r="C1531" s="51"/>
      <c r="D1531" s="50"/>
      <c r="E1531" s="52"/>
      <c r="F1531" s="50"/>
      <c r="G1531" s="50"/>
      <c r="H1531" s="50"/>
      <c r="I1531" s="50"/>
      <c r="J1531" s="50"/>
      <c r="K1531" s="50"/>
      <c r="L1531" s="53"/>
      <c r="M1531" s="53"/>
      <c r="N1531" s="50"/>
      <c r="O1531" s="50"/>
      <c r="P1531" s="50"/>
      <c r="Q1531" s="50"/>
      <c r="R1531" s="53"/>
    </row>
    <row r="1532">
      <c r="A1532" s="54"/>
      <c r="B1532" s="50"/>
      <c r="C1532" s="51"/>
      <c r="D1532" s="50"/>
      <c r="E1532" s="52"/>
      <c r="F1532" s="50"/>
      <c r="G1532" s="50"/>
      <c r="H1532" s="50"/>
      <c r="I1532" s="50"/>
      <c r="J1532" s="50"/>
      <c r="K1532" s="50"/>
      <c r="L1532" s="53"/>
      <c r="M1532" s="53"/>
      <c r="N1532" s="50"/>
      <c r="O1532" s="50"/>
      <c r="P1532" s="50"/>
      <c r="Q1532" s="50"/>
      <c r="R1532" s="53"/>
    </row>
    <row r="1533">
      <c r="A1533" s="54"/>
      <c r="B1533" s="50"/>
      <c r="C1533" s="51"/>
      <c r="D1533" s="50"/>
      <c r="E1533" s="52"/>
      <c r="F1533" s="50"/>
      <c r="G1533" s="50"/>
      <c r="H1533" s="50"/>
      <c r="I1533" s="50"/>
      <c r="J1533" s="50"/>
      <c r="K1533" s="50"/>
      <c r="L1533" s="53"/>
      <c r="M1533" s="53"/>
      <c r="N1533" s="50"/>
      <c r="O1533" s="50"/>
      <c r="P1533" s="50"/>
      <c r="Q1533" s="50"/>
      <c r="R1533" s="53"/>
    </row>
    <row r="1534">
      <c r="A1534" s="54"/>
      <c r="B1534" s="50"/>
      <c r="C1534" s="51"/>
      <c r="D1534" s="50"/>
      <c r="E1534" s="52"/>
      <c r="F1534" s="50"/>
      <c r="G1534" s="50"/>
      <c r="H1534" s="50"/>
      <c r="I1534" s="50"/>
      <c r="J1534" s="50"/>
      <c r="K1534" s="50"/>
      <c r="L1534" s="53"/>
      <c r="M1534" s="53"/>
      <c r="N1534" s="50"/>
      <c r="O1534" s="50"/>
      <c r="P1534" s="50"/>
      <c r="Q1534" s="50"/>
      <c r="R1534" s="53"/>
    </row>
    <row r="1535">
      <c r="A1535" s="54"/>
      <c r="B1535" s="50"/>
      <c r="C1535" s="51"/>
      <c r="D1535" s="50"/>
      <c r="E1535" s="52"/>
      <c r="F1535" s="50"/>
      <c r="G1535" s="50"/>
      <c r="H1535" s="50"/>
      <c r="I1535" s="50"/>
      <c r="J1535" s="50"/>
      <c r="K1535" s="50"/>
      <c r="L1535" s="53"/>
      <c r="M1535" s="53"/>
      <c r="N1535" s="50"/>
      <c r="O1535" s="50"/>
      <c r="P1535" s="50"/>
      <c r="Q1535" s="50"/>
      <c r="R1535" s="53"/>
    </row>
    <row r="1536">
      <c r="A1536" s="54"/>
      <c r="B1536" s="50"/>
      <c r="C1536" s="51"/>
      <c r="D1536" s="50"/>
      <c r="E1536" s="52"/>
      <c r="F1536" s="50"/>
      <c r="G1536" s="50"/>
      <c r="H1536" s="50"/>
      <c r="I1536" s="50"/>
      <c r="J1536" s="50"/>
      <c r="K1536" s="50"/>
      <c r="L1536" s="53"/>
      <c r="M1536" s="53"/>
      <c r="N1536" s="50"/>
      <c r="O1536" s="50"/>
      <c r="P1536" s="50"/>
      <c r="Q1536" s="50"/>
      <c r="R1536" s="53"/>
    </row>
    <row r="1537">
      <c r="A1537" s="54"/>
      <c r="B1537" s="50"/>
      <c r="C1537" s="51"/>
      <c r="D1537" s="50"/>
      <c r="E1537" s="52"/>
      <c r="F1537" s="50"/>
      <c r="G1537" s="50"/>
      <c r="H1537" s="50"/>
      <c r="I1537" s="50"/>
      <c r="J1537" s="50"/>
      <c r="K1537" s="50"/>
      <c r="L1537" s="53"/>
      <c r="M1537" s="53"/>
      <c r="N1537" s="50"/>
      <c r="O1537" s="50"/>
      <c r="P1537" s="50"/>
      <c r="Q1537" s="50"/>
      <c r="R1537" s="53"/>
    </row>
    <row r="1538">
      <c r="A1538" s="54"/>
      <c r="B1538" s="50"/>
      <c r="C1538" s="51"/>
      <c r="D1538" s="50"/>
      <c r="E1538" s="52"/>
      <c r="F1538" s="50"/>
      <c r="G1538" s="50"/>
      <c r="H1538" s="50"/>
      <c r="I1538" s="50"/>
      <c r="J1538" s="50"/>
      <c r="K1538" s="50"/>
      <c r="L1538" s="53"/>
      <c r="M1538" s="53"/>
      <c r="N1538" s="50"/>
      <c r="O1538" s="50"/>
      <c r="P1538" s="50"/>
      <c r="Q1538" s="50"/>
      <c r="R1538" s="53"/>
    </row>
    <row r="1539">
      <c r="A1539" s="54"/>
      <c r="B1539" s="50"/>
      <c r="C1539" s="51"/>
      <c r="D1539" s="50"/>
      <c r="E1539" s="52"/>
      <c r="F1539" s="50"/>
      <c r="G1539" s="50"/>
      <c r="H1539" s="50"/>
      <c r="I1539" s="50"/>
      <c r="J1539" s="50"/>
      <c r="K1539" s="50"/>
      <c r="L1539" s="53"/>
      <c r="M1539" s="53"/>
      <c r="N1539" s="50"/>
      <c r="O1539" s="50"/>
      <c r="P1539" s="50"/>
      <c r="Q1539" s="50"/>
      <c r="R1539" s="53"/>
    </row>
    <row r="1540">
      <c r="A1540" s="54"/>
      <c r="B1540" s="50"/>
      <c r="C1540" s="51"/>
      <c r="D1540" s="50"/>
      <c r="E1540" s="52"/>
      <c r="F1540" s="50"/>
      <c r="G1540" s="50"/>
      <c r="H1540" s="50"/>
      <c r="I1540" s="50"/>
      <c r="J1540" s="50"/>
      <c r="K1540" s="50"/>
      <c r="L1540" s="53"/>
      <c r="M1540" s="53"/>
      <c r="N1540" s="50"/>
      <c r="O1540" s="50"/>
      <c r="P1540" s="50"/>
      <c r="Q1540" s="50"/>
      <c r="R1540" s="53"/>
    </row>
    <row r="1541">
      <c r="A1541" s="54"/>
      <c r="B1541" s="50"/>
      <c r="C1541" s="51"/>
      <c r="D1541" s="50"/>
      <c r="E1541" s="52"/>
      <c r="F1541" s="50"/>
      <c r="G1541" s="50"/>
      <c r="H1541" s="50"/>
      <c r="I1541" s="50"/>
      <c r="J1541" s="50"/>
      <c r="K1541" s="50"/>
      <c r="L1541" s="53"/>
      <c r="M1541" s="53"/>
      <c r="N1541" s="50"/>
      <c r="O1541" s="50"/>
      <c r="P1541" s="50"/>
      <c r="Q1541" s="50"/>
      <c r="R1541" s="53"/>
    </row>
    <row r="1542">
      <c r="A1542" s="54"/>
      <c r="B1542" s="50"/>
      <c r="C1542" s="51"/>
      <c r="D1542" s="50"/>
      <c r="E1542" s="52"/>
      <c r="F1542" s="50"/>
      <c r="G1542" s="50"/>
      <c r="H1542" s="50"/>
      <c r="I1542" s="50"/>
      <c r="J1542" s="50"/>
      <c r="K1542" s="50"/>
      <c r="L1542" s="53"/>
      <c r="M1542" s="53"/>
      <c r="N1542" s="50"/>
      <c r="O1542" s="50"/>
      <c r="P1542" s="50"/>
      <c r="Q1542" s="50"/>
      <c r="R1542" s="53"/>
    </row>
    <row r="1543">
      <c r="A1543" s="54"/>
      <c r="B1543" s="50"/>
      <c r="C1543" s="51"/>
      <c r="D1543" s="50"/>
      <c r="E1543" s="52"/>
      <c r="F1543" s="50"/>
      <c r="G1543" s="50"/>
      <c r="H1543" s="50"/>
      <c r="I1543" s="50"/>
      <c r="J1543" s="50"/>
      <c r="K1543" s="50"/>
      <c r="L1543" s="53"/>
      <c r="M1543" s="53"/>
      <c r="N1543" s="50"/>
      <c r="O1543" s="50"/>
      <c r="P1543" s="50"/>
      <c r="Q1543" s="50"/>
      <c r="R1543" s="53"/>
    </row>
    <row r="1544">
      <c r="A1544" s="54"/>
      <c r="B1544" s="50"/>
      <c r="C1544" s="51"/>
      <c r="D1544" s="50"/>
      <c r="E1544" s="52"/>
      <c r="F1544" s="50"/>
      <c r="G1544" s="50"/>
      <c r="H1544" s="50"/>
      <c r="I1544" s="50"/>
      <c r="J1544" s="50"/>
      <c r="K1544" s="50"/>
      <c r="L1544" s="53"/>
      <c r="M1544" s="53"/>
      <c r="N1544" s="50"/>
      <c r="O1544" s="50"/>
      <c r="P1544" s="50"/>
      <c r="Q1544" s="50"/>
      <c r="R1544" s="53"/>
    </row>
    <row r="1545">
      <c r="A1545" s="54"/>
      <c r="B1545" s="50"/>
      <c r="C1545" s="51"/>
      <c r="D1545" s="50"/>
      <c r="E1545" s="52"/>
      <c r="F1545" s="50"/>
      <c r="G1545" s="50"/>
      <c r="H1545" s="50"/>
      <c r="I1545" s="50"/>
      <c r="J1545" s="50"/>
      <c r="K1545" s="50"/>
      <c r="L1545" s="53"/>
      <c r="M1545" s="53"/>
      <c r="N1545" s="50"/>
      <c r="O1545" s="50"/>
      <c r="P1545" s="50"/>
      <c r="Q1545" s="50"/>
      <c r="R1545" s="53"/>
    </row>
    <row r="1546">
      <c r="A1546" s="54"/>
      <c r="B1546" s="50"/>
      <c r="C1546" s="51"/>
      <c r="D1546" s="50"/>
      <c r="E1546" s="52"/>
      <c r="F1546" s="50"/>
      <c r="G1546" s="50"/>
      <c r="H1546" s="50"/>
      <c r="I1546" s="50"/>
      <c r="J1546" s="50"/>
      <c r="K1546" s="50"/>
      <c r="L1546" s="53"/>
      <c r="M1546" s="53"/>
      <c r="N1546" s="50"/>
      <c r="O1546" s="50"/>
      <c r="P1546" s="50"/>
      <c r="Q1546" s="50"/>
      <c r="R1546" s="53"/>
    </row>
    <row r="1547">
      <c r="A1547" s="54"/>
      <c r="B1547" s="50"/>
      <c r="C1547" s="51"/>
      <c r="D1547" s="50"/>
      <c r="E1547" s="52"/>
      <c r="F1547" s="50"/>
      <c r="G1547" s="50"/>
      <c r="H1547" s="50"/>
      <c r="I1547" s="50"/>
      <c r="J1547" s="50"/>
      <c r="K1547" s="50"/>
      <c r="L1547" s="53"/>
      <c r="M1547" s="53"/>
      <c r="N1547" s="50"/>
      <c r="O1547" s="50"/>
      <c r="P1547" s="50"/>
      <c r="Q1547" s="50"/>
      <c r="R1547" s="53"/>
    </row>
    <row r="1548">
      <c r="A1548" s="54"/>
      <c r="B1548" s="50"/>
      <c r="C1548" s="51"/>
      <c r="D1548" s="50"/>
      <c r="E1548" s="52"/>
      <c r="F1548" s="50"/>
      <c r="G1548" s="50"/>
      <c r="H1548" s="50"/>
      <c r="I1548" s="50"/>
      <c r="J1548" s="50"/>
      <c r="K1548" s="50"/>
      <c r="L1548" s="53"/>
      <c r="M1548" s="53"/>
      <c r="N1548" s="50"/>
      <c r="O1548" s="50"/>
      <c r="P1548" s="50"/>
      <c r="Q1548" s="50"/>
      <c r="R1548" s="53"/>
    </row>
    <row r="1549">
      <c r="A1549" s="54"/>
      <c r="B1549" s="50"/>
      <c r="C1549" s="51"/>
      <c r="D1549" s="50"/>
      <c r="E1549" s="52"/>
      <c r="F1549" s="50"/>
      <c r="G1549" s="50"/>
      <c r="H1549" s="50"/>
      <c r="I1549" s="50"/>
      <c r="J1549" s="50"/>
      <c r="K1549" s="50"/>
      <c r="L1549" s="53"/>
      <c r="M1549" s="53"/>
      <c r="N1549" s="50"/>
      <c r="O1549" s="50"/>
      <c r="P1549" s="50"/>
      <c r="Q1549" s="50"/>
      <c r="R1549" s="53"/>
    </row>
    <row r="1550">
      <c r="A1550" s="54"/>
      <c r="B1550" s="50"/>
      <c r="C1550" s="51"/>
      <c r="D1550" s="50"/>
      <c r="E1550" s="52"/>
      <c r="F1550" s="50"/>
      <c r="G1550" s="50"/>
      <c r="H1550" s="50"/>
      <c r="I1550" s="50"/>
      <c r="J1550" s="50"/>
      <c r="K1550" s="50"/>
      <c r="L1550" s="53"/>
      <c r="M1550" s="53"/>
      <c r="N1550" s="50"/>
      <c r="O1550" s="50"/>
      <c r="P1550" s="50"/>
      <c r="Q1550" s="50"/>
      <c r="R1550" s="53"/>
    </row>
    <row r="1551">
      <c r="A1551" s="54"/>
      <c r="B1551" s="50"/>
      <c r="C1551" s="51"/>
      <c r="D1551" s="50"/>
      <c r="E1551" s="52"/>
      <c r="F1551" s="50"/>
      <c r="G1551" s="50"/>
      <c r="H1551" s="50"/>
      <c r="I1551" s="50"/>
      <c r="J1551" s="50"/>
      <c r="K1551" s="50"/>
      <c r="L1551" s="53"/>
      <c r="M1551" s="53"/>
      <c r="N1551" s="50"/>
      <c r="O1551" s="50"/>
      <c r="P1551" s="50"/>
      <c r="Q1551" s="50"/>
      <c r="R1551" s="53"/>
    </row>
    <row r="1552">
      <c r="A1552" s="54"/>
      <c r="B1552" s="50"/>
      <c r="C1552" s="51"/>
      <c r="D1552" s="50"/>
      <c r="E1552" s="52"/>
      <c r="F1552" s="50"/>
      <c r="G1552" s="50"/>
      <c r="H1552" s="50"/>
      <c r="I1552" s="50"/>
      <c r="J1552" s="50"/>
      <c r="K1552" s="50"/>
      <c r="L1552" s="53"/>
      <c r="M1552" s="53"/>
      <c r="N1552" s="50"/>
      <c r="O1552" s="50"/>
      <c r="P1552" s="50"/>
      <c r="Q1552" s="50"/>
      <c r="R1552" s="53"/>
    </row>
    <row r="1553">
      <c r="A1553" s="54"/>
      <c r="B1553" s="50"/>
      <c r="C1553" s="51"/>
      <c r="D1553" s="50"/>
      <c r="E1553" s="52"/>
      <c r="F1553" s="50"/>
      <c r="G1553" s="50"/>
      <c r="H1553" s="50"/>
      <c r="I1553" s="50"/>
      <c r="J1553" s="50"/>
      <c r="K1553" s="50"/>
      <c r="L1553" s="53"/>
      <c r="M1553" s="53"/>
      <c r="N1553" s="50"/>
      <c r="O1553" s="50"/>
      <c r="P1553" s="50"/>
      <c r="Q1553" s="50"/>
      <c r="R1553" s="53"/>
    </row>
    <row r="1554">
      <c r="A1554" s="54"/>
      <c r="B1554" s="50"/>
      <c r="C1554" s="51"/>
      <c r="D1554" s="50"/>
      <c r="E1554" s="52"/>
      <c r="F1554" s="50"/>
      <c r="G1554" s="50"/>
      <c r="H1554" s="50"/>
      <c r="I1554" s="50"/>
      <c r="J1554" s="50"/>
      <c r="K1554" s="50"/>
      <c r="L1554" s="53"/>
      <c r="M1554" s="53"/>
      <c r="N1554" s="50"/>
      <c r="O1554" s="50"/>
      <c r="P1554" s="50"/>
      <c r="Q1554" s="50"/>
      <c r="R1554" s="53"/>
    </row>
    <row r="1555">
      <c r="A1555" s="54"/>
      <c r="B1555" s="50"/>
      <c r="C1555" s="51"/>
      <c r="D1555" s="50"/>
      <c r="E1555" s="52"/>
      <c r="F1555" s="50"/>
      <c r="G1555" s="50"/>
      <c r="H1555" s="50"/>
      <c r="I1555" s="50"/>
      <c r="J1555" s="50"/>
      <c r="K1555" s="50"/>
      <c r="L1555" s="53"/>
      <c r="M1555" s="53"/>
      <c r="N1555" s="50"/>
      <c r="O1555" s="50"/>
      <c r="P1555" s="50"/>
      <c r="Q1555" s="50"/>
      <c r="R1555" s="53"/>
    </row>
    <row r="1556">
      <c r="A1556" s="54"/>
      <c r="B1556" s="50"/>
      <c r="C1556" s="51"/>
      <c r="D1556" s="50"/>
      <c r="E1556" s="52"/>
      <c r="F1556" s="50"/>
      <c r="G1556" s="50"/>
      <c r="H1556" s="50"/>
      <c r="I1556" s="50"/>
      <c r="J1556" s="50"/>
      <c r="K1556" s="50"/>
      <c r="L1556" s="53"/>
      <c r="M1556" s="53"/>
      <c r="N1556" s="50"/>
      <c r="O1556" s="50"/>
      <c r="P1556" s="50"/>
      <c r="Q1556" s="50"/>
      <c r="R1556" s="53"/>
    </row>
    <row r="1557">
      <c r="A1557" s="54"/>
      <c r="B1557" s="50"/>
      <c r="C1557" s="51"/>
      <c r="D1557" s="50"/>
      <c r="E1557" s="52"/>
      <c r="F1557" s="50"/>
      <c r="G1557" s="50"/>
      <c r="H1557" s="50"/>
      <c r="I1557" s="50"/>
      <c r="J1557" s="50"/>
      <c r="K1557" s="50"/>
      <c r="L1557" s="53"/>
      <c r="M1557" s="53"/>
      <c r="N1557" s="50"/>
      <c r="O1557" s="50"/>
      <c r="P1557" s="50"/>
      <c r="Q1557" s="50"/>
      <c r="R1557" s="53"/>
    </row>
    <row r="1558">
      <c r="A1558" s="54"/>
      <c r="B1558" s="50"/>
      <c r="C1558" s="51"/>
      <c r="D1558" s="50"/>
      <c r="E1558" s="52"/>
      <c r="F1558" s="50"/>
      <c r="G1558" s="50"/>
      <c r="H1558" s="50"/>
      <c r="I1558" s="50"/>
      <c r="J1558" s="50"/>
      <c r="K1558" s="50"/>
      <c r="L1558" s="53"/>
      <c r="M1558" s="53"/>
      <c r="N1558" s="50"/>
      <c r="O1558" s="50"/>
      <c r="P1558" s="50"/>
      <c r="Q1558" s="50"/>
      <c r="R1558" s="53"/>
    </row>
    <row r="1559">
      <c r="A1559" s="54"/>
      <c r="B1559" s="50"/>
      <c r="C1559" s="51"/>
      <c r="D1559" s="50"/>
      <c r="E1559" s="52"/>
      <c r="F1559" s="50"/>
      <c r="G1559" s="50"/>
      <c r="H1559" s="50"/>
      <c r="I1559" s="50"/>
      <c r="J1559" s="50"/>
      <c r="K1559" s="50"/>
      <c r="L1559" s="53"/>
      <c r="M1559" s="53"/>
      <c r="N1559" s="50"/>
      <c r="O1559" s="50"/>
      <c r="P1559" s="50"/>
      <c r="Q1559" s="50"/>
      <c r="R1559" s="53"/>
    </row>
    <row r="1560">
      <c r="A1560" s="54"/>
      <c r="B1560" s="50"/>
      <c r="C1560" s="51"/>
      <c r="D1560" s="50"/>
      <c r="E1560" s="52"/>
      <c r="F1560" s="50"/>
      <c r="G1560" s="50"/>
      <c r="H1560" s="50"/>
      <c r="I1560" s="50"/>
      <c r="J1560" s="50"/>
      <c r="K1560" s="50"/>
      <c r="L1560" s="53"/>
      <c r="M1560" s="53"/>
      <c r="N1560" s="50"/>
      <c r="O1560" s="50"/>
      <c r="P1560" s="50"/>
      <c r="Q1560" s="50"/>
      <c r="R1560" s="53"/>
    </row>
    <row r="1561">
      <c r="A1561" s="54"/>
      <c r="B1561" s="50"/>
      <c r="C1561" s="51"/>
      <c r="D1561" s="50"/>
      <c r="E1561" s="52"/>
      <c r="F1561" s="50"/>
      <c r="G1561" s="50"/>
      <c r="H1561" s="50"/>
      <c r="I1561" s="50"/>
      <c r="J1561" s="50"/>
      <c r="K1561" s="50"/>
      <c r="L1561" s="53"/>
      <c r="M1561" s="53"/>
      <c r="N1561" s="50"/>
      <c r="O1561" s="50"/>
      <c r="P1561" s="50"/>
      <c r="Q1561" s="50"/>
      <c r="R1561" s="53"/>
    </row>
    <row r="1562">
      <c r="A1562" s="54"/>
      <c r="B1562" s="50"/>
      <c r="C1562" s="51"/>
      <c r="D1562" s="50"/>
      <c r="E1562" s="52"/>
      <c r="F1562" s="50"/>
      <c r="G1562" s="50"/>
      <c r="H1562" s="50"/>
      <c r="I1562" s="50"/>
      <c r="J1562" s="50"/>
      <c r="K1562" s="50"/>
      <c r="L1562" s="53"/>
      <c r="M1562" s="53"/>
      <c r="N1562" s="50"/>
      <c r="O1562" s="50"/>
      <c r="P1562" s="50"/>
      <c r="Q1562" s="50"/>
      <c r="R1562" s="53"/>
    </row>
    <row r="1563">
      <c r="A1563" s="54"/>
      <c r="B1563" s="50"/>
      <c r="C1563" s="51"/>
      <c r="D1563" s="50"/>
      <c r="E1563" s="52"/>
      <c r="F1563" s="50"/>
      <c r="G1563" s="50"/>
      <c r="H1563" s="50"/>
      <c r="I1563" s="50"/>
      <c r="J1563" s="50"/>
      <c r="K1563" s="50"/>
      <c r="L1563" s="53"/>
      <c r="M1563" s="53"/>
      <c r="N1563" s="50"/>
      <c r="O1563" s="50"/>
      <c r="P1563" s="50"/>
      <c r="Q1563" s="50"/>
      <c r="R1563" s="53"/>
    </row>
    <row r="1564">
      <c r="A1564" s="54"/>
      <c r="B1564" s="50"/>
      <c r="C1564" s="51"/>
      <c r="D1564" s="50"/>
      <c r="E1564" s="52"/>
      <c r="F1564" s="50"/>
      <c r="G1564" s="50"/>
      <c r="H1564" s="50"/>
      <c r="I1564" s="50"/>
      <c r="J1564" s="50"/>
      <c r="K1564" s="50"/>
      <c r="L1564" s="53"/>
      <c r="M1564" s="53"/>
      <c r="N1564" s="50"/>
      <c r="O1564" s="50"/>
      <c r="P1564" s="50"/>
      <c r="Q1564" s="50"/>
      <c r="R1564" s="53"/>
    </row>
    <row r="1565">
      <c r="A1565" s="54"/>
      <c r="B1565" s="50"/>
      <c r="C1565" s="51"/>
      <c r="D1565" s="50"/>
      <c r="E1565" s="52"/>
      <c r="F1565" s="50"/>
      <c r="G1565" s="50"/>
      <c r="H1565" s="50"/>
      <c r="I1565" s="50"/>
      <c r="J1565" s="50"/>
      <c r="K1565" s="50"/>
      <c r="L1565" s="53"/>
      <c r="M1565" s="53"/>
      <c r="N1565" s="50"/>
      <c r="O1565" s="50"/>
      <c r="P1565" s="50"/>
      <c r="Q1565" s="50"/>
      <c r="R1565" s="53"/>
    </row>
    <row r="1566">
      <c r="A1566" s="54"/>
      <c r="B1566" s="50"/>
      <c r="C1566" s="51"/>
      <c r="D1566" s="50"/>
      <c r="E1566" s="52"/>
      <c r="F1566" s="50"/>
      <c r="G1566" s="50"/>
      <c r="H1566" s="50"/>
      <c r="I1566" s="50"/>
      <c r="J1566" s="50"/>
      <c r="K1566" s="50"/>
      <c r="L1566" s="53"/>
      <c r="M1566" s="53"/>
      <c r="N1566" s="50"/>
      <c r="O1566" s="50"/>
      <c r="P1566" s="50"/>
      <c r="Q1566" s="50"/>
      <c r="R1566" s="53"/>
    </row>
    <row r="1567">
      <c r="A1567" s="54"/>
      <c r="B1567" s="50"/>
      <c r="C1567" s="51"/>
      <c r="D1567" s="50"/>
      <c r="E1567" s="52"/>
      <c r="F1567" s="50"/>
      <c r="G1567" s="50"/>
      <c r="H1567" s="50"/>
      <c r="I1567" s="50"/>
      <c r="J1567" s="50"/>
      <c r="K1567" s="50"/>
      <c r="L1567" s="53"/>
      <c r="M1567" s="53"/>
      <c r="N1567" s="50"/>
      <c r="O1567" s="50"/>
      <c r="P1567" s="50"/>
      <c r="Q1567" s="50"/>
      <c r="R1567" s="53"/>
    </row>
    <row r="1568">
      <c r="A1568" s="54"/>
      <c r="B1568" s="50"/>
      <c r="C1568" s="51"/>
      <c r="D1568" s="50"/>
      <c r="E1568" s="52"/>
      <c r="F1568" s="50"/>
      <c r="G1568" s="50"/>
      <c r="H1568" s="50"/>
      <c r="I1568" s="50"/>
      <c r="J1568" s="50"/>
      <c r="K1568" s="50"/>
      <c r="L1568" s="53"/>
      <c r="M1568" s="53"/>
      <c r="N1568" s="50"/>
      <c r="O1568" s="50"/>
      <c r="P1568" s="50"/>
      <c r="Q1568" s="50"/>
      <c r="R1568" s="53"/>
    </row>
    <row r="1569">
      <c r="A1569" s="54"/>
      <c r="B1569" s="50"/>
      <c r="C1569" s="51"/>
      <c r="D1569" s="50"/>
      <c r="E1569" s="52"/>
      <c r="F1569" s="50"/>
      <c r="G1569" s="50"/>
      <c r="H1569" s="50"/>
      <c r="I1569" s="50"/>
      <c r="J1569" s="50"/>
      <c r="K1569" s="50"/>
      <c r="L1569" s="53"/>
      <c r="M1569" s="53"/>
      <c r="N1569" s="50"/>
      <c r="O1569" s="50"/>
      <c r="P1569" s="50"/>
      <c r="Q1569" s="50"/>
      <c r="R1569" s="53"/>
    </row>
    <row r="1570">
      <c r="A1570" s="54"/>
      <c r="B1570" s="50"/>
      <c r="C1570" s="51"/>
      <c r="D1570" s="50"/>
      <c r="E1570" s="52"/>
      <c r="F1570" s="50"/>
      <c r="G1570" s="50"/>
      <c r="H1570" s="50"/>
      <c r="I1570" s="50"/>
      <c r="J1570" s="50"/>
      <c r="K1570" s="50"/>
      <c r="L1570" s="53"/>
      <c r="M1570" s="53"/>
      <c r="N1570" s="50"/>
      <c r="O1570" s="50"/>
      <c r="P1570" s="50"/>
      <c r="Q1570" s="50"/>
      <c r="R1570" s="53"/>
    </row>
    <row r="1571">
      <c r="A1571" s="54"/>
      <c r="B1571" s="50"/>
      <c r="C1571" s="51"/>
      <c r="D1571" s="50"/>
      <c r="E1571" s="52"/>
      <c r="F1571" s="50"/>
      <c r="G1571" s="50"/>
      <c r="H1571" s="50"/>
      <c r="I1571" s="50"/>
      <c r="J1571" s="50"/>
      <c r="K1571" s="50"/>
      <c r="L1571" s="53"/>
      <c r="M1571" s="53"/>
      <c r="N1571" s="50"/>
      <c r="O1571" s="50"/>
      <c r="P1571" s="50"/>
      <c r="Q1571" s="50"/>
      <c r="R1571" s="53"/>
    </row>
    <row r="1572">
      <c r="A1572" s="54"/>
      <c r="B1572" s="50"/>
      <c r="C1572" s="51"/>
      <c r="D1572" s="50"/>
      <c r="E1572" s="52"/>
      <c r="F1572" s="50"/>
      <c r="G1572" s="50"/>
      <c r="H1572" s="50"/>
      <c r="I1572" s="50"/>
      <c r="J1572" s="50"/>
      <c r="K1572" s="50"/>
      <c r="L1572" s="53"/>
      <c r="M1572" s="53"/>
      <c r="N1572" s="50"/>
      <c r="O1572" s="50"/>
      <c r="P1572" s="50"/>
      <c r="Q1572" s="50"/>
      <c r="R1572" s="53"/>
    </row>
    <row r="1573">
      <c r="A1573" s="54"/>
      <c r="B1573" s="50"/>
      <c r="C1573" s="51"/>
      <c r="D1573" s="50"/>
      <c r="E1573" s="52"/>
      <c r="F1573" s="50"/>
      <c r="G1573" s="50"/>
      <c r="H1573" s="50"/>
      <c r="I1573" s="50"/>
      <c r="J1573" s="50"/>
      <c r="K1573" s="50"/>
      <c r="L1573" s="53"/>
      <c r="M1573" s="53"/>
      <c r="N1573" s="50"/>
      <c r="O1573" s="50"/>
      <c r="P1573" s="50"/>
      <c r="Q1573" s="50"/>
      <c r="R1573" s="53"/>
    </row>
    <row r="1574">
      <c r="A1574" s="54"/>
      <c r="B1574" s="50"/>
      <c r="C1574" s="51"/>
      <c r="D1574" s="50"/>
      <c r="E1574" s="52"/>
      <c r="F1574" s="50"/>
      <c r="G1574" s="50"/>
      <c r="H1574" s="50"/>
      <c r="I1574" s="50"/>
      <c r="J1574" s="50"/>
      <c r="K1574" s="50"/>
      <c r="L1574" s="53"/>
      <c r="M1574" s="53"/>
      <c r="N1574" s="50"/>
      <c r="O1574" s="50"/>
      <c r="P1574" s="50"/>
      <c r="Q1574" s="50"/>
      <c r="R1574" s="53"/>
    </row>
    <row r="1575">
      <c r="A1575" s="54"/>
      <c r="B1575" s="50"/>
      <c r="C1575" s="51"/>
      <c r="D1575" s="50"/>
      <c r="E1575" s="52"/>
      <c r="F1575" s="50"/>
      <c r="G1575" s="50"/>
      <c r="H1575" s="50"/>
      <c r="I1575" s="50"/>
      <c r="J1575" s="50"/>
      <c r="K1575" s="50"/>
      <c r="L1575" s="53"/>
      <c r="M1575" s="53"/>
      <c r="N1575" s="50"/>
      <c r="O1575" s="50"/>
      <c r="P1575" s="50"/>
      <c r="Q1575" s="50"/>
      <c r="R1575" s="53"/>
    </row>
    <row r="1576">
      <c r="A1576" s="54"/>
      <c r="B1576" s="50"/>
      <c r="C1576" s="51"/>
      <c r="D1576" s="50"/>
      <c r="E1576" s="52"/>
      <c r="F1576" s="50"/>
      <c r="G1576" s="50"/>
      <c r="H1576" s="50"/>
      <c r="I1576" s="50"/>
      <c r="J1576" s="50"/>
      <c r="K1576" s="50"/>
      <c r="L1576" s="53"/>
      <c r="M1576" s="53"/>
      <c r="N1576" s="50"/>
      <c r="O1576" s="50"/>
      <c r="P1576" s="50"/>
      <c r="Q1576" s="50"/>
      <c r="R1576" s="53"/>
    </row>
    <row r="1577">
      <c r="A1577" s="54"/>
      <c r="B1577" s="50"/>
      <c r="C1577" s="51"/>
      <c r="D1577" s="50"/>
      <c r="E1577" s="52"/>
      <c r="F1577" s="50"/>
      <c r="G1577" s="50"/>
      <c r="H1577" s="50"/>
      <c r="I1577" s="50"/>
      <c r="J1577" s="50"/>
      <c r="K1577" s="50"/>
      <c r="L1577" s="53"/>
      <c r="M1577" s="53"/>
      <c r="N1577" s="50"/>
      <c r="O1577" s="50"/>
      <c r="P1577" s="50"/>
      <c r="Q1577" s="50"/>
      <c r="R1577" s="53"/>
    </row>
    <row r="1578">
      <c r="A1578" s="54"/>
      <c r="B1578" s="50"/>
      <c r="C1578" s="51"/>
      <c r="D1578" s="50"/>
      <c r="E1578" s="52"/>
      <c r="F1578" s="50"/>
      <c r="G1578" s="50"/>
      <c r="H1578" s="50"/>
      <c r="I1578" s="50"/>
      <c r="J1578" s="50"/>
      <c r="K1578" s="50"/>
      <c r="L1578" s="53"/>
      <c r="M1578" s="53"/>
      <c r="N1578" s="50"/>
      <c r="O1578" s="50"/>
      <c r="P1578" s="50"/>
      <c r="Q1578" s="50"/>
      <c r="R1578" s="53"/>
    </row>
    <row r="1579">
      <c r="A1579" s="54"/>
      <c r="B1579" s="50"/>
      <c r="C1579" s="51"/>
      <c r="D1579" s="50"/>
      <c r="E1579" s="52"/>
      <c r="F1579" s="50"/>
      <c r="G1579" s="50"/>
      <c r="H1579" s="50"/>
      <c r="I1579" s="50"/>
      <c r="J1579" s="50"/>
      <c r="K1579" s="50"/>
      <c r="L1579" s="53"/>
      <c r="M1579" s="53"/>
      <c r="N1579" s="50"/>
      <c r="O1579" s="50"/>
      <c r="P1579" s="50"/>
      <c r="Q1579" s="50"/>
      <c r="R1579" s="53"/>
    </row>
    <row r="1580">
      <c r="A1580" s="54"/>
      <c r="B1580" s="50"/>
      <c r="C1580" s="51"/>
      <c r="D1580" s="50"/>
      <c r="E1580" s="52"/>
      <c r="F1580" s="50"/>
      <c r="G1580" s="50"/>
      <c r="H1580" s="50"/>
      <c r="I1580" s="50"/>
      <c r="J1580" s="50"/>
      <c r="K1580" s="50"/>
      <c r="L1580" s="53"/>
      <c r="M1580" s="53"/>
      <c r="N1580" s="50"/>
      <c r="O1580" s="50"/>
      <c r="P1580" s="50"/>
      <c r="Q1580" s="50"/>
      <c r="R1580" s="53"/>
    </row>
    <row r="1581">
      <c r="A1581" s="54"/>
      <c r="B1581" s="50"/>
      <c r="C1581" s="51"/>
      <c r="D1581" s="50"/>
      <c r="E1581" s="52"/>
      <c r="F1581" s="50"/>
      <c r="G1581" s="50"/>
      <c r="H1581" s="50"/>
      <c r="I1581" s="50"/>
      <c r="J1581" s="50"/>
      <c r="K1581" s="50"/>
      <c r="L1581" s="53"/>
      <c r="M1581" s="53"/>
      <c r="N1581" s="50"/>
      <c r="O1581" s="50"/>
      <c r="P1581" s="50"/>
      <c r="Q1581" s="50"/>
      <c r="R1581" s="53"/>
    </row>
    <row r="1582">
      <c r="A1582" s="54"/>
      <c r="B1582" s="50"/>
      <c r="C1582" s="51"/>
      <c r="D1582" s="50"/>
      <c r="E1582" s="52"/>
      <c r="F1582" s="50"/>
      <c r="G1582" s="50"/>
      <c r="H1582" s="50"/>
      <c r="I1582" s="50"/>
      <c r="J1582" s="50"/>
      <c r="K1582" s="50"/>
      <c r="L1582" s="53"/>
      <c r="M1582" s="53"/>
      <c r="N1582" s="50"/>
      <c r="O1582" s="50"/>
      <c r="P1582" s="50"/>
      <c r="Q1582" s="50"/>
      <c r="R1582" s="53"/>
    </row>
    <row r="1583">
      <c r="A1583" s="54"/>
      <c r="B1583" s="50"/>
      <c r="C1583" s="51"/>
      <c r="D1583" s="50"/>
      <c r="E1583" s="52"/>
      <c r="F1583" s="50"/>
      <c r="G1583" s="50"/>
      <c r="H1583" s="50"/>
      <c r="I1583" s="50"/>
      <c r="J1583" s="50"/>
      <c r="K1583" s="50"/>
      <c r="L1583" s="53"/>
      <c r="M1583" s="53"/>
      <c r="N1583" s="50"/>
      <c r="O1583" s="50"/>
      <c r="P1583" s="50"/>
      <c r="Q1583" s="50"/>
      <c r="R1583" s="53"/>
    </row>
    <row r="1584">
      <c r="A1584" s="54"/>
      <c r="B1584" s="50"/>
      <c r="C1584" s="51"/>
      <c r="D1584" s="50"/>
      <c r="E1584" s="52"/>
      <c r="F1584" s="50"/>
      <c r="G1584" s="50"/>
      <c r="H1584" s="50"/>
      <c r="I1584" s="50"/>
      <c r="J1584" s="50"/>
      <c r="K1584" s="50"/>
      <c r="L1584" s="53"/>
      <c r="M1584" s="53"/>
      <c r="N1584" s="50"/>
      <c r="O1584" s="50"/>
      <c r="P1584" s="50"/>
      <c r="Q1584" s="50"/>
      <c r="R1584" s="53"/>
    </row>
    <row r="1585">
      <c r="A1585" s="54"/>
      <c r="B1585" s="50"/>
      <c r="C1585" s="51"/>
      <c r="D1585" s="50"/>
      <c r="E1585" s="52"/>
      <c r="F1585" s="50"/>
      <c r="G1585" s="50"/>
      <c r="H1585" s="50"/>
      <c r="I1585" s="50"/>
      <c r="J1585" s="50"/>
      <c r="K1585" s="50"/>
      <c r="L1585" s="53"/>
      <c r="M1585" s="53"/>
      <c r="N1585" s="50"/>
      <c r="O1585" s="50"/>
      <c r="P1585" s="50"/>
      <c r="Q1585" s="50"/>
      <c r="R1585" s="53"/>
    </row>
    <row r="1586">
      <c r="A1586" s="54"/>
      <c r="B1586" s="50"/>
      <c r="C1586" s="51"/>
      <c r="D1586" s="50"/>
      <c r="E1586" s="52"/>
      <c r="F1586" s="50"/>
      <c r="G1586" s="50"/>
      <c r="H1586" s="50"/>
      <c r="I1586" s="50"/>
      <c r="J1586" s="50"/>
      <c r="K1586" s="50"/>
      <c r="L1586" s="53"/>
      <c r="M1586" s="53"/>
      <c r="N1586" s="50"/>
      <c r="O1586" s="50"/>
      <c r="P1586" s="50"/>
      <c r="Q1586" s="50"/>
      <c r="R1586" s="53"/>
    </row>
    <row r="1587">
      <c r="A1587" s="54"/>
      <c r="B1587" s="50"/>
      <c r="C1587" s="51"/>
      <c r="D1587" s="50"/>
      <c r="E1587" s="52"/>
      <c r="F1587" s="50"/>
      <c r="G1587" s="50"/>
      <c r="H1587" s="50"/>
      <c r="I1587" s="50"/>
      <c r="J1587" s="50"/>
      <c r="K1587" s="50"/>
      <c r="L1587" s="53"/>
      <c r="M1587" s="53"/>
      <c r="N1587" s="50"/>
      <c r="O1587" s="50"/>
      <c r="P1587" s="50"/>
      <c r="Q1587" s="50"/>
      <c r="R1587" s="53"/>
    </row>
    <row r="1588">
      <c r="A1588" s="54"/>
      <c r="B1588" s="50"/>
      <c r="C1588" s="51"/>
      <c r="D1588" s="50"/>
      <c r="E1588" s="52"/>
      <c r="F1588" s="50"/>
      <c r="G1588" s="50"/>
      <c r="H1588" s="50"/>
      <c r="I1588" s="50"/>
      <c r="J1588" s="50"/>
      <c r="K1588" s="50"/>
      <c r="L1588" s="53"/>
      <c r="M1588" s="53"/>
      <c r="N1588" s="50"/>
      <c r="O1588" s="50"/>
      <c r="P1588" s="50"/>
      <c r="Q1588" s="50"/>
      <c r="R1588" s="53"/>
    </row>
    <row r="1589">
      <c r="A1589" s="54"/>
      <c r="B1589" s="50"/>
      <c r="C1589" s="51"/>
      <c r="D1589" s="50"/>
      <c r="E1589" s="52"/>
      <c r="F1589" s="50"/>
      <c r="G1589" s="50"/>
      <c r="H1589" s="50"/>
      <c r="I1589" s="50"/>
      <c r="J1589" s="50"/>
      <c r="K1589" s="50"/>
      <c r="L1589" s="53"/>
      <c r="M1589" s="53"/>
      <c r="N1589" s="50"/>
      <c r="O1589" s="50"/>
      <c r="P1589" s="50"/>
      <c r="Q1589" s="50"/>
      <c r="R1589" s="53"/>
    </row>
    <row r="1590">
      <c r="A1590" s="54"/>
      <c r="B1590" s="50"/>
      <c r="C1590" s="51"/>
      <c r="D1590" s="50"/>
      <c r="E1590" s="52"/>
      <c r="F1590" s="50"/>
      <c r="G1590" s="50"/>
      <c r="H1590" s="50"/>
      <c r="I1590" s="50"/>
      <c r="J1590" s="50"/>
      <c r="K1590" s="50"/>
      <c r="L1590" s="53"/>
      <c r="M1590" s="53"/>
      <c r="N1590" s="50"/>
      <c r="O1590" s="50"/>
      <c r="P1590" s="50"/>
      <c r="Q1590" s="50"/>
      <c r="R1590" s="53"/>
    </row>
    <row r="1591">
      <c r="A1591" s="54"/>
      <c r="B1591" s="50"/>
      <c r="C1591" s="51"/>
      <c r="D1591" s="50"/>
      <c r="E1591" s="52"/>
      <c r="F1591" s="50"/>
      <c r="G1591" s="50"/>
      <c r="H1591" s="50"/>
      <c r="I1591" s="50"/>
      <c r="J1591" s="50"/>
      <c r="K1591" s="50"/>
      <c r="L1591" s="53"/>
      <c r="M1591" s="53"/>
      <c r="N1591" s="50"/>
      <c r="O1591" s="50"/>
      <c r="P1591" s="50"/>
      <c r="Q1591" s="50"/>
      <c r="R1591" s="53"/>
    </row>
    <row r="1592">
      <c r="A1592" s="54"/>
      <c r="B1592" s="50"/>
      <c r="C1592" s="51"/>
      <c r="D1592" s="50"/>
      <c r="E1592" s="52"/>
      <c r="F1592" s="50"/>
      <c r="G1592" s="50"/>
      <c r="H1592" s="50"/>
      <c r="I1592" s="50"/>
      <c r="J1592" s="50"/>
      <c r="K1592" s="50"/>
      <c r="L1592" s="53"/>
      <c r="M1592" s="53"/>
      <c r="N1592" s="50"/>
      <c r="O1592" s="50"/>
      <c r="P1592" s="50"/>
      <c r="Q1592" s="50"/>
      <c r="R1592" s="53"/>
    </row>
    <row r="1593">
      <c r="A1593" s="54"/>
      <c r="B1593" s="50"/>
      <c r="C1593" s="51"/>
      <c r="D1593" s="50"/>
      <c r="E1593" s="52"/>
      <c r="F1593" s="50"/>
      <c r="G1593" s="50"/>
      <c r="H1593" s="50"/>
      <c r="I1593" s="50"/>
      <c r="J1593" s="50"/>
      <c r="K1593" s="50"/>
      <c r="L1593" s="53"/>
      <c r="M1593" s="53"/>
      <c r="N1593" s="50"/>
      <c r="O1593" s="50"/>
      <c r="P1593" s="50"/>
      <c r="Q1593" s="50"/>
      <c r="R1593" s="53"/>
    </row>
    <row r="1594">
      <c r="A1594" s="54"/>
      <c r="B1594" s="50"/>
      <c r="C1594" s="51"/>
      <c r="D1594" s="50"/>
      <c r="E1594" s="52"/>
      <c r="F1594" s="50"/>
      <c r="G1594" s="50"/>
      <c r="H1594" s="50"/>
      <c r="I1594" s="50"/>
      <c r="J1594" s="50"/>
      <c r="K1594" s="50"/>
      <c r="L1594" s="53"/>
      <c r="M1594" s="53"/>
      <c r="N1594" s="50"/>
      <c r="O1594" s="50"/>
      <c r="P1594" s="50"/>
      <c r="Q1594" s="50"/>
      <c r="R1594" s="53"/>
    </row>
    <row r="1595">
      <c r="A1595" s="54"/>
      <c r="B1595" s="50"/>
      <c r="C1595" s="51"/>
      <c r="D1595" s="50"/>
      <c r="E1595" s="52"/>
      <c r="F1595" s="50"/>
      <c r="G1595" s="50"/>
      <c r="H1595" s="50"/>
      <c r="I1595" s="50"/>
      <c r="J1595" s="50"/>
      <c r="K1595" s="50"/>
      <c r="L1595" s="53"/>
      <c r="M1595" s="53"/>
      <c r="N1595" s="50"/>
      <c r="O1595" s="50"/>
      <c r="P1595" s="50"/>
      <c r="Q1595" s="50"/>
      <c r="R1595" s="53"/>
    </row>
    <row r="1596">
      <c r="A1596" s="54"/>
      <c r="B1596" s="50"/>
      <c r="C1596" s="51"/>
      <c r="D1596" s="50"/>
      <c r="E1596" s="52"/>
      <c r="F1596" s="50"/>
      <c r="G1596" s="50"/>
      <c r="H1596" s="50"/>
      <c r="I1596" s="50"/>
      <c r="J1596" s="50"/>
      <c r="K1596" s="50"/>
      <c r="L1596" s="53"/>
      <c r="M1596" s="53"/>
      <c r="N1596" s="50"/>
      <c r="O1596" s="50"/>
      <c r="P1596" s="50"/>
      <c r="Q1596" s="50"/>
      <c r="R1596" s="53"/>
    </row>
    <row r="1597">
      <c r="A1597" s="54"/>
      <c r="B1597" s="50"/>
      <c r="C1597" s="51"/>
      <c r="D1597" s="50"/>
      <c r="E1597" s="52"/>
      <c r="F1597" s="50"/>
      <c r="G1597" s="50"/>
      <c r="H1597" s="50"/>
      <c r="I1597" s="50"/>
      <c r="J1597" s="50"/>
      <c r="K1597" s="50"/>
      <c r="L1597" s="53"/>
      <c r="M1597" s="53"/>
      <c r="N1597" s="50"/>
      <c r="O1597" s="50"/>
      <c r="P1597" s="50"/>
      <c r="Q1597" s="50"/>
      <c r="R1597" s="53"/>
    </row>
    <row r="1598">
      <c r="A1598" s="54"/>
      <c r="B1598" s="50"/>
      <c r="C1598" s="51"/>
      <c r="D1598" s="50"/>
      <c r="E1598" s="52"/>
      <c r="F1598" s="50"/>
      <c r="G1598" s="50"/>
      <c r="H1598" s="50"/>
      <c r="I1598" s="50"/>
      <c r="J1598" s="50"/>
      <c r="K1598" s="50"/>
      <c r="L1598" s="53"/>
      <c r="M1598" s="53"/>
      <c r="N1598" s="50"/>
      <c r="O1598" s="50"/>
      <c r="P1598" s="50"/>
      <c r="Q1598" s="50"/>
      <c r="R1598" s="53"/>
    </row>
    <row r="1599">
      <c r="A1599" s="54"/>
      <c r="B1599" s="50"/>
      <c r="C1599" s="51"/>
      <c r="D1599" s="50"/>
      <c r="E1599" s="52"/>
      <c r="F1599" s="50"/>
      <c r="G1599" s="50"/>
      <c r="H1599" s="50"/>
      <c r="I1599" s="50"/>
      <c r="J1599" s="50"/>
      <c r="K1599" s="50"/>
      <c r="L1599" s="53"/>
      <c r="M1599" s="53"/>
      <c r="N1599" s="50"/>
      <c r="O1599" s="50"/>
      <c r="P1599" s="50"/>
      <c r="Q1599" s="50"/>
      <c r="R1599" s="53"/>
    </row>
    <row r="1600">
      <c r="A1600" s="54"/>
      <c r="B1600" s="50"/>
      <c r="C1600" s="51"/>
      <c r="D1600" s="50"/>
      <c r="E1600" s="52"/>
      <c r="F1600" s="50"/>
      <c r="G1600" s="50"/>
      <c r="H1600" s="50"/>
      <c r="I1600" s="50"/>
      <c r="J1600" s="50"/>
      <c r="K1600" s="50"/>
      <c r="L1600" s="53"/>
      <c r="M1600" s="53"/>
      <c r="N1600" s="50"/>
      <c r="O1600" s="50"/>
      <c r="P1600" s="50"/>
      <c r="Q1600" s="50"/>
      <c r="R1600" s="53"/>
    </row>
    <row r="1601">
      <c r="A1601" s="54"/>
      <c r="B1601" s="50"/>
      <c r="C1601" s="51"/>
      <c r="D1601" s="50"/>
      <c r="E1601" s="52"/>
      <c r="F1601" s="50"/>
      <c r="G1601" s="50"/>
      <c r="H1601" s="50"/>
      <c r="I1601" s="50"/>
      <c r="J1601" s="50"/>
      <c r="K1601" s="50"/>
      <c r="L1601" s="53"/>
      <c r="M1601" s="53"/>
      <c r="N1601" s="50"/>
      <c r="O1601" s="50"/>
      <c r="P1601" s="50"/>
      <c r="Q1601" s="50"/>
      <c r="R1601" s="53"/>
    </row>
    <row r="1602">
      <c r="A1602" s="54"/>
      <c r="B1602" s="50"/>
      <c r="C1602" s="51"/>
      <c r="D1602" s="50"/>
      <c r="E1602" s="52"/>
      <c r="F1602" s="50"/>
      <c r="G1602" s="50"/>
      <c r="H1602" s="50"/>
      <c r="I1602" s="50"/>
      <c r="J1602" s="50"/>
      <c r="K1602" s="50"/>
      <c r="L1602" s="53"/>
      <c r="M1602" s="53"/>
      <c r="N1602" s="50"/>
      <c r="O1602" s="50"/>
      <c r="P1602" s="50"/>
      <c r="Q1602" s="50"/>
      <c r="R1602" s="53"/>
    </row>
    <row r="1603">
      <c r="A1603" s="54"/>
      <c r="B1603" s="50"/>
      <c r="C1603" s="51"/>
      <c r="D1603" s="50"/>
      <c r="E1603" s="52"/>
      <c r="F1603" s="50"/>
      <c r="G1603" s="50"/>
      <c r="H1603" s="50"/>
      <c r="I1603" s="50"/>
      <c r="J1603" s="50"/>
      <c r="K1603" s="50"/>
      <c r="L1603" s="53"/>
      <c r="M1603" s="53"/>
      <c r="N1603" s="50"/>
      <c r="O1603" s="50"/>
      <c r="P1603" s="50"/>
      <c r="Q1603" s="50"/>
      <c r="R1603" s="53"/>
    </row>
    <row r="1604">
      <c r="A1604" s="54"/>
      <c r="B1604" s="50"/>
      <c r="C1604" s="51"/>
      <c r="D1604" s="50"/>
      <c r="E1604" s="52"/>
      <c r="F1604" s="50"/>
      <c r="G1604" s="50"/>
      <c r="H1604" s="50"/>
      <c r="I1604" s="50"/>
      <c r="J1604" s="50"/>
      <c r="K1604" s="50"/>
      <c r="L1604" s="53"/>
      <c r="M1604" s="53"/>
      <c r="N1604" s="50"/>
      <c r="O1604" s="50"/>
      <c r="P1604" s="50"/>
      <c r="Q1604" s="50"/>
      <c r="R1604" s="53"/>
    </row>
    <row r="1605">
      <c r="A1605" s="54"/>
      <c r="B1605" s="50"/>
      <c r="C1605" s="51"/>
      <c r="D1605" s="50"/>
      <c r="E1605" s="52"/>
      <c r="F1605" s="50"/>
      <c r="G1605" s="50"/>
      <c r="H1605" s="50"/>
      <c r="I1605" s="50"/>
      <c r="J1605" s="50"/>
      <c r="K1605" s="50"/>
      <c r="L1605" s="53"/>
      <c r="M1605" s="53"/>
      <c r="N1605" s="50"/>
      <c r="O1605" s="50"/>
      <c r="P1605" s="50"/>
      <c r="Q1605" s="50"/>
      <c r="R1605" s="53"/>
    </row>
    <row r="1606">
      <c r="A1606" s="54"/>
      <c r="B1606" s="50"/>
      <c r="C1606" s="51"/>
      <c r="D1606" s="50"/>
      <c r="E1606" s="52"/>
      <c r="F1606" s="50"/>
      <c r="G1606" s="50"/>
      <c r="H1606" s="50"/>
      <c r="I1606" s="50"/>
      <c r="J1606" s="50"/>
      <c r="K1606" s="50"/>
      <c r="L1606" s="53"/>
      <c r="M1606" s="53"/>
      <c r="N1606" s="50"/>
      <c r="O1606" s="50"/>
      <c r="P1606" s="50"/>
      <c r="Q1606" s="50"/>
      <c r="R1606" s="53"/>
    </row>
    <row r="1607">
      <c r="A1607" s="54"/>
      <c r="B1607" s="50"/>
      <c r="C1607" s="51"/>
      <c r="D1607" s="50"/>
      <c r="E1607" s="52"/>
      <c r="F1607" s="50"/>
      <c r="G1607" s="50"/>
      <c r="H1607" s="50"/>
      <c r="I1607" s="50"/>
      <c r="J1607" s="50"/>
      <c r="K1607" s="50"/>
      <c r="L1607" s="53"/>
      <c r="M1607" s="53"/>
      <c r="N1607" s="50"/>
      <c r="O1607" s="50"/>
      <c r="P1607" s="50"/>
      <c r="Q1607" s="50"/>
      <c r="R1607" s="53"/>
    </row>
    <row r="1608">
      <c r="A1608" s="54"/>
      <c r="B1608" s="50"/>
      <c r="C1608" s="51"/>
      <c r="D1608" s="50"/>
      <c r="E1608" s="52"/>
      <c r="F1608" s="50"/>
      <c r="G1608" s="50"/>
      <c r="H1608" s="50"/>
      <c r="I1608" s="50"/>
      <c r="J1608" s="50"/>
      <c r="K1608" s="50"/>
      <c r="L1608" s="53"/>
      <c r="M1608" s="53"/>
      <c r="N1608" s="50"/>
      <c r="O1608" s="50"/>
      <c r="P1608" s="50"/>
      <c r="Q1608" s="50"/>
      <c r="R1608" s="53"/>
    </row>
    <row r="1609">
      <c r="A1609" s="54"/>
      <c r="B1609" s="50"/>
      <c r="C1609" s="51"/>
      <c r="D1609" s="50"/>
      <c r="E1609" s="52"/>
      <c r="F1609" s="50"/>
      <c r="G1609" s="50"/>
      <c r="H1609" s="50"/>
      <c r="I1609" s="50"/>
      <c r="J1609" s="50"/>
      <c r="K1609" s="50"/>
      <c r="L1609" s="53"/>
      <c r="M1609" s="53"/>
      <c r="N1609" s="50"/>
      <c r="O1609" s="50"/>
      <c r="P1609" s="50"/>
      <c r="Q1609" s="50"/>
      <c r="R1609" s="53"/>
    </row>
    <row r="1610">
      <c r="A1610" s="54"/>
      <c r="B1610" s="50"/>
      <c r="C1610" s="51"/>
      <c r="D1610" s="50"/>
      <c r="E1610" s="52"/>
      <c r="F1610" s="50"/>
      <c r="G1610" s="50"/>
      <c r="H1610" s="50"/>
      <c r="I1610" s="50"/>
      <c r="J1610" s="50"/>
      <c r="K1610" s="50"/>
      <c r="L1610" s="53"/>
      <c r="M1610" s="53"/>
      <c r="N1610" s="50"/>
      <c r="O1610" s="50"/>
      <c r="P1610" s="50"/>
      <c r="Q1610" s="50"/>
      <c r="R1610" s="53"/>
    </row>
    <row r="1611">
      <c r="A1611" s="54"/>
      <c r="B1611" s="50"/>
      <c r="C1611" s="51"/>
      <c r="D1611" s="50"/>
      <c r="E1611" s="52"/>
      <c r="F1611" s="50"/>
      <c r="G1611" s="50"/>
      <c r="H1611" s="50"/>
      <c r="I1611" s="50"/>
      <c r="J1611" s="50"/>
      <c r="K1611" s="50"/>
      <c r="L1611" s="53"/>
      <c r="M1611" s="53"/>
      <c r="N1611" s="50"/>
      <c r="O1611" s="50"/>
      <c r="P1611" s="50"/>
      <c r="Q1611" s="50"/>
      <c r="R1611" s="53"/>
    </row>
    <row r="1612">
      <c r="A1612" s="54"/>
      <c r="B1612" s="50"/>
      <c r="C1612" s="51"/>
      <c r="D1612" s="50"/>
      <c r="E1612" s="52"/>
      <c r="F1612" s="50"/>
      <c r="G1612" s="50"/>
      <c r="H1612" s="50"/>
      <c r="I1612" s="50"/>
      <c r="J1612" s="50"/>
      <c r="K1612" s="50"/>
      <c r="L1612" s="53"/>
      <c r="M1612" s="53"/>
      <c r="N1612" s="50"/>
      <c r="O1612" s="50"/>
      <c r="P1612" s="50"/>
      <c r="Q1612" s="50"/>
      <c r="R1612" s="53"/>
    </row>
    <row r="1613">
      <c r="A1613" s="54"/>
      <c r="B1613" s="50"/>
      <c r="C1613" s="51"/>
      <c r="D1613" s="50"/>
      <c r="E1613" s="52"/>
      <c r="F1613" s="50"/>
      <c r="G1613" s="50"/>
      <c r="H1613" s="50"/>
      <c r="I1613" s="50"/>
      <c r="J1613" s="50"/>
      <c r="K1613" s="50"/>
      <c r="L1613" s="53"/>
      <c r="M1613" s="53"/>
      <c r="N1613" s="50"/>
      <c r="O1613" s="50"/>
      <c r="P1613" s="50"/>
      <c r="Q1613" s="50"/>
      <c r="R1613" s="53"/>
    </row>
    <row r="1614">
      <c r="A1614" s="54"/>
      <c r="B1614" s="50"/>
      <c r="C1614" s="51"/>
      <c r="D1614" s="50"/>
      <c r="E1614" s="52"/>
      <c r="F1614" s="50"/>
      <c r="G1614" s="50"/>
      <c r="H1614" s="50"/>
      <c r="I1614" s="50"/>
      <c r="J1614" s="50"/>
      <c r="K1614" s="50"/>
      <c r="L1614" s="53"/>
      <c r="M1614" s="53"/>
      <c r="N1614" s="50"/>
      <c r="O1614" s="50"/>
      <c r="P1614" s="50"/>
      <c r="Q1614" s="50"/>
      <c r="R1614" s="53"/>
    </row>
    <row r="1615">
      <c r="A1615" s="54"/>
      <c r="B1615" s="50"/>
      <c r="C1615" s="51"/>
      <c r="D1615" s="50"/>
      <c r="E1615" s="52"/>
      <c r="F1615" s="50"/>
      <c r="G1615" s="50"/>
      <c r="H1615" s="50"/>
      <c r="I1615" s="50"/>
      <c r="J1615" s="50"/>
      <c r="K1615" s="50"/>
      <c r="L1615" s="53"/>
      <c r="M1615" s="53"/>
      <c r="N1615" s="50"/>
      <c r="O1615" s="50"/>
      <c r="P1615" s="50"/>
      <c r="Q1615" s="50"/>
      <c r="R1615" s="53"/>
    </row>
    <row r="1616">
      <c r="A1616" s="54"/>
      <c r="B1616" s="50"/>
      <c r="C1616" s="51"/>
      <c r="D1616" s="50"/>
      <c r="E1616" s="52"/>
      <c r="F1616" s="50"/>
      <c r="G1616" s="50"/>
      <c r="H1616" s="50"/>
      <c r="I1616" s="50"/>
      <c r="J1616" s="50"/>
      <c r="K1616" s="50"/>
      <c r="L1616" s="53"/>
      <c r="M1616" s="53"/>
      <c r="N1616" s="50"/>
      <c r="O1616" s="50"/>
      <c r="P1616" s="50"/>
      <c r="Q1616" s="50"/>
      <c r="R1616" s="53"/>
    </row>
    <row r="1617">
      <c r="A1617" s="54"/>
      <c r="B1617" s="50"/>
      <c r="C1617" s="51"/>
      <c r="D1617" s="50"/>
      <c r="E1617" s="52"/>
      <c r="F1617" s="50"/>
      <c r="G1617" s="50"/>
      <c r="H1617" s="50"/>
      <c r="I1617" s="50"/>
      <c r="J1617" s="50"/>
      <c r="K1617" s="50"/>
      <c r="L1617" s="53"/>
      <c r="M1617" s="53"/>
      <c r="N1617" s="50"/>
      <c r="O1617" s="50"/>
      <c r="P1617" s="50"/>
      <c r="Q1617" s="50"/>
      <c r="R1617" s="53"/>
    </row>
    <row r="1618">
      <c r="A1618" s="54"/>
      <c r="B1618" s="50"/>
      <c r="C1618" s="51"/>
      <c r="D1618" s="50"/>
      <c r="E1618" s="52"/>
      <c r="F1618" s="50"/>
      <c r="G1618" s="50"/>
      <c r="H1618" s="50"/>
      <c r="I1618" s="50"/>
      <c r="J1618" s="50"/>
      <c r="K1618" s="50"/>
      <c r="L1618" s="53"/>
      <c r="M1618" s="53"/>
      <c r="N1618" s="50"/>
      <c r="O1618" s="50"/>
      <c r="P1618" s="50"/>
      <c r="Q1618" s="50"/>
      <c r="R1618" s="53"/>
    </row>
    <row r="1619">
      <c r="A1619" s="54"/>
      <c r="B1619" s="50"/>
      <c r="C1619" s="51"/>
      <c r="D1619" s="50"/>
      <c r="E1619" s="52"/>
      <c r="F1619" s="50"/>
      <c r="G1619" s="50"/>
      <c r="H1619" s="50"/>
      <c r="I1619" s="50"/>
      <c r="J1619" s="50"/>
      <c r="K1619" s="50"/>
      <c r="L1619" s="53"/>
      <c r="M1619" s="53"/>
      <c r="N1619" s="50"/>
      <c r="O1619" s="50"/>
      <c r="P1619" s="50"/>
      <c r="Q1619" s="50"/>
      <c r="R1619" s="53"/>
    </row>
    <row r="1620">
      <c r="A1620" s="54"/>
      <c r="B1620" s="50"/>
      <c r="C1620" s="51"/>
      <c r="D1620" s="50"/>
      <c r="E1620" s="52"/>
      <c r="F1620" s="50"/>
      <c r="G1620" s="50"/>
      <c r="H1620" s="50"/>
      <c r="I1620" s="50"/>
      <c r="J1620" s="50"/>
      <c r="K1620" s="50"/>
      <c r="L1620" s="53"/>
      <c r="M1620" s="53"/>
      <c r="N1620" s="50"/>
      <c r="O1620" s="50"/>
      <c r="P1620" s="50"/>
      <c r="Q1620" s="50"/>
      <c r="R1620" s="53"/>
    </row>
    <row r="1621">
      <c r="A1621" s="54"/>
      <c r="B1621" s="50"/>
      <c r="C1621" s="51"/>
      <c r="D1621" s="50"/>
      <c r="E1621" s="52"/>
      <c r="F1621" s="50"/>
      <c r="G1621" s="50"/>
      <c r="H1621" s="50"/>
      <c r="I1621" s="50"/>
      <c r="J1621" s="50"/>
      <c r="K1621" s="50"/>
      <c r="L1621" s="53"/>
      <c r="M1621" s="53"/>
      <c r="N1621" s="50"/>
      <c r="O1621" s="50"/>
      <c r="P1621" s="50"/>
      <c r="Q1621" s="50"/>
      <c r="R1621" s="53"/>
    </row>
    <row r="1622">
      <c r="A1622" s="54"/>
      <c r="B1622" s="50"/>
      <c r="C1622" s="51"/>
      <c r="D1622" s="50"/>
      <c r="E1622" s="52"/>
      <c r="F1622" s="50"/>
      <c r="G1622" s="50"/>
      <c r="H1622" s="50"/>
      <c r="I1622" s="50"/>
      <c r="J1622" s="50"/>
      <c r="K1622" s="50"/>
      <c r="L1622" s="53"/>
      <c r="M1622" s="53"/>
      <c r="N1622" s="50"/>
      <c r="O1622" s="50"/>
      <c r="P1622" s="50"/>
      <c r="Q1622" s="50"/>
      <c r="R1622" s="53"/>
    </row>
    <row r="1623">
      <c r="A1623" s="54"/>
      <c r="B1623" s="50"/>
      <c r="C1623" s="51"/>
      <c r="D1623" s="50"/>
      <c r="E1623" s="52"/>
      <c r="F1623" s="50"/>
      <c r="G1623" s="50"/>
      <c r="H1623" s="50"/>
      <c r="I1623" s="50"/>
      <c r="J1623" s="50"/>
      <c r="K1623" s="50"/>
      <c r="L1623" s="53"/>
      <c r="M1623" s="53"/>
      <c r="N1623" s="50"/>
      <c r="O1623" s="50"/>
      <c r="P1623" s="50"/>
      <c r="Q1623" s="50"/>
      <c r="R1623" s="53"/>
    </row>
    <row r="1624">
      <c r="A1624" s="54"/>
      <c r="B1624" s="50"/>
      <c r="C1624" s="51"/>
      <c r="D1624" s="50"/>
      <c r="E1624" s="52"/>
      <c r="F1624" s="50"/>
      <c r="G1624" s="50"/>
      <c r="H1624" s="50"/>
      <c r="I1624" s="50"/>
      <c r="J1624" s="50"/>
      <c r="K1624" s="50"/>
      <c r="L1624" s="53"/>
      <c r="M1624" s="53"/>
      <c r="N1624" s="50"/>
      <c r="O1624" s="50"/>
      <c r="P1624" s="50"/>
      <c r="Q1624" s="50"/>
      <c r="R1624" s="53"/>
    </row>
    <row r="1625">
      <c r="A1625" s="54"/>
      <c r="B1625" s="50"/>
      <c r="C1625" s="51"/>
      <c r="D1625" s="50"/>
      <c r="E1625" s="52"/>
      <c r="F1625" s="50"/>
      <c r="G1625" s="50"/>
      <c r="H1625" s="50"/>
      <c r="I1625" s="50"/>
      <c r="J1625" s="50"/>
      <c r="K1625" s="50"/>
      <c r="L1625" s="53"/>
      <c r="M1625" s="53"/>
      <c r="N1625" s="50"/>
      <c r="O1625" s="50"/>
      <c r="P1625" s="50"/>
      <c r="Q1625" s="50"/>
      <c r="R1625" s="53"/>
    </row>
    <row r="1626">
      <c r="A1626" s="54"/>
      <c r="B1626" s="50"/>
      <c r="C1626" s="51"/>
      <c r="D1626" s="50"/>
      <c r="E1626" s="52"/>
      <c r="F1626" s="50"/>
      <c r="G1626" s="50"/>
      <c r="H1626" s="50"/>
      <c r="I1626" s="50"/>
      <c r="J1626" s="50"/>
      <c r="K1626" s="50"/>
      <c r="L1626" s="53"/>
      <c r="M1626" s="53"/>
      <c r="N1626" s="50"/>
      <c r="O1626" s="50"/>
      <c r="P1626" s="50"/>
      <c r="Q1626" s="50"/>
      <c r="R1626" s="53"/>
    </row>
    <row r="1627">
      <c r="A1627" s="54"/>
      <c r="B1627" s="50"/>
      <c r="C1627" s="51"/>
      <c r="D1627" s="50"/>
      <c r="E1627" s="52"/>
      <c r="F1627" s="50"/>
      <c r="G1627" s="50"/>
      <c r="H1627" s="50"/>
      <c r="I1627" s="50"/>
      <c r="J1627" s="50"/>
      <c r="K1627" s="50"/>
      <c r="L1627" s="53"/>
      <c r="M1627" s="53"/>
      <c r="N1627" s="50"/>
      <c r="O1627" s="50"/>
      <c r="P1627" s="50"/>
      <c r="Q1627" s="50"/>
      <c r="R1627" s="53"/>
    </row>
    <row r="1628">
      <c r="A1628" s="54"/>
      <c r="B1628" s="50"/>
      <c r="C1628" s="51"/>
      <c r="D1628" s="50"/>
      <c r="E1628" s="52"/>
      <c r="F1628" s="50"/>
      <c r="G1628" s="50"/>
      <c r="H1628" s="50"/>
      <c r="I1628" s="50"/>
      <c r="J1628" s="50"/>
      <c r="K1628" s="50"/>
      <c r="L1628" s="53"/>
      <c r="M1628" s="53"/>
      <c r="N1628" s="50"/>
      <c r="O1628" s="50"/>
      <c r="P1628" s="50"/>
      <c r="Q1628" s="50"/>
      <c r="R1628" s="53"/>
    </row>
    <row r="1629">
      <c r="A1629" s="54"/>
      <c r="B1629" s="50"/>
      <c r="C1629" s="51"/>
      <c r="D1629" s="50"/>
      <c r="E1629" s="52"/>
      <c r="F1629" s="50"/>
      <c r="G1629" s="50"/>
      <c r="H1629" s="50"/>
      <c r="I1629" s="50"/>
      <c r="J1629" s="50"/>
      <c r="K1629" s="50"/>
      <c r="L1629" s="53"/>
      <c r="M1629" s="53"/>
      <c r="N1629" s="50"/>
      <c r="O1629" s="50"/>
      <c r="P1629" s="50"/>
      <c r="Q1629" s="50"/>
      <c r="R1629" s="53"/>
    </row>
    <row r="1630">
      <c r="A1630" s="54"/>
      <c r="B1630" s="50"/>
      <c r="C1630" s="51"/>
      <c r="D1630" s="50"/>
      <c r="E1630" s="52"/>
      <c r="F1630" s="50"/>
      <c r="G1630" s="50"/>
      <c r="H1630" s="50"/>
      <c r="I1630" s="50"/>
      <c r="J1630" s="50"/>
      <c r="K1630" s="50"/>
      <c r="L1630" s="53"/>
      <c r="M1630" s="53"/>
      <c r="N1630" s="50"/>
      <c r="O1630" s="50"/>
      <c r="P1630" s="50"/>
      <c r="Q1630" s="50"/>
      <c r="R1630" s="53"/>
    </row>
    <row r="1631">
      <c r="A1631" s="54"/>
      <c r="B1631" s="50"/>
      <c r="C1631" s="51"/>
      <c r="D1631" s="50"/>
      <c r="E1631" s="52"/>
      <c r="F1631" s="50"/>
      <c r="G1631" s="50"/>
      <c r="H1631" s="50"/>
      <c r="I1631" s="50"/>
      <c r="J1631" s="50"/>
      <c r="K1631" s="50"/>
      <c r="L1631" s="53"/>
      <c r="M1631" s="53"/>
      <c r="N1631" s="50"/>
      <c r="O1631" s="50"/>
      <c r="P1631" s="50"/>
      <c r="Q1631" s="50"/>
      <c r="R1631" s="53"/>
    </row>
    <row r="1632">
      <c r="A1632" s="54"/>
      <c r="B1632" s="50"/>
      <c r="C1632" s="51"/>
      <c r="D1632" s="50"/>
      <c r="E1632" s="52"/>
      <c r="F1632" s="50"/>
      <c r="G1632" s="50"/>
      <c r="H1632" s="50"/>
      <c r="I1632" s="50"/>
      <c r="J1632" s="50"/>
      <c r="K1632" s="50"/>
      <c r="L1632" s="53"/>
      <c r="M1632" s="53"/>
      <c r="N1632" s="50"/>
      <c r="O1632" s="50"/>
      <c r="P1632" s="50"/>
      <c r="Q1632" s="50"/>
      <c r="R1632" s="53"/>
    </row>
    <row r="1633">
      <c r="A1633" s="54"/>
      <c r="B1633" s="50"/>
      <c r="C1633" s="51"/>
      <c r="D1633" s="50"/>
      <c r="E1633" s="52"/>
      <c r="F1633" s="50"/>
      <c r="G1633" s="50"/>
      <c r="H1633" s="50"/>
      <c r="I1633" s="50"/>
      <c r="J1633" s="50"/>
      <c r="K1633" s="50"/>
      <c r="L1633" s="53"/>
      <c r="M1633" s="53"/>
      <c r="N1633" s="50"/>
      <c r="O1633" s="50"/>
      <c r="P1633" s="50"/>
      <c r="Q1633" s="50"/>
      <c r="R1633" s="53"/>
    </row>
    <row r="1634">
      <c r="A1634" s="54"/>
      <c r="B1634" s="50"/>
      <c r="C1634" s="51"/>
      <c r="D1634" s="50"/>
      <c r="E1634" s="52"/>
      <c r="F1634" s="50"/>
      <c r="G1634" s="50"/>
      <c r="H1634" s="50"/>
      <c r="I1634" s="50"/>
      <c r="J1634" s="50"/>
      <c r="K1634" s="50"/>
      <c r="L1634" s="53"/>
      <c r="M1634" s="53"/>
      <c r="N1634" s="50"/>
      <c r="O1634" s="50"/>
      <c r="P1634" s="50"/>
      <c r="Q1634" s="50"/>
      <c r="R1634" s="53"/>
    </row>
    <row r="1635">
      <c r="A1635" s="54"/>
      <c r="B1635" s="50"/>
      <c r="C1635" s="51"/>
      <c r="D1635" s="50"/>
      <c r="E1635" s="52"/>
      <c r="F1635" s="50"/>
      <c r="G1635" s="50"/>
      <c r="H1635" s="50"/>
      <c r="I1635" s="50"/>
      <c r="J1635" s="50"/>
      <c r="K1635" s="50"/>
      <c r="L1635" s="53"/>
      <c r="M1635" s="53"/>
      <c r="N1635" s="50"/>
      <c r="O1635" s="50"/>
      <c r="P1635" s="50"/>
      <c r="Q1635" s="50"/>
      <c r="R1635" s="53"/>
    </row>
    <row r="1636">
      <c r="A1636" s="54"/>
      <c r="B1636" s="50"/>
      <c r="C1636" s="51"/>
      <c r="D1636" s="50"/>
      <c r="E1636" s="52"/>
      <c r="F1636" s="50"/>
      <c r="G1636" s="50"/>
      <c r="H1636" s="50"/>
      <c r="I1636" s="50"/>
      <c r="J1636" s="50"/>
      <c r="K1636" s="50"/>
      <c r="L1636" s="53"/>
      <c r="M1636" s="53"/>
      <c r="N1636" s="50"/>
      <c r="O1636" s="50"/>
      <c r="P1636" s="50"/>
      <c r="Q1636" s="50"/>
      <c r="R1636" s="53"/>
    </row>
    <row r="1637">
      <c r="A1637" s="54"/>
      <c r="B1637" s="50"/>
      <c r="C1637" s="51"/>
      <c r="D1637" s="50"/>
      <c r="E1637" s="52"/>
      <c r="F1637" s="50"/>
      <c r="G1637" s="50"/>
      <c r="H1637" s="50"/>
      <c r="I1637" s="50"/>
      <c r="J1637" s="50"/>
      <c r="K1637" s="50"/>
      <c r="L1637" s="53"/>
      <c r="M1637" s="53"/>
      <c r="N1637" s="50"/>
      <c r="O1637" s="50"/>
      <c r="P1637" s="50"/>
      <c r="Q1637" s="50"/>
      <c r="R1637" s="53"/>
    </row>
    <row r="1638">
      <c r="A1638" s="54"/>
      <c r="B1638" s="50"/>
      <c r="C1638" s="51"/>
      <c r="D1638" s="50"/>
      <c r="E1638" s="52"/>
      <c r="F1638" s="50"/>
      <c r="G1638" s="50"/>
      <c r="H1638" s="50"/>
      <c r="I1638" s="50"/>
      <c r="J1638" s="50"/>
      <c r="K1638" s="50"/>
      <c r="L1638" s="53"/>
      <c r="M1638" s="53"/>
      <c r="N1638" s="50"/>
      <c r="O1638" s="50"/>
      <c r="P1638" s="50"/>
      <c r="Q1638" s="50"/>
      <c r="R1638" s="53"/>
    </row>
    <row r="1639">
      <c r="A1639" s="54"/>
      <c r="B1639" s="50"/>
      <c r="C1639" s="51"/>
      <c r="D1639" s="50"/>
      <c r="E1639" s="52"/>
      <c r="F1639" s="50"/>
      <c r="G1639" s="50"/>
      <c r="H1639" s="50"/>
      <c r="I1639" s="50"/>
      <c r="J1639" s="50"/>
      <c r="K1639" s="50"/>
      <c r="L1639" s="53"/>
      <c r="M1639" s="53"/>
      <c r="N1639" s="50"/>
      <c r="O1639" s="50"/>
      <c r="P1639" s="50"/>
      <c r="Q1639" s="50"/>
      <c r="R1639" s="53"/>
    </row>
    <row r="1640">
      <c r="A1640" s="54"/>
      <c r="B1640" s="50"/>
      <c r="C1640" s="51"/>
      <c r="D1640" s="50"/>
      <c r="E1640" s="52"/>
      <c r="F1640" s="50"/>
      <c r="G1640" s="50"/>
      <c r="H1640" s="50"/>
      <c r="I1640" s="50"/>
      <c r="J1640" s="50"/>
      <c r="K1640" s="50"/>
      <c r="L1640" s="53"/>
      <c r="M1640" s="53"/>
      <c r="N1640" s="50"/>
      <c r="O1640" s="50"/>
      <c r="P1640" s="50"/>
      <c r="Q1640" s="50"/>
      <c r="R1640" s="53"/>
    </row>
    <row r="1641">
      <c r="A1641" s="54"/>
      <c r="B1641" s="50"/>
      <c r="C1641" s="51"/>
      <c r="D1641" s="50"/>
      <c r="E1641" s="52"/>
      <c r="F1641" s="50"/>
      <c r="G1641" s="50"/>
      <c r="H1641" s="50"/>
      <c r="I1641" s="50"/>
      <c r="J1641" s="50"/>
      <c r="K1641" s="50"/>
      <c r="L1641" s="53"/>
      <c r="M1641" s="53"/>
      <c r="N1641" s="50"/>
      <c r="O1641" s="50"/>
      <c r="P1641" s="50"/>
      <c r="Q1641" s="50"/>
      <c r="R1641" s="53"/>
    </row>
    <row r="1642">
      <c r="A1642" s="54"/>
      <c r="B1642" s="50"/>
      <c r="C1642" s="51"/>
      <c r="D1642" s="50"/>
      <c r="E1642" s="52"/>
      <c r="F1642" s="50"/>
      <c r="G1642" s="50"/>
      <c r="H1642" s="50"/>
      <c r="I1642" s="50"/>
      <c r="J1642" s="50"/>
      <c r="K1642" s="50"/>
      <c r="L1642" s="53"/>
      <c r="M1642" s="53"/>
      <c r="N1642" s="50"/>
      <c r="O1642" s="50"/>
      <c r="P1642" s="50"/>
      <c r="Q1642" s="50"/>
      <c r="R1642" s="53"/>
    </row>
    <row r="1643">
      <c r="A1643" s="54"/>
      <c r="B1643" s="50"/>
      <c r="C1643" s="51"/>
      <c r="D1643" s="50"/>
      <c r="E1643" s="52"/>
      <c r="F1643" s="50"/>
      <c r="G1643" s="50"/>
      <c r="H1643" s="50"/>
      <c r="I1643" s="50"/>
      <c r="J1643" s="50"/>
      <c r="K1643" s="50"/>
      <c r="L1643" s="53"/>
      <c r="M1643" s="53"/>
      <c r="N1643" s="50"/>
      <c r="O1643" s="50"/>
      <c r="P1643" s="50"/>
      <c r="Q1643" s="50"/>
      <c r="R1643" s="53"/>
    </row>
    <row r="1644">
      <c r="A1644" s="54"/>
      <c r="B1644" s="50"/>
      <c r="C1644" s="51"/>
      <c r="D1644" s="50"/>
      <c r="E1644" s="52"/>
      <c r="F1644" s="50"/>
      <c r="G1644" s="50"/>
      <c r="H1644" s="50"/>
      <c r="I1644" s="50"/>
      <c r="J1644" s="50"/>
      <c r="K1644" s="50"/>
      <c r="L1644" s="53"/>
      <c r="M1644" s="53"/>
      <c r="N1644" s="50"/>
      <c r="O1644" s="50"/>
      <c r="P1644" s="50"/>
      <c r="Q1644" s="50"/>
      <c r="R1644" s="53"/>
    </row>
    <row r="1645">
      <c r="A1645" s="54"/>
      <c r="B1645" s="50"/>
      <c r="C1645" s="51"/>
      <c r="D1645" s="50"/>
      <c r="E1645" s="52"/>
      <c r="F1645" s="50"/>
      <c r="G1645" s="50"/>
      <c r="H1645" s="50"/>
      <c r="I1645" s="50"/>
      <c r="J1645" s="50"/>
      <c r="K1645" s="50"/>
      <c r="L1645" s="53"/>
      <c r="M1645" s="53"/>
      <c r="N1645" s="50"/>
      <c r="O1645" s="50"/>
      <c r="P1645" s="50"/>
      <c r="Q1645" s="50"/>
      <c r="R1645" s="53"/>
    </row>
    <row r="1646">
      <c r="A1646" s="54"/>
      <c r="B1646" s="50"/>
      <c r="C1646" s="51"/>
      <c r="D1646" s="50"/>
      <c r="E1646" s="52"/>
      <c r="F1646" s="50"/>
      <c r="G1646" s="50"/>
      <c r="H1646" s="50"/>
      <c r="I1646" s="50"/>
      <c r="J1646" s="50"/>
      <c r="K1646" s="50"/>
      <c r="L1646" s="53"/>
      <c r="M1646" s="53"/>
      <c r="N1646" s="50"/>
      <c r="O1646" s="50"/>
      <c r="P1646" s="50"/>
      <c r="Q1646" s="50"/>
      <c r="R1646" s="53"/>
    </row>
    <row r="1647">
      <c r="A1647" s="54"/>
      <c r="B1647" s="50"/>
      <c r="C1647" s="51"/>
      <c r="D1647" s="50"/>
      <c r="E1647" s="52"/>
      <c r="F1647" s="50"/>
      <c r="G1647" s="50"/>
      <c r="H1647" s="50"/>
      <c r="I1647" s="50"/>
      <c r="J1647" s="50"/>
      <c r="K1647" s="50"/>
      <c r="L1647" s="53"/>
      <c r="M1647" s="53"/>
      <c r="N1647" s="50"/>
      <c r="O1647" s="50"/>
      <c r="P1647" s="50"/>
      <c r="Q1647" s="50"/>
      <c r="R1647" s="53"/>
    </row>
    <row r="1648">
      <c r="A1648" s="54"/>
      <c r="B1648" s="50"/>
      <c r="C1648" s="51"/>
      <c r="D1648" s="50"/>
      <c r="E1648" s="52"/>
      <c r="F1648" s="50"/>
      <c r="G1648" s="50"/>
      <c r="H1648" s="50"/>
      <c r="I1648" s="50"/>
      <c r="J1648" s="50"/>
      <c r="K1648" s="50"/>
      <c r="L1648" s="53"/>
      <c r="M1648" s="53"/>
      <c r="N1648" s="50"/>
      <c r="O1648" s="50"/>
      <c r="P1648" s="50"/>
      <c r="Q1648" s="50"/>
      <c r="R1648" s="53"/>
    </row>
    <row r="1649">
      <c r="A1649" s="54"/>
      <c r="B1649" s="50"/>
      <c r="C1649" s="51"/>
      <c r="D1649" s="50"/>
      <c r="E1649" s="52"/>
      <c r="F1649" s="50"/>
      <c r="G1649" s="50"/>
      <c r="H1649" s="50"/>
      <c r="I1649" s="50"/>
      <c r="J1649" s="50"/>
      <c r="K1649" s="50"/>
      <c r="L1649" s="53"/>
      <c r="M1649" s="53"/>
      <c r="N1649" s="50"/>
      <c r="O1649" s="50"/>
      <c r="P1649" s="50"/>
      <c r="Q1649" s="50"/>
      <c r="R1649" s="53"/>
    </row>
    <row r="1650">
      <c r="A1650" s="54"/>
      <c r="B1650" s="50"/>
      <c r="C1650" s="51"/>
      <c r="D1650" s="50"/>
      <c r="E1650" s="52"/>
      <c r="F1650" s="50"/>
      <c r="G1650" s="50"/>
      <c r="H1650" s="50"/>
      <c r="I1650" s="50"/>
      <c r="J1650" s="50"/>
      <c r="K1650" s="50"/>
      <c r="L1650" s="53"/>
      <c r="M1650" s="53"/>
      <c r="N1650" s="50"/>
      <c r="O1650" s="50"/>
      <c r="P1650" s="50"/>
      <c r="Q1650" s="50"/>
      <c r="R1650" s="53"/>
    </row>
    <row r="1651">
      <c r="A1651" s="54"/>
      <c r="B1651" s="50"/>
      <c r="C1651" s="51"/>
      <c r="D1651" s="50"/>
      <c r="E1651" s="52"/>
      <c r="F1651" s="50"/>
      <c r="G1651" s="50"/>
      <c r="H1651" s="50"/>
      <c r="I1651" s="50"/>
      <c r="J1651" s="50"/>
      <c r="K1651" s="50"/>
      <c r="L1651" s="53"/>
      <c r="M1651" s="53"/>
      <c r="N1651" s="50"/>
      <c r="O1651" s="50"/>
      <c r="P1651" s="50"/>
      <c r="Q1651" s="50"/>
      <c r="R1651" s="53"/>
    </row>
    <row r="1652">
      <c r="A1652" s="54"/>
      <c r="B1652" s="50"/>
      <c r="C1652" s="51"/>
      <c r="D1652" s="50"/>
      <c r="E1652" s="52"/>
      <c r="F1652" s="50"/>
      <c r="G1652" s="50"/>
      <c r="H1652" s="50"/>
      <c r="I1652" s="50"/>
      <c r="J1652" s="50"/>
      <c r="K1652" s="50"/>
      <c r="L1652" s="53"/>
      <c r="M1652" s="53"/>
      <c r="N1652" s="50"/>
      <c r="O1652" s="50"/>
      <c r="P1652" s="50"/>
      <c r="Q1652" s="50"/>
      <c r="R1652" s="53"/>
    </row>
    <row r="1653">
      <c r="A1653" s="54"/>
      <c r="B1653" s="50"/>
      <c r="C1653" s="51"/>
      <c r="D1653" s="50"/>
      <c r="E1653" s="52"/>
      <c r="F1653" s="50"/>
      <c r="G1653" s="50"/>
      <c r="H1653" s="50"/>
      <c r="I1653" s="50"/>
      <c r="J1653" s="50"/>
      <c r="K1653" s="50"/>
      <c r="L1653" s="53"/>
      <c r="M1653" s="53"/>
      <c r="N1653" s="50"/>
      <c r="O1653" s="50"/>
      <c r="P1653" s="50"/>
      <c r="Q1653" s="50"/>
      <c r="R1653" s="53"/>
    </row>
    <row r="1654">
      <c r="A1654" s="54"/>
      <c r="B1654" s="50"/>
      <c r="C1654" s="51"/>
      <c r="D1654" s="50"/>
      <c r="E1654" s="52"/>
      <c r="F1654" s="50"/>
      <c r="G1654" s="50"/>
      <c r="H1654" s="50"/>
      <c r="I1654" s="50"/>
      <c r="J1654" s="50"/>
      <c r="K1654" s="50"/>
      <c r="L1654" s="53"/>
      <c r="M1654" s="53"/>
      <c r="N1654" s="50"/>
      <c r="O1654" s="50"/>
      <c r="P1654" s="50"/>
      <c r="Q1654" s="50"/>
      <c r="R1654" s="53"/>
    </row>
    <row r="1655">
      <c r="A1655" s="54"/>
      <c r="B1655" s="50"/>
      <c r="C1655" s="51"/>
      <c r="D1655" s="50"/>
      <c r="E1655" s="52"/>
      <c r="F1655" s="50"/>
      <c r="G1655" s="50"/>
      <c r="H1655" s="50"/>
      <c r="I1655" s="50"/>
      <c r="J1655" s="50"/>
      <c r="K1655" s="50"/>
      <c r="L1655" s="53"/>
      <c r="M1655" s="53"/>
      <c r="N1655" s="50"/>
      <c r="O1655" s="50"/>
      <c r="P1655" s="50"/>
      <c r="Q1655" s="50"/>
      <c r="R1655" s="53"/>
    </row>
    <row r="1656">
      <c r="A1656" s="54"/>
      <c r="B1656" s="50"/>
      <c r="C1656" s="51"/>
      <c r="D1656" s="50"/>
      <c r="E1656" s="52"/>
      <c r="F1656" s="50"/>
      <c r="G1656" s="50"/>
      <c r="H1656" s="50"/>
      <c r="I1656" s="50"/>
      <c r="J1656" s="50"/>
      <c r="K1656" s="50"/>
      <c r="L1656" s="53"/>
      <c r="M1656" s="53"/>
      <c r="N1656" s="50"/>
      <c r="O1656" s="50"/>
      <c r="P1656" s="50"/>
      <c r="Q1656" s="50"/>
      <c r="R1656" s="53"/>
    </row>
    <row r="1657">
      <c r="A1657" s="54"/>
      <c r="B1657" s="50"/>
      <c r="C1657" s="51"/>
      <c r="D1657" s="50"/>
      <c r="E1657" s="52"/>
      <c r="F1657" s="50"/>
      <c r="G1657" s="50"/>
      <c r="H1657" s="50"/>
      <c r="I1657" s="50"/>
      <c r="J1657" s="50"/>
      <c r="K1657" s="50"/>
      <c r="L1657" s="53"/>
      <c r="M1657" s="53"/>
      <c r="N1657" s="50"/>
      <c r="O1657" s="50"/>
      <c r="P1657" s="50"/>
      <c r="Q1657" s="50"/>
      <c r="R1657" s="53"/>
    </row>
    <row r="1658">
      <c r="A1658" s="54"/>
      <c r="B1658" s="50"/>
      <c r="C1658" s="51"/>
      <c r="D1658" s="50"/>
      <c r="E1658" s="52"/>
      <c r="F1658" s="50"/>
      <c r="G1658" s="50"/>
      <c r="H1658" s="50"/>
      <c r="I1658" s="50"/>
      <c r="J1658" s="50"/>
      <c r="K1658" s="50"/>
      <c r="L1658" s="53"/>
      <c r="M1658" s="53"/>
      <c r="N1658" s="50"/>
      <c r="O1658" s="50"/>
      <c r="P1658" s="50"/>
      <c r="Q1658" s="50"/>
      <c r="R1658" s="53"/>
    </row>
    <row r="1659">
      <c r="A1659" s="54"/>
      <c r="B1659" s="50"/>
      <c r="C1659" s="51"/>
      <c r="D1659" s="50"/>
      <c r="E1659" s="52"/>
      <c r="F1659" s="50"/>
      <c r="G1659" s="50"/>
      <c r="H1659" s="50"/>
      <c r="I1659" s="50"/>
      <c r="J1659" s="50"/>
      <c r="K1659" s="50"/>
      <c r="L1659" s="53"/>
      <c r="M1659" s="53"/>
      <c r="N1659" s="50"/>
      <c r="O1659" s="50"/>
      <c r="P1659" s="50"/>
      <c r="Q1659" s="50"/>
      <c r="R1659" s="53"/>
    </row>
    <row r="1660">
      <c r="A1660" s="54"/>
      <c r="B1660" s="50"/>
      <c r="C1660" s="51"/>
      <c r="D1660" s="50"/>
      <c r="E1660" s="52"/>
      <c r="F1660" s="50"/>
      <c r="G1660" s="50"/>
      <c r="H1660" s="50"/>
      <c r="I1660" s="50"/>
      <c r="J1660" s="50"/>
      <c r="K1660" s="50"/>
      <c r="L1660" s="53"/>
      <c r="M1660" s="53"/>
      <c r="N1660" s="50"/>
      <c r="O1660" s="50"/>
      <c r="P1660" s="50"/>
      <c r="Q1660" s="50"/>
      <c r="R1660" s="53"/>
    </row>
    <row r="1661">
      <c r="A1661" s="54"/>
      <c r="B1661" s="50"/>
      <c r="C1661" s="51"/>
      <c r="D1661" s="50"/>
      <c r="E1661" s="52"/>
      <c r="F1661" s="50"/>
      <c r="G1661" s="50"/>
      <c r="H1661" s="50"/>
      <c r="I1661" s="50"/>
      <c r="J1661" s="50"/>
      <c r="K1661" s="50"/>
      <c r="L1661" s="53"/>
      <c r="M1661" s="53"/>
      <c r="N1661" s="50"/>
      <c r="O1661" s="50"/>
      <c r="P1661" s="50"/>
      <c r="Q1661" s="50"/>
      <c r="R1661" s="53"/>
    </row>
    <row r="1662">
      <c r="A1662" s="54"/>
      <c r="B1662" s="50"/>
      <c r="C1662" s="51"/>
      <c r="D1662" s="50"/>
      <c r="E1662" s="52"/>
      <c r="F1662" s="50"/>
      <c r="G1662" s="50"/>
      <c r="H1662" s="50"/>
      <c r="I1662" s="50"/>
      <c r="J1662" s="50"/>
      <c r="K1662" s="50"/>
      <c r="L1662" s="53"/>
      <c r="M1662" s="53"/>
      <c r="N1662" s="50"/>
      <c r="O1662" s="50"/>
      <c r="P1662" s="50"/>
      <c r="Q1662" s="50"/>
      <c r="R1662" s="53"/>
    </row>
    <row r="1663">
      <c r="A1663" s="54"/>
      <c r="B1663" s="50"/>
      <c r="C1663" s="51"/>
      <c r="D1663" s="50"/>
      <c r="E1663" s="52"/>
      <c r="F1663" s="50"/>
      <c r="G1663" s="50"/>
      <c r="H1663" s="50"/>
      <c r="I1663" s="50"/>
      <c r="J1663" s="50"/>
      <c r="K1663" s="50"/>
      <c r="L1663" s="53"/>
      <c r="M1663" s="53"/>
      <c r="N1663" s="50"/>
      <c r="O1663" s="50"/>
      <c r="P1663" s="50"/>
      <c r="Q1663" s="50"/>
      <c r="R1663" s="53"/>
    </row>
    <row r="1664">
      <c r="A1664" s="54"/>
      <c r="B1664" s="50"/>
      <c r="C1664" s="51"/>
      <c r="D1664" s="50"/>
      <c r="E1664" s="52"/>
      <c r="F1664" s="50"/>
      <c r="G1664" s="50"/>
      <c r="H1664" s="50"/>
      <c r="I1664" s="50"/>
      <c r="J1664" s="50"/>
      <c r="K1664" s="50"/>
      <c r="L1664" s="53"/>
      <c r="M1664" s="53"/>
      <c r="N1664" s="50"/>
      <c r="O1664" s="50"/>
      <c r="P1664" s="50"/>
      <c r="Q1664" s="50"/>
      <c r="R1664" s="53"/>
    </row>
    <row r="1665">
      <c r="A1665" s="54"/>
      <c r="B1665" s="50"/>
      <c r="C1665" s="51"/>
      <c r="D1665" s="50"/>
      <c r="E1665" s="52"/>
      <c r="F1665" s="50"/>
      <c r="G1665" s="50"/>
      <c r="H1665" s="50"/>
      <c r="I1665" s="50"/>
      <c r="J1665" s="50"/>
      <c r="K1665" s="50"/>
      <c r="L1665" s="53"/>
      <c r="M1665" s="53"/>
      <c r="N1665" s="50"/>
      <c r="O1665" s="50"/>
      <c r="P1665" s="50"/>
      <c r="Q1665" s="50"/>
      <c r="R1665" s="53"/>
    </row>
    <row r="1666">
      <c r="A1666" s="54"/>
      <c r="B1666" s="50"/>
      <c r="C1666" s="51"/>
      <c r="D1666" s="50"/>
      <c r="E1666" s="52"/>
      <c r="F1666" s="50"/>
      <c r="G1666" s="50"/>
      <c r="H1666" s="50"/>
      <c r="I1666" s="50"/>
      <c r="J1666" s="50"/>
      <c r="K1666" s="50"/>
      <c r="L1666" s="53"/>
      <c r="M1666" s="53"/>
      <c r="N1666" s="50"/>
      <c r="O1666" s="50"/>
      <c r="P1666" s="50"/>
      <c r="Q1666" s="50"/>
      <c r="R1666" s="53"/>
    </row>
    <row r="1667">
      <c r="A1667" s="54"/>
      <c r="B1667" s="50"/>
      <c r="C1667" s="51"/>
      <c r="D1667" s="50"/>
      <c r="E1667" s="52"/>
      <c r="F1667" s="50"/>
      <c r="G1667" s="50"/>
      <c r="H1667" s="50"/>
      <c r="I1667" s="50"/>
      <c r="J1667" s="50"/>
      <c r="K1667" s="50"/>
      <c r="L1667" s="53"/>
      <c r="M1667" s="53"/>
      <c r="N1667" s="50"/>
      <c r="O1667" s="50"/>
      <c r="P1667" s="50"/>
      <c r="Q1667" s="50"/>
      <c r="R1667" s="53"/>
    </row>
    <row r="1668">
      <c r="A1668" s="54"/>
      <c r="B1668" s="50"/>
      <c r="C1668" s="51"/>
      <c r="D1668" s="50"/>
      <c r="E1668" s="52"/>
      <c r="F1668" s="50"/>
      <c r="G1668" s="50"/>
      <c r="H1668" s="50"/>
      <c r="I1668" s="50"/>
      <c r="J1668" s="50"/>
      <c r="K1668" s="50"/>
      <c r="L1668" s="53"/>
      <c r="M1668" s="53"/>
      <c r="N1668" s="50"/>
      <c r="O1668" s="50"/>
      <c r="P1668" s="50"/>
      <c r="Q1668" s="50"/>
      <c r="R1668" s="53"/>
    </row>
    <row r="1669">
      <c r="A1669" s="54"/>
      <c r="B1669" s="50"/>
      <c r="C1669" s="51"/>
      <c r="D1669" s="50"/>
      <c r="E1669" s="52"/>
      <c r="F1669" s="50"/>
      <c r="G1669" s="50"/>
      <c r="H1669" s="50"/>
      <c r="I1669" s="50"/>
      <c r="J1669" s="50"/>
      <c r="K1669" s="50"/>
      <c r="L1669" s="53"/>
      <c r="M1669" s="53"/>
      <c r="N1669" s="50"/>
      <c r="O1669" s="50"/>
      <c r="P1669" s="50"/>
      <c r="Q1669" s="50"/>
      <c r="R1669" s="53"/>
    </row>
    <row r="1670">
      <c r="A1670" s="54"/>
      <c r="B1670" s="50"/>
      <c r="C1670" s="51"/>
      <c r="D1670" s="50"/>
      <c r="E1670" s="52"/>
      <c r="F1670" s="50"/>
      <c r="G1670" s="50"/>
      <c r="H1670" s="50"/>
      <c r="I1670" s="50"/>
      <c r="J1670" s="50"/>
      <c r="K1670" s="50"/>
      <c r="L1670" s="53"/>
      <c r="M1670" s="53"/>
      <c r="N1670" s="50"/>
      <c r="O1670" s="50"/>
      <c r="P1670" s="50"/>
      <c r="Q1670" s="50"/>
      <c r="R1670" s="53"/>
    </row>
    <row r="1671">
      <c r="A1671" s="54"/>
      <c r="B1671" s="50"/>
      <c r="C1671" s="51"/>
      <c r="D1671" s="50"/>
      <c r="E1671" s="52"/>
      <c r="F1671" s="50"/>
      <c r="G1671" s="50"/>
      <c r="H1671" s="50"/>
      <c r="I1671" s="50"/>
      <c r="J1671" s="50"/>
      <c r="K1671" s="50"/>
      <c r="L1671" s="53"/>
      <c r="M1671" s="53"/>
      <c r="N1671" s="50"/>
      <c r="O1671" s="50"/>
      <c r="P1671" s="50"/>
      <c r="Q1671" s="50"/>
      <c r="R1671" s="53"/>
    </row>
    <row r="1672">
      <c r="A1672" s="54"/>
      <c r="B1672" s="50"/>
      <c r="C1672" s="51"/>
      <c r="D1672" s="50"/>
      <c r="E1672" s="52"/>
      <c r="F1672" s="50"/>
      <c r="G1672" s="50"/>
      <c r="H1672" s="50"/>
      <c r="I1672" s="50"/>
      <c r="J1672" s="50"/>
      <c r="K1672" s="50"/>
      <c r="L1672" s="53"/>
      <c r="M1672" s="53"/>
      <c r="N1672" s="50"/>
      <c r="O1672" s="50"/>
      <c r="P1672" s="50"/>
      <c r="Q1672" s="50"/>
      <c r="R1672" s="53"/>
    </row>
    <row r="1673">
      <c r="A1673" s="54"/>
      <c r="B1673" s="50"/>
      <c r="C1673" s="51"/>
      <c r="D1673" s="50"/>
      <c r="E1673" s="52"/>
      <c r="F1673" s="50"/>
      <c r="G1673" s="50"/>
      <c r="H1673" s="50"/>
      <c r="I1673" s="50"/>
      <c r="J1673" s="50"/>
      <c r="K1673" s="50"/>
      <c r="L1673" s="53"/>
      <c r="M1673" s="53"/>
      <c r="N1673" s="50"/>
      <c r="O1673" s="50"/>
      <c r="P1673" s="50"/>
      <c r="Q1673" s="50"/>
      <c r="R1673" s="53"/>
    </row>
    <row r="1674">
      <c r="A1674" s="54"/>
      <c r="B1674" s="50"/>
      <c r="C1674" s="51"/>
      <c r="D1674" s="50"/>
      <c r="E1674" s="52"/>
      <c r="F1674" s="50"/>
      <c r="G1674" s="50"/>
      <c r="H1674" s="50"/>
      <c r="I1674" s="50"/>
      <c r="J1674" s="50"/>
      <c r="K1674" s="50"/>
      <c r="L1674" s="53"/>
      <c r="M1674" s="53"/>
      <c r="N1674" s="50"/>
      <c r="O1674" s="50"/>
      <c r="P1674" s="50"/>
      <c r="Q1674" s="50"/>
      <c r="R1674" s="53"/>
    </row>
    <row r="1675">
      <c r="A1675" s="54"/>
      <c r="B1675" s="50"/>
      <c r="C1675" s="51"/>
      <c r="D1675" s="50"/>
      <c r="E1675" s="52"/>
      <c r="F1675" s="50"/>
      <c r="G1675" s="50"/>
      <c r="H1675" s="50"/>
      <c r="I1675" s="50"/>
      <c r="J1675" s="50"/>
      <c r="K1675" s="50"/>
      <c r="L1675" s="53"/>
      <c r="M1675" s="53"/>
      <c r="N1675" s="50"/>
      <c r="O1675" s="50"/>
      <c r="P1675" s="50"/>
      <c r="Q1675" s="50"/>
      <c r="R1675" s="53"/>
    </row>
    <row r="1676">
      <c r="A1676" s="54"/>
      <c r="B1676" s="50"/>
      <c r="C1676" s="51"/>
      <c r="D1676" s="50"/>
      <c r="E1676" s="52"/>
      <c r="F1676" s="50"/>
      <c r="G1676" s="50"/>
      <c r="H1676" s="50"/>
      <c r="I1676" s="50"/>
      <c r="J1676" s="50"/>
      <c r="K1676" s="50"/>
      <c r="L1676" s="53"/>
      <c r="M1676" s="53"/>
      <c r="N1676" s="50"/>
      <c r="O1676" s="50"/>
      <c r="P1676" s="50"/>
      <c r="Q1676" s="50"/>
      <c r="R1676" s="53"/>
    </row>
    <row r="1677">
      <c r="A1677" s="54"/>
      <c r="B1677" s="50"/>
      <c r="C1677" s="51"/>
      <c r="D1677" s="50"/>
      <c r="E1677" s="52"/>
      <c r="F1677" s="50"/>
      <c r="G1677" s="50"/>
      <c r="H1677" s="50"/>
      <c r="I1677" s="50"/>
      <c r="J1677" s="50"/>
      <c r="K1677" s="50"/>
      <c r="L1677" s="53"/>
      <c r="M1677" s="53"/>
      <c r="N1677" s="50"/>
      <c r="O1677" s="50"/>
      <c r="P1677" s="50"/>
      <c r="Q1677" s="50"/>
      <c r="R1677" s="53"/>
    </row>
    <row r="1678">
      <c r="A1678" s="54"/>
      <c r="B1678" s="50"/>
      <c r="C1678" s="51"/>
      <c r="D1678" s="50"/>
      <c r="E1678" s="52"/>
      <c r="F1678" s="50"/>
      <c r="G1678" s="50"/>
      <c r="H1678" s="50"/>
      <c r="I1678" s="50"/>
      <c r="J1678" s="50"/>
      <c r="K1678" s="50"/>
      <c r="L1678" s="53"/>
      <c r="M1678" s="53"/>
      <c r="N1678" s="50"/>
      <c r="O1678" s="50"/>
      <c r="P1678" s="50"/>
      <c r="Q1678" s="50"/>
      <c r="R1678" s="53"/>
    </row>
    <row r="1679">
      <c r="A1679" s="54"/>
      <c r="B1679" s="50"/>
      <c r="C1679" s="51"/>
      <c r="D1679" s="50"/>
      <c r="E1679" s="52"/>
      <c r="F1679" s="50"/>
      <c r="G1679" s="50"/>
      <c r="H1679" s="50"/>
      <c r="I1679" s="50"/>
      <c r="J1679" s="50"/>
      <c r="K1679" s="50"/>
      <c r="L1679" s="53"/>
      <c r="M1679" s="53"/>
      <c r="N1679" s="50"/>
      <c r="O1679" s="50"/>
      <c r="P1679" s="50"/>
      <c r="Q1679" s="50"/>
      <c r="R1679" s="53"/>
    </row>
    <row r="1680">
      <c r="A1680" s="54"/>
      <c r="B1680" s="50"/>
      <c r="C1680" s="51"/>
      <c r="D1680" s="50"/>
      <c r="E1680" s="52"/>
      <c r="F1680" s="50"/>
      <c r="G1680" s="50"/>
      <c r="H1680" s="50"/>
      <c r="I1680" s="50"/>
      <c r="J1680" s="50"/>
      <c r="K1680" s="50"/>
      <c r="L1680" s="53"/>
      <c r="M1680" s="53"/>
      <c r="N1680" s="50"/>
      <c r="O1680" s="50"/>
      <c r="P1680" s="50"/>
      <c r="Q1680" s="50"/>
      <c r="R1680" s="53"/>
    </row>
    <row r="1681">
      <c r="A1681" s="54"/>
      <c r="B1681" s="50"/>
      <c r="C1681" s="51"/>
      <c r="D1681" s="50"/>
      <c r="E1681" s="52"/>
      <c r="F1681" s="50"/>
      <c r="G1681" s="50"/>
      <c r="H1681" s="50"/>
      <c r="I1681" s="50"/>
      <c r="J1681" s="50"/>
      <c r="K1681" s="50"/>
      <c r="L1681" s="53"/>
      <c r="M1681" s="53"/>
      <c r="N1681" s="50"/>
      <c r="O1681" s="50"/>
      <c r="P1681" s="50"/>
      <c r="Q1681" s="50"/>
      <c r="R1681" s="53"/>
    </row>
    <row r="1682">
      <c r="A1682" s="54"/>
      <c r="B1682" s="50"/>
      <c r="C1682" s="51"/>
      <c r="D1682" s="50"/>
      <c r="E1682" s="52"/>
      <c r="F1682" s="50"/>
      <c r="G1682" s="50"/>
      <c r="H1682" s="50"/>
      <c r="I1682" s="50"/>
      <c r="J1682" s="50"/>
      <c r="K1682" s="50"/>
      <c r="L1682" s="53"/>
      <c r="M1682" s="53"/>
      <c r="N1682" s="50"/>
      <c r="O1682" s="50"/>
      <c r="P1682" s="50"/>
      <c r="Q1682" s="50"/>
      <c r="R1682" s="53"/>
    </row>
    <row r="1683">
      <c r="A1683" s="54"/>
      <c r="B1683" s="50"/>
      <c r="C1683" s="51"/>
      <c r="D1683" s="50"/>
      <c r="E1683" s="52"/>
      <c r="F1683" s="50"/>
      <c r="G1683" s="50"/>
      <c r="H1683" s="50"/>
      <c r="I1683" s="50"/>
      <c r="J1683" s="50"/>
      <c r="K1683" s="50"/>
      <c r="L1683" s="53"/>
      <c r="M1683" s="53"/>
      <c r="N1683" s="50"/>
      <c r="O1683" s="50"/>
      <c r="P1683" s="50"/>
      <c r="Q1683" s="50"/>
      <c r="R1683" s="53"/>
    </row>
    <row r="1684">
      <c r="A1684" s="54"/>
      <c r="B1684" s="50"/>
      <c r="C1684" s="51"/>
      <c r="D1684" s="50"/>
      <c r="E1684" s="52"/>
      <c r="F1684" s="50"/>
      <c r="G1684" s="50"/>
      <c r="H1684" s="50"/>
      <c r="I1684" s="50"/>
      <c r="J1684" s="50"/>
      <c r="K1684" s="50"/>
      <c r="L1684" s="53"/>
      <c r="M1684" s="53"/>
      <c r="N1684" s="50"/>
      <c r="O1684" s="50"/>
      <c r="P1684" s="50"/>
      <c r="Q1684" s="50"/>
      <c r="R1684" s="53"/>
    </row>
    <row r="1685">
      <c r="A1685" s="54"/>
      <c r="B1685" s="50"/>
      <c r="C1685" s="51"/>
      <c r="D1685" s="50"/>
      <c r="E1685" s="52"/>
      <c r="F1685" s="50"/>
      <c r="G1685" s="50"/>
      <c r="H1685" s="50"/>
      <c r="I1685" s="50"/>
      <c r="J1685" s="50"/>
      <c r="K1685" s="50"/>
      <c r="L1685" s="53"/>
      <c r="M1685" s="53"/>
      <c r="N1685" s="50"/>
      <c r="O1685" s="50"/>
      <c r="P1685" s="50"/>
      <c r="Q1685" s="50"/>
      <c r="R1685" s="53"/>
    </row>
    <row r="1686">
      <c r="A1686" s="54"/>
      <c r="B1686" s="50"/>
      <c r="C1686" s="51"/>
      <c r="D1686" s="50"/>
      <c r="E1686" s="52"/>
      <c r="F1686" s="50"/>
      <c r="G1686" s="50"/>
      <c r="H1686" s="50"/>
      <c r="I1686" s="50"/>
      <c r="J1686" s="50"/>
      <c r="K1686" s="50"/>
      <c r="L1686" s="53"/>
      <c r="M1686" s="53"/>
      <c r="N1686" s="50"/>
      <c r="O1686" s="50"/>
      <c r="P1686" s="50"/>
      <c r="Q1686" s="50"/>
      <c r="R1686" s="53"/>
    </row>
    <row r="1687">
      <c r="A1687" s="54"/>
      <c r="B1687" s="50"/>
      <c r="C1687" s="51"/>
      <c r="D1687" s="50"/>
      <c r="E1687" s="52"/>
      <c r="F1687" s="50"/>
      <c r="G1687" s="50"/>
      <c r="H1687" s="50"/>
      <c r="I1687" s="50"/>
      <c r="J1687" s="50"/>
      <c r="K1687" s="50"/>
      <c r="L1687" s="53"/>
      <c r="M1687" s="53"/>
      <c r="N1687" s="50"/>
      <c r="O1687" s="50"/>
      <c r="P1687" s="50"/>
      <c r="Q1687" s="50"/>
      <c r="R1687" s="53"/>
    </row>
    <row r="1688">
      <c r="A1688" s="54"/>
      <c r="B1688" s="50"/>
      <c r="C1688" s="51"/>
      <c r="D1688" s="50"/>
      <c r="E1688" s="52"/>
      <c r="F1688" s="50"/>
      <c r="G1688" s="50"/>
      <c r="H1688" s="50"/>
      <c r="I1688" s="50"/>
      <c r="J1688" s="50"/>
      <c r="K1688" s="50"/>
      <c r="L1688" s="53"/>
      <c r="M1688" s="53"/>
      <c r="N1688" s="50"/>
      <c r="O1688" s="50"/>
      <c r="P1688" s="50"/>
      <c r="Q1688" s="50"/>
      <c r="R1688" s="53"/>
    </row>
    <row r="1689">
      <c r="A1689" s="54"/>
      <c r="B1689" s="50"/>
      <c r="C1689" s="51"/>
      <c r="D1689" s="50"/>
      <c r="E1689" s="52"/>
      <c r="F1689" s="50"/>
      <c r="G1689" s="50"/>
      <c r="H1689" s="50"/>
      <c r="I1689" s="50"/>
      <c r="J1689" s="50"/>
      <c r="K1689" s="50"/>
      <c r="L1689" s="53"/>
      <c r="M1689" s="53"/>
      <c r="N1689" s="50"/>
      <c r="O1689" s="50"/>
      <c r="P1689" s="50"/>
      <c r="Q1689" s="50"/>
      <c r="R1689" s="53"/>
    </row>
    <row r="1690">
      <c r="A1690" s="54"/>
      <c r="B1690" s="50"/>
      <c r="C1690" s="51"/>
      <c r="D1690" s="50"/>
      <c r="E1690" s="52"/>
      <c r="F1690" s="50"/>
      <c r="G1690" s="50"/>
      <c r="H1690" s="50"/>
      <c r="I1690" s="50"/>
      <c r="J1690" s="50"/>
      <c r="K1690" s="50"/>
      <c r="L1690" s="53"/>
      <c r="M1690" s="53"/>
      <c r="N1690" s="50"/>
      <c r="O1690" s="50"/>
      <c r="P1690" s="50"/>
      <c r="Q1690" s="50"/>
      <c r="R1690" s="53"/>
    </row>
    <row r="1691">
      <c r="A1691" s="54"/>
      <c r="B1691" s="50"/>
      <c r="C1691" s="51"/>
      <c r="D1691" s="50"/>
      <c r="E1691" s="52"/>
      <c r="F1691" s="50"/>
      <c r="G1691" s="50"/>
      <c r="H1691" s="50"/>
      <c r="I1691" s="50"/>
      <c r="J1691" s="50"/>
      <c r="K1691" s="50"/>
      <c r="L1691" s="53"/>
      <c r="M1691" s="53"/>
      <c r="N1691" s="50"/>
      <c r="O1691" s="50"/>
      <c r="P1691" s="50"/>
      <c r="Q1691" s="50"/>
      <c r="R1691" s="53"/>
    </row>
    <row r="1692">
      <c r="A1692" s="54"/>
      <c r="B1692" s="50"/>
      <c r="C1692" s="51"/>
      <c r="D1692" s="50"/>
      <c r="E1692" s="52"/>
      <c r="F1692" s="50"/>
      <c r="G1692" s="50"/>
      <c r="H1692" s="50"/>
      <c r="I1692" s="50"/>
      <c r="J1692" s="50"/>
      <c r="K1692" s="50"/>
      <c r="L1692" s="53"/>
      <c r="M1692" s="53"/>
      <c r="N1692" s="50"/>
      <c r="O1692" s="50"/>
      <c r="P1692" s="50"/>
      <c r="Q1692" s="50"/>
      <c r="R1692" s="53"/>
    </row>
    <row r="1693">
      <c r="A1693" s="54"/>
      <c r="B1693" s="50"/>
      <c r="C1693" s="51"/>
      <c r="D1693" s="50"/>
      <c r="E1693" s="52"/>
      <c r="F1693" s="50"/>
      <c r="G1693" s="50"/>
      <c r="H1693" s="50"/>
      <c r="I1693" s="50"/>
      <c r="J1693" s="50"/>
      <c r="K1693" s="50"/>
      <c r="L1693" s="53"/>
      <c r="M1693" s="53"/>
      <c r="N1693" s="50"/>
      <c r="O1693" s="50"/>
      <c r="P1693" s="50"/>
      <c r="Q1693" s="50"/>
      <c r="R1693" s="53"/>
    </row>
    <row r="1694">
      <c r="A1694" s="54"/>
      <c r="B1694" s="50"/>
      <c r="C1694" s="51"/>
      <c r="D1694" s="50"/>
      <c r="E1694" s="52"/>
      <c r="F1694" s="50"/>
      <c r="G1694" s="50"/>
      <c r="H1694" s="50"/>
      <c r="I1694" s="50"/>
      <c r="J1694" s="50"/>
      <c r="K1694" s="50"/>
      <c r="L1694" s="53"/>
      <c r="M1694" s="53"/>
      <c r="N1694" s="50"/>
      <c r="O1694" s="50"/>
      <c r="P1694" s="50"/>
      <c r="Q1694" s="50"/>
      <c r="R1694" s="53"/>
    </row>
    <row r="1695">
      <c r="A1695" s="54"/>
      <c r="B1695" s="50"/>
      <c r="C1695" s="51"/>
      <c r="D1695" s="50"/>
      <c r="E1695" s="52"/>
      <c r="F1695" s="50"/>
      <c r="G1695" s="50"/>
      <c r="H1695" s="50"/>
      <c r="I1695" s="50"/>
      <c r="J1695" s="50"/>
      <c r="K1695" s="50"/>
      <c r="L1695" s="53"/>
      <c r="M1695" s="53"/>
      <c r="N1695" s="50"/>
      <c r="O1695" s="50"/>
      <c r="P1695" s="50"/>
      <c r="Q1695" s="50"/>
      <c r="R1695" s="53"/>
    </row>
    <row r="1696">
      <c r="A1696" s="54"/>
      <c r="B1696" s="50"/>
      <c r="C1696" s="51"/>
      <c r="D1696" s="50"/>
      <c r="E1696" s="52"/>
      <c r="F1696" s="50"/>
      <c r="G1696" s="50"/>
      <c r="H1696" s="50"/>
      <c r="I1696" s="50"/>
      <c r="J1696" s="50"/>
      <c r="K1696" s="50"/>
      <c r="L1696" s="53"/>
      <c r="M1696" s="53"/>
      <c r="N1696" s="50"/>
      <c r="O1696" s="50"/>
      <c r="P1696" s="50"/>
      <c r="Q1696" s="50"/>
      <c r="R1696" s="53"/>
    </row>
    <row r="1697">
      <c r="A1697" s="54"/>
      <c r="B1697" s="50"/>
      <c r="C1697" s="51"/>
      <c r="D1697" s="50"/>
      <c r="E1697" s="52"/>
      <c r="F1697" s="50"/>
      <c r="G1697" s="50"/>
      <c r="H1697" s="50"/>
      <c r="I1697" s="50"/>
      <c r="J1697" s="50"/>
      <c r="K1697" s="50"/>
      <c r="L1697" s="53"/>
      <c r="M1697" s="53"/>
      <c r="N1697" s="50"/>
      <c r="O1697" s="50"/>
      <c r="P1697" s="50"/>
      <c r="Q1697" s="50"/>
      <c r="R1697" s="53"/>
    </row>
    <row r="1698">
      <c r="A1698" s="54"/>
      <c r="B1698" s="50"/>
      <c r="C1698" s="51"/>
      <c r="D1698" s="50"/>
      <c r="E1698" s="52"/>
      <c r="F1698" s="50"/>
      <c r="G1698" s="50"/>
      <c r="H1698" s="50"/>
      <c r="I1698" s="50"/>
      <c r="J1698" s="50"/>
      <c r="K1698" s="50"/>
      <c r="L1698" s="53"/>
      <c r="M1698" s="53"/>
      <c r="N1698" s="50"/>
      <c r="O1698" s="50"/>
      <c r="P1698" s="50"/>
      <c r="Q1698" s="50"/>
      <c r="R1698" s="53"/>
    </row>
    <row r="1699">
      <c r="A1699" s="54"/>
      <c r="B1699" s="50"/>
      <c r="C1699" s="51"/>
      <c r="D1699" s="50"/>
      <c r="E1699" s="52"/>
      <c r="F1699" s="50"/>
      <c r="G1699" s="50"/>
      <c r="H1699" s="50"/>
      <c r="I1699" s="50"/>
      <c r="J1699" s="50"/>
      <c r="K1699" s="50"/>
      <c r="L1699" s="53"/>
      <c r="M1699" s="53"/>
      <c r="N1699" s="50"/>
      <c r="O1699" s="50"/>
      <c r="P1699" s="50"/>
      <c r="Q1699" s="50"/>
      <c r="R1699" s="53"/>
    </row>
    <row r="1700">
      <c r="A1700" s="54"/>
      <c r="B1700" s="50"/>
      <c r="C1700" s="51"/>
      <c r="D1700" s="50"/>
      <c r="E1700" s="52"/>
      <c r="F1700" s="50"/>
      <c r="G1700" s="50"/>
      <c r="H1700" s="50"/>
      <c r="I1700" s="50"/>
      <c r="J1700" s="50"/>
      <c r="K1700" s="50"/>
      <c r="L1700" s="53"/>
      <c r="M1700" s="53"/>
      <c r="N1700" s="50"/>
      <c r="O1700" s="50"/>
      <c r="P1700" s="50"/>
      <c r="Q1700" s="50"/>
      <c r="R1700" s="53"/>
    </row>
    <row r="1701">
      <c r="A1701" s="54"/>
      <c r="B1701" s="50"/>
      <c r="C1701" s="51"/>
      <c r="D1701" s="50"/>
      <c r="E1701" s="52"/>
      <c r="F1701" s="50"/>
      <c r="G1701" s="50"/>
      <c r="H1701" s="50"/>
      <c r="I1701" s="50"/>
      <c r="J1701" s="50"/>
      <c r="K1701" s="50"/>
      <c r="L1701" s="53"/>
      <c r="M1701" s="53"/>
      <c r="N1701" s="50"/>
      <c r="O1701" s="50"/>
      <c r="P1701" s="50"/>
      <c r="Q1701" s="50"/>
      <c r="R1701" s="53"/>
    </row>
    <row r="1702">
      <c r="A1702" s="54"/>
      <c r="B1702" s="50"/>
      <c r="C1702" s="51"/>
      <c r="D1702" s="50"/>
      <c r="E1702" s="52"/>
      <c r="F1702" s="50"/>
      <c r="G1702" s="50"/>
      <c r="H1702" s="50"/>
      <c r="I1702" s="50"/>
      <c r="J1702" s="50"/>
      <c r="K1702" s="50"/>
      <c r="L1702" s="53"/>
      <c r="M1702" s="53"/>
      <c r="N1702" s="50"/>
      <c r="O1702" s="50"/>
      <c r="P1702" s="50"/>
      <c r="Q1702" s="50"/>
      <c r="R1702" s="53"/>
    </row>
    <row r="1703">
      <c r="A1703" s="54"/>
      <c r="B1703" s="50"/>
      <c r="C1703" s="51"/>
      <c r="D1703" s="50"/>
      <c r="E1703" s="52"/>
      <c r="F1703" s="50"/>
      <c r="G1703" s="50"/>
      <c r="H1703" s="50"/>
      <c r="I1703" s="50"/>
      <c r="J1703" s="50"/>
      <c r="K1703" s="50"/>
      <c r="L1703" s="53"/>
      <c r="M1703" s="53"/>
      <c r="N1703" s="50"/>
      <c r="O1703" s="50"/>
      <c r="P1703" s="50"/>
      <c r="Q1703" s="50"/>
      <c r="R1703" s="53"/>
    </row>
    <row r="1704">
      <c r="A1704" s="54"/>
      <c r="B1704" s="50"/>
      <c r="C1704" s="51"/>
      <c r="D1704" s="50"/>
      <c r="E1704" s="52"/>
      <c r="F1704" s="50"/>
      <c r="G1704" s="50"/>
      <c r="H1704" s="50"/>
      <c r="I1704" s="50"/>
      <c r="J1704" s="50"/>
      <c r="K1704" s="50"/>
      <c r="L1704" s="53"/>
      <c r="M1704" s="53"/>
      <c r="N1704" s="50"/>
      <c r="O1704" s="50"/>
      <c r="P1704" s="50"/>
      <c r="Q1704" s="50"/>
      <c r="R1704" s="53"/>
    </row>
    <row r="1705">
      <c r="A1705" s="54"/>
      <c r="B1705" s="50"/>
      <c r="C1705" s="51"/>
      <c r="D1705" s="50"/>
      <c r="E1705" s="52"/>
      <c r="F1705" s="50"/>
      <c r="G1705" s="50"/>
      <c r="H1705" s="50"/>
      <c r="I1705" s="50"/>
      <c r="J1705" s="50"/>
      <c r="K1705" s="50"/>
      <c r="L1705" s="53"/>
      <c r="M1705" s="53"/>
      <c r="N1705" s="50"/>
      <c r="O1705" s="50"/>
      <c r="P1705" s="50"/>
      <c r="Q1705" s="50"/>
      <c r="R1705" s="53"/>
    </row>
    <row r="1706">
      <c r="A1706" s="54"/>
      <c r="B1706" s="50"/>
      <c r="C1706" s="51"/>
      <c r="D1706" s="50"/>
      <c r="E1706" s="52"/>
      <c r="F1706" s="50"/>
      <c r="G1706" s="50"/>
      <c r="H1706" s="50"/>
      <c r="I1706" s="50"/>
      <c r="J1706" s="50"/>
      <c r="K1706" s="50"/>
      <c r="L1706" s="53"/>
      <c r="M1706" s="53"/>
      <c r="N1706" s="50"/>
      <c r="O1706" s="50"/>
      <c r="P1706" s="50"/>
      <c r="Q1706" s="50"/>
      <c r="R1706" s="53"/>
    </row>
    <row r="1707">
      <c r="A1707" s="54"/>
      <c r="B1707" s="50"/>
      <c r="C1707" s="51"/>
      <c r="D1707" s="50"/>
      <c r="E1707" s="52"/>
      <c r="F1707" s="50"/>
      <c r="G1707" s="50"/>
      <c r="H1707" s="50"/>
      <c r="I1707" s="50"/>
      <c r="J1707" s="50"/>
      <c r="K1707" s="50"/>
      <c r="L1707" s="53"/>
      <c r="M1707" s="53"/>
      <c r="N1707" s="50"/>
      <c r="O1707" s="50"/>
      <c r="P1707" s="50"/>
      <c r="Q1707" s="50"/>
      <c r="R1707" s="53"/>
    </row>
    <row r="1708">
      <c r="A1708" s="54"/>
      <c r="B1708" s="50"/>
      <c r="C1708" s="51"/>
      <c r="D1708" s="50"/>
      <c r="E1708" s="52"/>
      <c r="F1708" s="50"/>
      <c r="G1708" s="50"/>
      <c r="H1708" s="50"/>
      <c r="I1708" s="50"/>
      <c r="J1708" s="50"/>
      <c r="K1708" s="50"/>
      <c r="L1708" s="53"/>
      <c r="M1708" s="53"/>
      <c r="N1708" s="50"/>
      <c r="O1708" s="50"/>
      <c r="P1708" s="50"/>
      <c r="Q1708" s="50"/>
      <c r="R1708" s="53"/>
    </row>
    <row r="1709">
      <c r="A1709" s="54"/>
      <c r="B1709" s="50"/>
      <c r="C1709" s="51"/>
      <c r="D1709" s="50"/>
      <c r="E1709" s="52"/>
      <c r="F1709" s="50"/>
      <c r="G1709" s="50"/>
      <c r="H1709" s="50"/>
      <c r="I1709" s="50"/>
      <c r="J1709" s="50"/>
      <c r="K1709" s="50"/>
      <c r="L1709" s="53"/>
      <c r="M1709" s="53"/>
      <c r="N1709" s="50"/>
      <c r="O1709" s="50"/>
      <c r="P1709" s="50"/>
      <c r="Q1709" s="50"/>
      <c r="R1709" s="53"/>
    </row>
    <row r="1710">
      <c r="A1710" s="54"/>
      <c r="B1710" s="50"/>
      <c r="C1710" s="51"/>
      <c r="D1710" s="50"/>
      <c r="E1710" s="52"/>
      <c r="F1710" s="50"/>
      <c r="G1710" s="50"/>
      <c r="H1710" s="50"/>
      <c r="I1710" s="50"/>
      <c r="J1710" s="50"/>
      <c r="K1710" s="50"/>
      <c r="L1710" s="53"/>
      <c r="M1710" s="53"/>
      <c r="N1710" s="50"/>
      <c r="O1710" s="50"/>
      <c r="P1710" s="50"/>
      <c r="Q1710" s="50"/>
      <c r="R1710" s="53"/>
    </row>
    <row r="1711">
      <c r="A1711" s="54"/>
      <c r="B1711" s="50"/>
      <c r="C1711" s="51"/>
      <c r="D1711" s="50"/>
      <c r="E1711" s="52"/>
      <c r="F1711" s="50"/>
      <c r="G1711" s="50"/>
      <c r="H1711" s="50"/>
      <c r="I1711" s="50"/>
      <c r="J1711" s="50"/>
      <c r="K1711" s="50"/>
      <c r="L1711" s="53"/>
      <c r="M1711" s="53"/>
      <c r="N1711" s="50"/>
      <c r="O1711" s="50"/>
      <c r="P1711" s="50"/>
      <c r="Q1711" s="50"/>
      <c r="R1711" s="53"/>
    </row>
    <row r="1712">
      <c r="A1712" s="54"/>
      <c r="B1712" s="50"/>
      <c r="C1712" s="51"/>
      <c r="D1712" s="50"/>
      <c r="E1712" s="52"/>
      <c r="F1712" s="50"/>
      <c r="G1712" s="50"/>
      <c r="H1712" s="50"/>
      <c r="I1712" s="50"/>
      <c r="J1712" s="50"/>
      <c r="K1712" s="50"/>
      <c r="L1712" s="53"/>
      <c r="M1712" s="53"/>
      <c r="N1712" s="50"/>
      <c r="O1712" s="50"/>
      <c r="P1712" s="50"/>
      <c r="Q1712" s="50"/>
      <c r="R1712" s="53"/>
    </row>
    <row r="1713">
      <c r="A1713" s="54"/>
      <c r="B1713" s="50"/>
      <c r="C1713" s="51"/>
      <c r="D1713" s="50"/>
      <c r="E1713" s="52"/>
      <c r="F1713" s="50"/>
      <c r="G1713" s="50"/>
      <c r="H1713" s="50"/>
      <c r="I1713" s="50"/>
      <c r="J1713" s="50"/>
      <c r="K1713" s="50"/>
      <c r="L1713" s="53"/>
      <c r="M1713" s="53"/>
      <c r="N1713" s="50"/>
      <c r="O1713" s="50"/>
      <c r="P1713" s="50"/>
      <c r="Q1713" s="50"/>
      <c r="R1713" s="53"/>
    </row>
    <row r="1714">
      <c r="A1714" s="54"/>
      <c r="B1714" s="50"/>
      <c r="C1714" s="51"/>
      <c r="D1714" s="50"/>
      <c r="E1714" s="52"/>
      <c r="F1714" s="50"/>
      <c r="G1714" s="50"/>
      <c r="H1714" s="50"/>
      <c r="I1714" s="50"/>
      <c r="J1714" s="50"/>
      <c r="K1714" s="50"/>
      <c r="L1714" s="53"/>
      <c r="M1714" s="53"/>
      <c r="N1714" s="50"/>
      <c r="O1714" s="50"/>
      <c r="P1714" s="50"/>
      <c r="Q1714" s="50"/>
      <c r="R1714" s="53"/>
    </row>
    <row r="1715">
      <c r="A1715" s="54"/>
      <c r="B1715" s="50"/>
      <c r="C1715" s="51"/>
      <c r="D1715" s="50"/>
      <c r="E1715" s="52"/>
      <c r="F1715" s="50"/>
      <c r="G1715" s="50"/>
      <c r="H1715" s="50"/>
      <c r="I1715" s="50"/>
      <c r="J1715" s="50"/>
      <c r="K1715" s="50"/>
      <c r="L1715" s="53"/>
      <c r="M1715" s="53"/>
      <c r="N1715" s="50"/>
      <c r="O1715" s="50"/>
      <c r="P1715" s="50"/>
      <c r="Q1715" s="50"/>
      <c r="R1715" s="53"/>
    </row>
    <row r="1716">
      <c r="A1716" s="54"/>
      <c r="B1716" s="50"/>
      <c r="C1716" s="51"/>
      <c r="D1716" s="50"/>
      <c r="E1716" s="52"/>
      <c r="F1716" s="50"/>
      <c r="G1716" s="50"/>
      <c r="H1716" s="50"/>
      <c r="I1716" s="50"/>
      <c r="J1716" s="50"/>
      <c r="K1716" s="50"/>
      <c r="L1716" s="53"/>
      <c r="M1716" s="53"/>
      <c r="N1716" s="50"/>
      <c r="O1716" s="50"/>
      <c r="P1716" s="50"/>
      <c r="Q1716" s="50"/>
      <c r="R1716" s="53"/>
    </row>
    <row r="1717">
      <c r="A1717" s="54"/>
      <c r="B1717" s="50"/>
      <c r="C1717" s="51"/>
      <c r="D1717" s="50"/>
      <c r="E1717" s="52"/>
      <c r="F1717" s="50"/>
      <c r="G1717" s="50"/>
      <c r="H1717" s="50"/>
      <c r="I1717" s="50"/>
      <c r="J1717" s="50"/>
      <c r="K1717" s="50"/>
      <c r="L1717" s="53"/>
      <c r="M1717" s="53"/>
      <c r="N1717" s="50"/>
      <c r="O1717" s="50"/>
      <c r="P1717" s="50"/>
      <c r="Q1717" s="50"/>
      <c r="R1717" s="53"/>
    </row>
    <row r="1718">
      <c r="A1718" s="54"/>
      <c r="B1718" s="50"/>
      <c r="C1718" s="51"/>
      <c r="D1718" s="50"/>
      <c r="E1718" s="52"/>
      <c r="F1718" s="50"/>
      <c r="G1718" s="50"/>
      <c r="H1718" s="50"/>
      <c r="I1718" s="50"/>
      <c r="J1718" s="50"/>
      <c r="K1718" s="50"/>
      <c r="L1718" s="53"/>
      <c r="M1718" s="53"/>
      <c r="N1718" s="50"/>
      <c r="O1718" s="50"/>
      <c r="P1718" s="50"/>
      <c r="Q1718" s="50"/>
      <c r="R1718" s="53"/>
    </row>
    <row r="1719">
      <c r="A1719" s="54"/>
      <c r="B1719" s="50"/>
      <c r="C1719" s="51"/>
      <c r="D1719" s="50"/>
      <c r="E1719" s="52"/>
      <c r="F1719" s="50"/>
      <c r="G1719" s="50"/>
      <c r="H1719" s="50"/>
      <c r="I1719" s="50"/>
      <c r="J1719" s="50"/>
      <c r="K1719" s="50"/>
      <c r="L1719" s="53"/>
      <c r="M1719" s="53"/>
      <c r="N1719" s="50"/>
      <c r="O1719" s="50"/>
      <c r="P1719" s="50"/>
      <c r="Q1719" s="50"/>
      <c r="R1719" s="53"/>
    </row>
    <row r="1720">
      <c r="A1720" s="54"/>
      <c r="B1720" s="50"/>
      <c r="C1720" s="51"/>
      <c r="D1720" s="50"/>
      <c r="E1720" s="52"/>
      <c r="F1720" s="50"/>
      <c r="G1720" s="50"/>
      <c r="H1720" s="50"/>
      <c r="I1720" s="50"/>
      <c r="J1720" s="50"/>
      <c r="K1720" s="50"/>
      <c r="L1720" s="53"/>
      <c r="M1720" s="53"/>
      <c r="N1720" s="50"/>
      <c r="O1720" s="50"/>
      <c r="P1720" s="50"/>
      <c r="Q1720" s="50"/>
      <c r="R1720" s="53"/>
    </row>
    <row r="1721">
      <c r="A1721" s="54"/>
      <c r="B1721" s="50"/>
      <c r="C1721" s="51"/>
      <c r="D1721" s="50"/>
      <c r="E1721" s="52"/>
      <c r="F1721" s="50"/>
      <c r="G1721" s="50"/>
      <c r="H1721" s="50"/>
      <c r="I1721" s="50"/>
      <c r="J1721" s="50"/>
      <c r="K1721" s="50"/>
      <c r="L1721" s="53"/>
      <c r="M1721" s="53"/>
      <c r="N1721" s="50"/>
      <c r="O1721" s="50"/>
      <c r="P1721" s="50"/>
      <c r="Q1721" s="50"/>
      <c r="R1721" s="53"/>
    </row>
    <row r="1722">
      <c r="A1722" s="54"/>
      <c r="B1722" s="50"/>
      <c r="C1722" s="51"/>
      <c r="D1722" s="50"/>
      <c r="E1722" s="52"/>
      <c r="F1722" s="50"/>
      <c r="G1722" s="50"/>
      <c r="H1722" s="50"/>
      <c r="I1722" s="50"/>
      <c r="J1722" s="50"/>
      <c r="K1722" s="50"/>
      <c r="L1722" s="53"/>
      <c r="M1722" s="53"/>
      <c r="N1722" s="50"/>
      <c r="O1722" s="50"/>
      <c r="P1722" s="50"/>
      <c r="Q1722" s="50"/>
      <c r="R1722" s="53"/>
    </row>
    <row r="1723">
      <c r="A1723" s="54"/>
      <c r="B1723" s="50"/>
      <c r="C1723" s="51"/>
      <c r="D1723" s="50"/>
      <c r="E1723" s="52"/>
      <c r="F1723" s="50"/>
      <c r="G1723" s="50"/>
      <c r="H1723" s="50"/>
      <c r="I1723" s="50"/>
      <c r="J1723" s="50"/>
      <c r="K1723" s="50"/>
      <c r="L1723" s="53"/>
      <c r="M1723" s="53"/>
      <c r="N1723" s="50"/>
      <c r="O1723" s="50"/>
      <c r="P1723" s="50"/>
      <c r="Q1723" s="50"/>
      <c r="R1723" s="53"/>
    </row>
    <row r="1724">
      <c r="A1724" s="54"/>
      <c r="B1724" s="50"/>
      <c r="C1724" s="51"/>
      <c r="D1724" s="50"/>
      <c r="E1724" s="52"/>
      <c r="F1724" s="50"/>
      <c r="G1724" s="50"/>
      <c r="H1724" s="50"/>
      <c r="I1724" s="50"/>
      <c r="J1724" s="50"/>
      <c r="K1724" s="50"/>
      <c r="L1724" s="53"/>
      <c r="M1724" s="53"/>
      <c r="N1724" s="50"/>
      <c r="O1724" s="50"/>
      <c r="P1724" s="50"/>
      <c r="Q1724" s="50"/>
      <c r="R1724" s="53"/>
    </row>
    <row r="1725">
      <c r="A1725" s="54"/>
      <c r="B1725" s="50"/>
      <c r="C1725" s="51"/>
      <c r="D1725" s="50"/>
      <c r="E1725" s="52"/>
      <c r="F1725" s="50"/>
      <c r="G1725" s="50"/>
      <c r="H1725" s="50"/>
      <c r="I1725" s="50"/>
      <c r="J1725" s="50"/>
      <c r="K1725" s="50"/>
      <c r="L1725" s="53"/>
      <c r="M1725" s="53"/>
      <c r="N1725" s="50"/>
      <c r="O1725" s="50"/>
      <c r="P1725" s="50"/>
      <c r="Q1725" s="50"/>
      <c r="R1725" s="53"/>
    </row>
    <row r="1726">
      <c r="A1726" s="54"/>
      <c r="B1726" s="50"/>
      <c r="C1726" s="51"/>
      <c r="D1726" s="50"/>
      <c r="E1726" s="52"/>
      <c r="F1726" s="50"/>
      <c r="G1726" s="50"/>
      <c r="H1726" s="50"/>
      <c r="I1726" s="50"/>
      <c r="J1726" s="50"/>
      <c r="K1726" s="50"/>
      <c r="L1726" s="53"/>
      <c r="M1726" s="53"/>
      <c r="N1726" s="50"/>
      <c r="O1726" s="50"/>
      <c r="P1726" s="50"/>
      <c r="Q1726" s="50"/>
      <c r="R1726" s="53"/>
    </row>
    <row r="1727">
      <c r="A1727" s="54"/>
      <c r="B1727" s="50"/>
      <c r="C1727" s="51"/>
      <c r="D1727" s="50"/>
      <c r="E1727" s="52"/>
      <c r="F1727" s="50"/>
      <c r="G1727" s="50"/>
      <c r="H1727" s="50"/>
      <c r="I1727" s="50"/>
      <c r="J1727" s="50"/>
      <c r="K1727" s="50"/>
      <c r="L1727" s="53"/>
      <c r="M1727" s="53"/>
      <c r="N1727" s="50"/>
      <c r="O1727" s="50"/>
      <c r="P1727" s="50"/>
      <c r="Q1727" s="50"/>
      <c r="R1727" s="53"/>
    </row>
    <row r="1728">
      <c r="A1728" s="54"/>
      <c r="B1728" s="50"/>
      <c r="C1728" s="51"/>
      <c r="D1728" s="50"/>
      <c r="E1728" s="52"/>
      <c r="F1728" s="50"/>
      <c r="G1728" s="50"/>
      <c r="H1728" s="50"/>
      <c r="I1728" s="50"/>
      <c r="J1728" s="50"/>
      <c r="K1728" s="50"/>
      <c r="L1728" s="53"/>
      <c r="M1728" s="53"/>
      <c r="N1728" s="50"/>
      <c r="O1728" s="50"/>
      <c r="P1728" s="50"/>
      <c r="Q1728" s="50"/>
      <c r="R1728" s="53"/>
    </row>
    <row r="1729">
      <c r="A1729" s="54"/>
      <c r="B1729" s="50"/>
      <c r="C1729" s="51"/>
      <c r="D1729" s="50"/>
      <c r="E1729" s="52"/>
      <c r="F1729" s="50"/>
      <c r="G1729" s="50"/>
      <c r="H1729" s="50"/>
      <c r="I1729" s="50"/>
      <c r="J1729" s="50"/>
      <c r="K1729" s="50"/>
      <c r="L1729" s="53"/>
      <c r="M1729" s="53"/>
      <c r="N1729" s="50"/>
      <c r="O1729" s="50"/>
      <c r="P1729" s="50"/>
      <c r="Q1729" s="50"/>
      <c r="R1729" s="53"/>
    </row>
    <row r="1730">
      <c r="A1730" s="54"/>
      <c r="B1730" s="50"/>
      <c r="C1730" s="51"/>
      <c r="D1730" s="50"/>
      <c r="E1730" s="52"/>
      <c r="F1730" s="50"/>
      <c r="G1730" s="50"/>
      <c r="H1730" s="50"/>
      <c r="I1730" s="50"/>
      <c r="J1730" s="50"/>
      <c r="K1730" s="50"/>
      <c r="L1730" s="53"/>
      <c r="M1730" s="53"/>
      <c r="N1730" s="50"/>
      <c r="O1730" s="50"/>
      <c r="P1730" s="50"/>
      <c r="Q1730" s="50"/>
      <c r="R1730" s="53"/>
    </row>
    <row r="1731">
      <c r="A1731" s="54"/>
      <c r="B1731" s="50"/>
      <c r="C1731" s="51"/>
      <c r="D1731" s="50"/>
      <c r="E1731" s="52"/>
      <c r="F1731" s="50"/>
      <c r="G1731" s="50"/>
      <c r="H1731" s="50"/>
      <c r="I1731" s="50"/>
      <c r="J1731" s="50"/>
      <c r="K1731" s="50"/>
      <c r="L1731" s="53"/>
      <c r="M1731" s="53"/>
      <c r="N1731" s="50"/>
      <c r="O1731" s="50"/>
      <c r="P1731" s="50"/>
      <c r="Q1731" s="50"/>
      <c r="R1731" s="53"/>
    </row>
    <row r="1732">
      <c r="A1732" s="54"/>
      <c r="B1732" s="50"/>
      <c r="C1732" s="51"/>
      <c r="D1732" s="50"/>
      <c r="E1732" s="52"/>
      <c r="F1732" s="50"/>
      <c r="G1732" s="50"/>
      <c r="H1732" s="50"/>
      <c r="I1732" s="50"/>
      <c r="J1732" s="50"/>
      <c r="K1732" s="50"/>
      <c r="L1732" s="53"/>
      <c r="M1732" s="53"/>
      <c r="N1732" s="50"/>
      <c r="O1732" s="50"/>
      <c r="P1732" s="50"/>
      <c r="Q1732" s="50"/>
      <c r="R1732" s="53"/>
    </row>
    <row r="1733">
      <c r="A1733" s="54"/>
      <c r="B1733" s="50"/>
      <c r="C1733" s="51"/>
      <c r="D1733" s="50"/>
      <c r="E1733" s="52"/>
      <c r="F1733" s="50"/>
      <c r="G1733" s="50"/>
      <c r="H1733" s="50"/>
      <c r="I1733" s="50"/>
      <c r="J1733" s="50"/>
      <c r="K1733" s="50"/>
      <c r="L1733" s="53"/>
      <c r="M1733" s="53"/>
      <c r="N1733" s="50"/>
      <c r="O1733" s="50"/>
      <c r="P1733" s="50"/>
      <c r="Q1733" s="50"/>
      <c r="R1733" s="53"/>
    </row>
    <row r="1734">
      <c r="A1734" s="54"/>
      <c r="B1734" s="50"/>
      <c r="C1734" s="51"/>
      <c r="D1734" s="50"/>
      <c r="E1734" s="52"/>
      <c r="F1734" s="50"/>
      <c r="G1734" s="50"/>
      <c r="H1734" s="50"/>
      <c r="I1734" s="50"/>
      <c r="J1734" s="50"/>
      <c r="K1734" s="50"/>
      <c r="L1734" s="53"/>
      <c r="M1734" s="53"/>
      <c r="N1734" s="50"/>
      <c r="O1734" s="50"/>
      <c r="P1734" s="50"/>
      <c r="Q1734" s="50"/>
      <c r="R1734" s="53"/>
    </row>
    <row r="1735">
      <c r="A1735" s="54"/>
      <c r="B1735" s="50"/>
      <c r="C1735" s="51"/>
      <c r="D1735" s="50"/>
      <c r="E1735" s="52"/>
      <c r="F1735" s="50"/>
      <c r="G1735" s="50"/>
      <c r="H1735" s="50"/>
      <c r="I1735" s="50"/>
      <c r="J1735" s="50"/>
      <c r="K1735" s="50"/>
      <c r="L1735" s="53"/>
      <c r="M1735" s="53"/>
      <c r="N1735" s="50"/>
      <c r="O1735" s="50"/>
      <c r="P1735" s="50"/>
      <c r="Q1735" s="50"/>
      <c r="R1735" s="53"/>
    </row>
    <row r="1736">
      <c r="A1736" s="54"/>
      <c r="B1736" s="50"/>
      <c r="C1736" s="51"/>
      <c r="D1736" s="50"/>
      <c r="E1736" s="52"/>
      <c r="F1736" s="50"/>
      <c r="G1736" s="50"/>
      <c r="H1736" s="50"/>
      <c r="I1736" s="50"/>
      <c r="J1736" s="50"/>
      <c r="K1736" s="50"/>
      <c r="L1736" s="53"/>
      <c r="M1736" s="53"/>
      <c r="N1736" s="50"/>
      <c r="O1736" s="50"/>
      <c r="P1736" s="50"/>
      <c r="Q1736" s="50"/>
      <c r="R1736" s="53"/>
    </row>
    <row r="1737">
      <c r="A1737" s="54"/>
      <c r="B1737" s="50"/>
      <c r="C1737" s="51"/>
      <c r="D1737" s="50"/>
      <c r="E1737" s="52"/>
      <c r="F1737" s="50"/>
      <c r="G1737" s="50"/>
      <c r="H1737" s="50"/>
      <c r="I1737" s="50"/>
      <c r="J1737" s="50"/>
      <c r="K1737" s="50"/>
      <c r="L1737" s="53"/>
      <c r="M1737" s="53"/>
      <c r="N1737" s="50"/>
      <c r="O1737" s="50"/>
      <c r="P1737" s="50"/>
      <c r="Q1737" s="50"/>
      <c r="R1737" s="53"/>
    </row>
    <row r="1738">
      <c r="A1738" s="54"/>
      <c r="B1738" s="50"/>
      <c r="C1738" s="51"/>
      <c r="D1738" s="50"/>
      <c r="E1738" s="52"/>
      <c r="F1738" s="50"/>
      <c r="G1738" s="50"/>
      <c r="H1738" s="50"/>
      <c r="I1738" s="50"/>
      <c r="J1738" s="50"/>
      <c r="K1738" s="50"/>
      <c r="L1738" s="53"/>
      <c r="M1738" s="53"/>
      <c r="N1738" s="50"/>
      <c r="O1738" s="50"/>
      <c r="P1738" s="50"/>
      <c r="Q1738" s="50"/>
      <c r="R1738" s="53"/>
    </row>
    <row r="1739">
      <c r="A1739" s="54"/>
      <c r="B1739" s="50"/>
      <c r="C1739" s="51"/>
      <c r="D1739" s="50"/>
      <c r="E1739" s="52"/>
      <c r="F1739" s="50"/>
      <c r="G1739" s="50"/>
      <c r="H1739" s="50"/>
      <c r="I1739" s="50"/>
      <c r="J1739" s="50"/>
      <c r="K1739" s="50"/>
      <c r="L1739" s="53"/>
      <c r="M1739" s="53"/>
      <c r="N1739" s="50"/>
      <c r="O1739" s="50"/>
      <c r="P1739" s="50"/>
      <c r="Q1739" s="50"/>
      <c r="R1739" s="53"/>
    </row>
    <row r="1740">
      <c r="A1740" s="54"/>
      <c r="B1740" s="50"/>
      <c r="C1740" s="51"/>
      <c r="D1740" s="50"/>
      <c r="E1740" s="52"/>
      <c r="F1740" s="50"/>
      <c r="G1740" s="50"/>
      <c r="H1740" s="50"/>
      <c r="I1740" s="50"/>
      <c r="J1740" s="50"/>
      <c r="K1740" s="50"/>
      <c r="L1740" s="53"/>
      <c r="M1740" s="53"/>
      <c r="N1740" s="50"/>
      <c r="O1740" s="50"/>
      <c r="P1740" s="50"/>
      <c r="Q1740" s="50"/>
      <c r="R1740" s="53"/>
    </row>
    <row r="1741">
      <c r="A1741" s="54"/>
      <c r="B1741" s="50"/>
      <c r="C1741" s="51"/>
      <c r="D1741" s="50"/>
      <c r="E1741" s="52"/>
      <c r="F1741" s="50"/>
      <c r="G1741" s="50"/>
      <c r="H1741" s="50"/>
      <c r="I1741" s="50"/>
      <c r="J1741" s="50"/>
      <c r="K1741" s="50"/>
      <c r="L1741" s="53"/>
      <c r="M1741" s="53"/>
      <c r="N1741" s="50"/>
      <c r="O1741" s="50"/>
      <c r="P1741" s="50"/>
      <c r="Q1741" s="50"/>
      <c r="R1741" s="53"/>
    </row>
    <row r="1742">
      <c r="A1742" s="54"/>
      <c r="B1742" s="50"/>
      <c r="C1742" s="51"/>
      <c r="D1742" s="50"/>
      <c r="E1742" s="52"/>
      <c r="F1742" s="50"/>
      <c r="G1742" s="50"/>
      <c r="H1742" s="50"/>
      <c r="I1742" s="50"/>
      <c r="J1742" s="50"/>
      <c r="K1742" s="50"/>
      <c r="L1742" s="53"/>
      <c r="M1742" s="53"/>
      <c r="N1742" s="50"/>
      <c r="O1742" s="50"/>
      <c r="P1742" s="50"/>
      <c r="Q1742" s="50"/>
      <c r="R1742" s="53"/>
    </row>
    <row r="1743">
      <c r="A1743" s="54"/>
      <c r="B1743" s="50"/>
      <c r="C1743" s="51"/>
      <c r="D1743" s="50"/>
      <c r="E1743" s="52"/>
      <c r="F1743" s="50"/>
      <c r="G1743" s="50"/>
      <c r="H1743" s="50"/>
      <c r="I1743" s="50"/>
      <c r="J1743" s="50"/>
      <c r="K1743" s="50"/>
      <c r="L1743" s="53"/>
      <c r="M1743" s="53"/>
      <c r="N1743" s="50"/>
      <c r="O1743" s="50"/>
      <c r="P1743" s="50"/>
      <c r="Q1743" s="50"/>
      <c r="R1743" s="53"/>
    </row>
    <row r="1744">
      <c r="A1744" s="54"/>
      <c r="B1744" s="50"/>
      <c r="C1744" s="51"/>
      <c r="D1744" s="50"/>
      <c r="E1744" s="52"/>
      <c r="F1744" s="50"/>
      <c r="G1744" s="50"/>
      <c r="H1744" s="50"/>
      <c r="I1744" s="50"/>
      <c r="J1744" s="50"/>
      <c r="K1744" s="50"/>
      <c r="L1744" s="53"/>
      <c r="M1744" s="53"/>
      <c r="N1744" s="50"/>
      <c r="O1744" s="50"/>
      <c r="P1744" s="50"/>
      <c r="Q1744" s="50"/>
      <c r="R1744" s="53"/>
    </row>
    <row r="1745">
      <c r="A1745" s="54"/>
      <c r="B1745" s="50"/>
      <c r="C1745" s="51"/>
      <c r="D1745" s="50"/>
      <c r="E1745" s="52"/>
      <c r="F1745" s="50"/>
      <c r="G1745" s="50"/>
      <c r="H1745" s="50"/>
      <c r="I1745" s="50"/>
      <c r="J1745" s="50"/>
      <c r="K1745" s="50"/>
      <c r="L1745" s="53"/>
      <c r="M1745" s="53"/>
      <c r="N1745" s="50"/>
      <c r="O1745" s="50"/>
      <c r="P1745" s="50"/>
      <c r="Q1745" s="50"/>
      <c r="R1745" s="53"/>
    </row>
    <row r="1746">
      <c r="A1746" s="54"/>
      <c r="B1746" s="50"/>
      <c r="C1746" s="51"/>
      <c r="D1746" s="50"/>
      <c r="E1746" s="52"/>
      <c r="F1746" s="50"/>
      <c r="G1746" s="50"/>
      <c r="H1746" s="50"/>
      <c r="I1746" s="50"/>
      <c r="J1746" s="50"/>
      <c r="K1746" s="50"/>
      <c r="L1746" s="53"/>
      <c r="M1746" s="53"/>
      <c r="N1746" s="50"/>
      <c r="O1746" s="50"/>
      <c r="P1746" s="50"/>
      <c r="Q1746" s="50"/>
      <c r="R1746" s="53"/>
    </row>
    <row r="1747">
      <c r="A1747" s="54"/>
      <c r="B1747" s="50"/>
      <c r="C1747" s="51"/>
      <c r="D1747" s="50"/>
      <c r="E1747" s="52"/>
      <c r="F1747" s="50"/>
      <c r="G1747" s="50"/>
      <c r="H1747" s="50"/>
      <c r="I1747" s="50"/>
      <c r="J1747" s="50"/>
      <c r="K1747" s="50"/>
      <c r="L1747" s="53"/>
      <c r="M1747" s="53"/>
      <c r="N1747" s="50"/>
      <c r="O1747" s="50"/>
      <c r="P1747" s="50"/>
      <c r="Q1747" s="50"/>
      <c r="R1747" s="53"/>
    </row>
    <row r="1748">
      <c r="A1748" s="54"/>
      <c r="B1748" s="50"/>
      <c r="C1748" s="51"/>
      <c r="D1748" s="50"/>
      <c r="E1748" s="52"/>
      <c r="F1748" s="50"/>
      <c r="G1748" s="50"/>
      <c r="H1748" s="50"/>
      <c r="I1748" s="50"/>
      <c r="J1748" s="50"/>
      <c r="K1748" s="50"/>
      <c r="L1748" s="53"/>
      <c r="M1748" s="53"/>
      <c r="N1748" s="50"/>
      <c r="O1748" s="50"/>
      <c r="P1748" s="50"/>
      <c r="Q1748" s="50"/>
      <c r="R1748" s="53"/>
    </row>
    <row r="1749">
      <c r="A1749" s="54"/>
      <c r="B1749" s="50"/>
      <c r="C1749" s="51"/>
      <c r="D1749" s="50"/>
      <c r="E1749" s="52"/>
      <c r="F1749" s="50"/>
      <c r="G1749" s="50"/>
      <c r="H1749" s="50"/>
      <c r="I1749" s="50"/>
      <c r="J1749" s="50"/>
      <c r="K1749" s="50"/>
      <c r="L1749" s="53"/>
      <c r="M1749" s="53"/>
      <c r="N1749" s="50"/>
      <c r="O1749" s="50"/>
      <c r="P1749" s="50"/>
      <c r="Q1749" s="50"/>
      <c r="R1749" s="53"/>
    </row>
    <row r="1750">
      <c r="A1750" s="54"/>
      <c r="B1750" s="50"/>
      <c r="C1750" s="51"/>
      <c r="D1750" s="50"/>
      <c r="E1750" s="52"/>
      <c r="F1750" s="50"/>
      <c r="G1750" s="50"/>
      <c r="H1750" s="50"/>
      <c r="I1750" s="50"/>
      <c r="J1750" s="50"/>
      <c r="K1750" s="50"/>
      <c r="L1750" s="53"/>
      <c r="M1750" s="53"/>
      <c r="N1750" s="50"/>
      <c r="O1750" s="50"/>
      <c r="P1750" s="50"/>
      <c r="Q1750" s="50"/>
      <c r="R1750" s="53"/>
    </row>
    <row r="1751">
      <c r="A1751" s="54"/>
      <c r="B1751" s="50"/>
      <c r="C1751" s="51"/>
      <c r="D1751" s="50"/>
      <c r="E1751" s="52"/>
      <c r="F1751" s="50"/>
      <c r="G1751" s="50"/>
      <c r="H1751" s="50"/>
      <c r="I1751" s="50"/>
      <c r="J1751" s="50"/>
      <c r="K1751" s="50"/>
      <c r="L1751" s="53"/>
      <c r="M1751" s="53"/>
      <c r="N1751" s="50"/>
      <c r="O1751" s="50"/>
      <c r="P1751" s="50"/>
      <c r="Q1751" s="50"/>
      <c r="R1751" s="53"/>
    </row>
    <row r="1752">
      <c r="A1752" s="54"/>
      <c r="B1752" s="50"/>
      <c r="C1752" s="51"/>
      <c r="D1752" s="50"/>
      <c r="E1752" s="52"/>
      <c r="F1752" s="50"/>
      <c r="G1752" s="50"/>
      <c r="H1752" s="50"/>
      <c r="I1752" s="50"/>
      <c r="J1752" s="50"/>
      <c r="K1752" s="50"/>
      <c r="L1752" s="53"/>
      <c r="M1752" s="53"/>
      <c r="N1752" s="50"/>
      <c r="O1752" s="50"/>
      <c r="P1752" s="50"/>
      <c r="Q1752" s="50"/>
      <c r="R1752" s="53"/>
    </row>
    <row r="1753">
      <c r="A1753" s="54"/>
      <c r="B1753" s="50"/>
      <c r="C1753" s="51"/>
      <c r="D1753" s="50"/>
      <c r="E1753" s="52"/>
      <c r="F1753" s="50"/>
      <c r="G1753" s="50"/>
      <c r="H1753" s="50"/>
      <c r="I1753" s="50"/>
      <c r="J1753" s="50"/>
      <c r="K1753" s="50"/>
      <c r="L1753" s="53"/>
      <c r="M1753" s="53"/>
      <c r="N1753" s="50"/>
      <c r="O1753" s="50"/>
      <c r="P1753" s="50"/>
      <c r="Q1753" s="50"/>
      <c r="R1753" s="53"/>
    </row>
    <row r="1754">
      <c r="A1754" s="54"/>
      <c r="B1754" s="50"/>
      <c r="C1754" s="51"/>
      <c r="D1754" s="50"/>
      <c r="E1754" s="52"/>
      <c r="F1754" s="50"/>
      <c r="G1754" s="50"/>
      <c r="H1754" s="50"/>
      <c r="I1754" s="50"/>
      <c r="J1754" s="50"/>
      <c r="K1754" s="50"/>
      <c r="L1754" s="53"/>
      <c r="M1754" s="53"/>
      <c r="N1754" s="50"/>
      <c r="O1754" s="50"/>
      <c r="P1754" s="50"/>
      <c r="Q1754" s="50"/>
      <c r="R1754" s="53"/>
    </row>
    <row r="1755">
      <c r="A1755" s="54"/>
      <c r="B1755" s="50"/>
      <c r="C1755" s="51"/>
      <c r="D1755" s="50"/>
      <c r="E1755" s="52"/>
      <c r="F1755" s="50"/>
      <c r="G1755" s="50"/>
      <c r="H1755" s="50"/>
      <c r="I1755" s="50"/>
      <c r="J1755" s="50"/>
      <c r="K1755" s="50"/>
      <c r="L1755" s="53"/>
      <c r="M1755" s="53"/>
      <c r="N1755" s="50"/>
      <c r="O1755" s="50"/>
      <c r="P1755" s="50"/>
      <c r="Q1755" s="50"/>
      <c r="R1755" s="53"/>
    </row>
    <row r="1756">
      <c r="A1756" s="54"/>
      <c r="B1756" s="50"/>
      <c r="C1756" s="51"/>
      <c r="D1756" s="50"/>
      <c r="E1756" s="52"/>
      <c r="F1756" s="50"/>
      <c r="G1756" s="50"/>
      <c r="H1756" s="50"/>
      <c r="I1756" s="50"/>
      <c r="J1756" s="50"/>
      <c r="K1756" s="50"/>
      <c r="L1756" s="53"/>
      <c r="M1756" s="53"/>
      <c r="N1756" s="50"/>
      <c r="O1756" s="50"/>
      <c r="P1756" s="50"/>
      <c r="Q1756" s="50"/>
      <c r="R1756" s="53"/>
    </row>
    <row r="1757">
      <c r="A1757" s="54"/>
      <c r="B1757" s="50"/>
      <c r="C1757" s="51"/>
      <c r="D1757" s="50"/>
      <c r="E1757" s="52"/>
      <c r="F1757" s="50"/>
      <c r="G1757" s="50"/>
      <c r="H1757" s="50"/>
      <c r="I1757" s="50"/>
      <c r="J1757" s="50"/>
      <c r="K1757" s="50"/>
      <c r="L1757" s="53"/>
      <c r="M1757" s="53"/>
      <c r="N1757" s="50"/>
      <c r="O1757" s="50"/>
      <c r="P1757" s="50"/>
      <c r="Q1757" s="50"/>
      <c r="R1757" s="53"/>
    </row>
    <row r="1758">
      <c r="A1758" s="54"/>
      <c r="B1758" s="50"/>
      <c r="C1758" s="51"/>
      <c r="D1758" s="50"/>
      <c r="E1758" s="52"/>
      <c r="F1758" s="50"/>
      <c r="G1758" s="50"/>
      <c r="H1758" s="50"/>
      <c r="I1758" s="50"/>
      <c r="J1758" s="50"/>
      <c r="K1758" s="50"/>
      <c r="L1758" s="53"/>
      <c r="M1758" s="53"/>
      <c r="N1758" s="50"/>
      <c r="O1758" s="50"/>
      <c r="P1758" s="50"/>
      <c r="Q1758" s="50"/>
      <c r="R1758" s="53"/>
    </row>
    <row r="1759">
      <c r="A1759" s="54"/>
      <c r="B1759" s="50"/>
      <c r="C1759" s="51"/>
      <c r="D1759" s="50"/>
      <c r="E1759" s="52"/>
      <c r="F1759" s="50"/>
      <c r="G1759" s="50"/>
      <c r="H1759" s="50"/>
      <c r="I1759" s="50"/>
      <c r="J1759" s="50"/>
      <c r="K1759" s="50"/>
      <c r="L1759" s="53"/>
      <c r="M1759" s="53"/>
      <c r="N1759" s="50"/>
      <c r="O1759" s="50"/>
      <c r="P1759" s="50"/>
      <c r="Q1759" s="50"/>
      <c r="R1759" s="53"/>
    </row>
    <row r="1760">
      <c r="A1760" s="54"/>
      <c r="B1760" s="50"/>
      <c r="C1760" s="51"/>
      <c r="D1760" s="50"/>
      <c r="E1760" s="52"/>
      <c r="F1760" s="50"/>
      <c r="G1760" s="50"/>
      <c r="H1760" s="50"/>
      <c r="I1760" s="50"/>
      <c r="J1760" s="50"/>
      <c r="K1760" s="50"/>
      <c r="L1760" s="53"/>
      <c r="M1760" s="53"/>
      <c r="N1760" s="50"/>
      <c r="O1760" s="50"/>
      <c r="P1760" s="50"/>
      <c r="Q1760" s="50"/>
      <c r="R1760" s="53"/>
    </row>
    <row r="1761">
      <c r="A1761" s="54"/>
      <c r="B1761" s="50"/>
      <c r="C1761" s="51"/>
      <c r="D1761" s="50"/>
      <c r="E1761" s="52"/>
      <c r="F1761" s="50"/>
      <c r="G1761" s="50"/>
      <c r="H1761" s="50"/>
      <c r="I1761" s="50"/>
      <c r="J1761" s="50"/>
      <c r="K1761" s="50"/>
      <c r="L1761" s="53"/>
      <c r="M1761" s="53"/>
      <c r="N1761" s="50"/>
      <c r="O1761" s="50"/>
      <c r="P1761" s="50"/>
      <c r="Q1761" s="50"/>
      <c r="R1761" s="53"/>
    </row>
    <row r="1762">
      <c r="A1762" s="54"/>
      <c r="B1762" s="50"/>
      <c r="C1762" s="51"/>
      <c r="D1762" s="50"/>
      <c r="E1762" s="52"/>
      <c r="F1762" s="50"/>
      <c r="G1762" s="50"/>
      <c r="H1762" s="50"/>
      <c r="I1762" s="50"/>
      <c r="J1762" s="50"/>
      <c r="K1762" s="50"/>
      <c r="L1762" s="53"/>
      <c r="M1762" s="53"/>
      <c r="N1762" s="50"/>
      <c r="O1762" s="50"/>
      <c r="P1762" s="50"/>
      <c r="Q1762" s="50"/>
      <c r="R1762" s="53"/>
    </row>
    <row r="1763">
      <c r="A1763" s="54"/>
      <c r="B1763" s="50"/>
      <c r="C1763" s="51"/>
      <c r="D1763" s="50"/>
      <c r="E1763" s="52"/>
      <c r="F1763" s="50"/>
      <c r="G1763" s="50"/>
      <c r="H1763" s="50"/>
      <c r="I1763" s="50"/>
      <c r="J1763" s="50"/>
      <c r="K1763" s="50"/>
      <c r="L1763" s="53"/>
      <c r="M1763" s="53"/>
      <c r="N1763" s="50"/>
      <c r="O1763" s="50"/>
      <c r="P1763" s="50"/>
      <c r="Q1763" s="50"/>
      <c r="R1763" s="53"/>
    </row>
    <row r="1764">
      <c r="A1764" s="54"/>
      <c r="B1764" s="50"/>
      <c r="C1764" s="51"/>
      <c r="D1764" s="50"/>
      <c r="E1764" s="52"/>
      <c r="F1764" s="50"/>
      <c r="G1764" s="50"/>
      <c r="H1764" s="50"/>
      <c r="I1764" s="50"/>
      <c r="J1764" s="50"/>
      <c r="K1764" s="50"/>
      <c r="L1764" s="53"/>
      <c r="M1764" s="53"/>
      <c r="N1764" s="50"/>
      <c r="O1764" s="50"/>
      <c r="P1764" s="50"/>
      <c r="Q1764" s="50"/>
      <c r="R1764" s="53"/>
    </row>
    <row r="1765">
      <c r="A1765" s="54"/>
      <c r="B1765" s="50"/>
      <c r="C1765" s="51"/>
      <c r="D1765" s="50"/>
      <c r="E1765" s="52"/>
      <c r="F1765" s="50"/>
      <c r="G1765" s="50"/>
      <c r="H1765" s="50"/>
      <c r="I1765" s="50"/>
      <c r="J1765" s="50"/>
      <c r="K1765" s="50"/>
      <c r="L1765" s="53"/>
      <c r="M1765" s="53"/>
      <c r="N1765" s="50"/>
      <c r="O1765" s="50"/>
      <c r="P1765" s="50"/>
      <c r="Q1765" s="50"/>
      <c r="R1765" s="53"/>
    </row>
    <row r="1766">
      <c r="A1766" s="54"/>
      <c r="B1766" s="50"/>
      <c r="C1766" s="51"/>
      <c r="D1766" s="50"/>
      <c r="E1766" s="52"/>
      <c r="F1766" s="50"/>
      <c r="G1766" s="50"/>
      <c r="H1766" s="50"/>
      <c r="I1766" s="50"/>
      <c r="J1766" s="50"/>
      <c r="K1766" s="50"/>
      <c r="L1766" s="53"/>
      <c r="M1766" s="53"/>
      <c r="N1766" s="50"/>
      <c r="O1766" s="50"/>
      <c r="P1766" s="50"/>
      <c r="Q1766" s="50"/>
      <c r="R1766" s="53"/>
    </row>
    <row r="1767">
      <c r="A1767" s="54"/>
      <c r="B1767" s="50"/>
      <c r="C1767" s="51"/>
      <c r="D1767" s="50"/>
      <c r="E1767" s="52"/>
      <c r="F1767" s="50"/>
      <c r="G1767" s="50"/>
      <c r="H1767" s="50"/>
      <c r="I1767" s="50"/>
      <c r="J1767" s="50"/>
      <c r="K1767" s="50"/>
      <c r="L1767" s="53"/>
      <c r="M1767" s="53"/>
      <c r="N1767" s="50"/>
      <c r="O1767" s="50"/>
      <c r="P1767" s="50"/>
      <c r="Q1767" s="50"/>
      <c r="R1767" s="53"/>
    </row>
    <row r="1768">
      <c r="A1768" s="54"/>
      <c r="B1768" s="50"/>
      <c r="C1768" s="51"/>
      <c r="D1768" s="50"/>
      <c r="E1768" s="52"/>
      <c r="F1768" s="50"/>
      <c r="G1768" s="50"/>
      <c r="H1768" s="50"/>
      <c r="I1768" s="50"/>
      <c r="J1768" s="50"/>
      <c r="K1768" s="50"/>
      <c r="L1768" s="53"/>
      <c r="M1768" s="53"/>
      <c r="N1768" s="50"/>
      <c r="O1768" s="50"/>
      <c r="P1768" s="50"/>
      <c r="Q1768" s="50"/>
      <c r="R1768" s="53"/>
    </row>
    <row r="1769">
      <c r="A1769" s="54"/>
      <c r="B1769" s="50"/>
      <c r="C1769" s="51"/>
      <c r="D1769" s="50"/>
      <c r="E1769" s="52"/>
      <c r="F1769" s="50"/>
      <c r="G1769" s="50"/>
      <c r="H1769" s="50"/>
      <c r="I1769" s="50"/>
      <c r="J1769" s="50"/>
      <c r="K1769" s="50"/>
      <c r="L1769" s="53"/>
      <c r="M1769" s="53"/>
      <c r="N1769" s="50"/>
      <c r="O1769" s="50"/>
      <c r="P1769" s="50"/>
      <c r="Q1769" s="50"/>
      <c r="R1769" s="53"/>
    </row>
    <row r="1770">
      <c r="A1770" s="54"/>
      <c r="B1770" s="50"/>
      <c r="C1770" s="51"/>
      <c r="D1770" s="50"/>
      <c r="E1770" s="52"/>
      <c r="F1770" s="50"/>
      <c r="G1770" s="50"/>
      <c r="H1770" s="50"/>
      <c r="I1770" s="50"/>
      <c r="J1770" s="50"/>
      <c r="K1770" s="50"/>
      <c r="L1770" s="53"/>
      <c r="M1770" s="53"/>
      <c r="N1770" s="50"/>
      <c r="O1770" s="50"/>
      <c r="P1770" s="50"/>
      <c r="Q1770" s="50"/>
      <c r="R1770" s="53"/>
    </row>
    <row r="1771">
      <c r="A1771" s="54"/>
      <c r="B1771" s="50"/>
      <c r="C1771" s="51"/>
      <c r="D1771" s="50"/>
      <c r="E1771" s="52"/>
      <c r="F1771" s="50"/>
      <c r="G1771" s="50"/>
      <c r="H1771" s="50"/>
      <c r="I1771" s="50"/>
      <c r="J1771" s="50"/>
      <c r="K1771" s="50"/>
      <c r="L1771" s="53"/>
      <c r="M1771" s="53"/>
      <c r="N1771" s="50"/>
      <c r="O1771" s="50"/>
      <c r="P1771" s="50"/>
      <c r="Q1771" s="50"/>
      <c r="R1771" s="53"/>
    </row>
    <row r="1772">
      <c r="A1772" s="54"/>
      <c r="B1772" s="50"/>
      <c r="C1772" s="51"/>
      <c r="D1772" s="50"/>
      <c r="E1772" s="52"/>
      <c r="F1772" s="50"/>
      <c r="G1772" s="50"/>
      <c r="H1772" s="50"/>
      <c r="I1772" s="50"/>
      <c r="J1772" s="50"/>
      <c r="K1772" s="50"/>
      <c r="L1772" s="53"/>
      <c r="M1772" s="53"/>
      <c r="N1772" s="50"/>
      <c r="O1772" s="50"/>
      <c r="P1772" s="50"/>
      <c r="Q1772" s="50"/>
      <c r="R1772" s="53"/>
    </row>
    <row r="1773">
      <c r="A1773" s="54"/>
      <c r="B1773" s="50"/>
      <c r="C1773" s="51"/>
      <c r="D1773" s="50"/>
      <c r="E1773" s="52"/>
      <c r="F1773" s="50"/>
      <c r="G1773" s="50"/>
      <c r="H1773" s="50"/>
      <c r="I1773" s="50"/>
      <c r="J1773" s="50"/>
      <c r="K1773" s="50"/>
      <c r="L1773" s="53"/>
      <c r="M1773" s="53"/>
      <c r="N1773" s="50"/>
      <c r="O1773" s="50"/>
      <c r="P1773" s="50"/>
      <c r="Q1773" s="50"/>
      <c r="R1773" s="53"/>
    </row>
    <row r="1774">
      <c r="A1774" s="54"/>
      <c r="B1774" s="50"/>
      <c r="C1774" s="51"/>
      <c r="D1774" s="50"/>
      <c r="E1774" s="52"/>
      <c r="F1774" s="50"/>
      <c r="G1774" s="50"/>
      <c r="H1774" s="50"/>
      <c r="I1774" s="50"/>
      <c r="J1774" s="50"/>
      <c r="K1774" s="50"/>
      <c r="L1774" s="53"/>
      <c r="M1774" s="53"/>
      <c r="N1774" s="50"/>
      <c r="O1774" s="50"/>
      <c r="P1774" s="50"/>
      <c r="Q1774" s="50"/>
      <c r="R1774" s="53"/>
    </row>
    <row r="1775">
      <c r="A1775" s="54"/>
      <c r="B1775" s="50"/>
      <c r="C1775" s="51"/>
      <c r="D1775" s="50"/>
      <c r="E1775" s="52"/>
      <c r="F1775" s="50"/>
      <c r="G1775" s="50"/>
      <c r="H1775" s="50"/>
      <c r="I1775" s="50"/>
      <c r="J1775" s="50"/>
      <c r="K1775" s="50"/>
      <c r="L1775" s="53"/>
      <c r="M1775" s="53"/>
      <c r="N1775" s="50"/>
      <c r="O1775" s="50"/>
      <c r="P1775" s="50"/>
      <c r="Q1775" s="50"/>
      <c r="R1775" s="53"/>
    </row>
    <row r="1776">
      <c r="A1776" s="54"/>
      <c r="B1776" s="50"/>
      <c r="C1776" s="51"/>
      <c r="D1776" s="50"/>
      <c r="E1776" s="52"/>
      <c r="F1776" s="50"/>
      <c r="G1776" s="50"/>
      <c r="H1776" s="50"/>
      <c r="I1776" s="50"/>
      <c r="J1776" s="50"/>
      <c r="K1776" s="50"/>
      <c r="L1776" s="53"/>
      <c r="M1776" s="53"/>
      <c r="N1776" s="50"/>
      <c r="O1776" s="50"/>
      <c r="P1776" s="50"/>
      <c r="Q1776" s="50"/>
      <c r="R1776" s="53"/>
    </row>
    <row r="1777">
      <c r="A1777" s="54"/>
      <c r="B1777" s="50"/>
      <c r="C1777" s="51"/>
      <c r="D1777" s="50"/>
      <c r="E1777" s="52"/>
      <c r="F1777" s="50"/>
      <c r="G1777" s="50"/>
      <c r="H1777" s="50"/>
      <c r="I1777" s="50"/>
      <c r="J1777" s="50"/>
      <c r="K1777" s="50"/>
      <c r="L1777" s="53"/>
      <c r="M1777" s="53"/>
      <c r="N1777" s="50"/>
      <c r="O1777" s="50"/>
      <c r="P1777" s="50"/>
      <c r="Q1777" s="50"/>
      <c r="R1777" s="53"/>
    </row>
    <row r="1778">
      <c r="A1778" s="54"/>
      <c r="B1778" s="50"/>
      <c r="C1778" s="51"/>
      <c r="D1778" s="50"/>
      <c r="E1778" s="52"/>
      <c r="F1778" s="50"/>
      <c r="G1778" s="50"/>
      <c r="H1778" s="50"/>
      <c r="I1778" s="50"/>
      <c r="J1778" s="50"/>
      <c r="K1778" s="50"/>
      <c r="L1778" s="53"/>
      <c r="M1778" s="53"/>
      <c r="N1778" s="50"/>
      <c r="O1778" s="50"/>
      <c r="P1778" s="50"/>
      <c r="Q1778" s="50"/>
      <c r="R1778" s="53"/>
    </row>
    <row r="1779">
      <c r="A1779" s="54"/>
      <c r="B1779" s="50"/>
      <c r="C1779" s="51"/>
      <c r="D1779" s="50"/>
      <c r="E1779" s="52"/>
      <c r="F1779" s="50"/>
      <c r="G1779" s="50"/>
      <c r="H1779" s="50"/>
      <c r="I1779" s="50"/>
      <c r="J1779" s="50"/>
      <c r="K1779" s="50"/>
      <c r="L1779" s="53"/>
      <c r="M1779" s="53"/>
      <c r="N1779" s="50"/>
      <c r="O1779" s="50"/>
      <c r="P1779" s="50"/>
      <c r="Q1779" s="50"/>
      <c r="R1779" s="53"/>
    </row>
    <row r="1780">
      <c r="A1780" s="54"/>
      <c r="B1780" s="50"/>
      <c r="C1780" s="51"/>
      <c r="D1780" s="50"/>
      <c r="E1780" s="52"/>
      <c r="F1780" s="50"/>
      <c r="G1780" s="50"/>
      <c r="H1780" s="50"/>
      <c r="I1780" s="50"/>
      <c r="J1780" s="50"/>
      <c r="K1780" s="50"/>
      <c r="L1780" s="53"/>
      <c r="M1780" s="53"/>
      <c r="N1780" s="50"/>
      <c r="O1780" s="50"/>
      <c r="P1780" s="50"/>
      <c r="Q1780" s="50"/>
      <c r="R1780" s="53"/>
    </row>
    <row r="1781">
      <c r="A1781" s="54"/>
      <c r="B1781" s="50"/>
      <c r="C1781" s="51"/>
      <c r="D1781" s="50"/>
      <c r="E1781" s="52"/>
      <c r="F1781" s="50"/>
      <c r="G1781" s="50"/>
      <c r="H1781" s="50"/>
      <c r="I1781" s="50"/>
      <c r="J1781" s="50"/>
      <c r="K1781" s="50"/>
      <c r="L1781" s="53"/>
      <c r="M1781" s="53"/>
      <c r="N1781" s="50"/>
      <c r="O1781" s="50"/>
      <c r="P1781" s="50"/>
      <c r="Q1781" s="50"/>
      <c r="R1781" s="53"/>
    </row>
    <row r="1782">
      <c r="A1782" s="54"/>
      <c r="B1782" s="50"/>
      <c r="C1782" s="51"/>
      <c r="D1782" s="50"/>
      <c r="E1782" s="52"/>
      <c r="F1782" s="50"/>
      <c r="G1782" s="50"/>
      <c r="H1782" s="50"/>
      <c r="I1782" s="50"/>
      <c r="J1782" s="50"/>
      <c r="K1782" s="50"/>
      <c r="L1782" s="53"/>
      <c r="M1782" s="53"/>
      <c r="N1782" s="50"/>
      <c r="O1782" s="50"/>
      <c r="P1782" s="50"/>
      <c r="Q1782" s="50"/>
      <c r="R1782" s="53"/>
    </row>
    <row r="1783">
      <c r="A1783" s="54"/>
      <c r="B1783" s="50"/>
      <c r="C1783" s="51"/>
      <c r="D1783" s="50"/>
      <c r="E1783" s="52"/>
      <c r="F1783" s="50"/>
      <c r="G1783" s="50"/>
      <c r="H1783" s="50"/>
      <c r="I1783" s="50"/>
      <c r="J1783" s="50"/>
      <c r="K1783" s="50"/>
      <c r="L1783" s="53"/>
      <c r="M1783" s="53"/>
      <c r="N1783" s="50"/>
      <c r="O1783" s="50"/>
      <c r="P1783" s="50"/>
      <c r="Q1783" s="50"/>
      <c r="R1783" s="53"/>
    </row>
    <row r="1784">
      <c r="A1784" s="54"/>
      <c r="B1784" s="50"/>
      <c r="C1784" s="51"/>
      <c r="D1784" s="50"/>
      <c r="E1784" s="52"/>
      <c r="F1784" s="50"/>
      <c r="G1784" s="50"/>
      <c r="H1784" s="50"/>
      <c r="I1784" s="50"/>
      <c r="J1784" s="50"/>
      <c r="K1784" s="50"/>
      <c r="L1784" s="53"/>
      <c r="M1784" s="53"/>
      <c r="N1784" s="50"/>
      <c r="O1784" s="50"/>
      <c r="P1784" s="50"/>
      <c r="Q1784" s="50"/>
      <c r="R1784" s="53"/>
    </row>
    <row r="1785">
      <c r="A1785" s="54"/>
      <c r="B1785" s="50"/>
      <c r="C1785" s="51"/>
      <c r="D1785" s="50"/>
      <c r="E1785" s="52"/>
      <c r="F1785" s="50"/>
      <c r="G1785" s="50"/>
      <c r="H1785" s="50"/>
      <c r="I1785" s="50"/>
      <c r="J1785" s="50"/>
      <c r="K1785" s="50"/>
      <c r="L1785" s="53"/>
      <c r="M1785" s="53"/>
      <c r="N1785" s="50"/>
      <c r="O1785" s="50"/>
      <c r="P1785" s="50"/>
      <c r="Q1785" s="50"/>
      <c r="R1785" s="53"/>
    </row>
    <row r="1786">
      <c r="A1786" s="54"/>
      <c r="B1786" s="50"/>
      <c r="C1786" s="51"/>
      <c r="D1786" s="50"/>
      <c r="E1786" s="52"/>
      <c r="F1786" s="50"/>
      <c r="G1786" s="50"/>
      <c r="H1786" s="50"/>
      <c r="I1786" s="50"/>
      <c r="J1786" s="50"/>
      <c r="K1786" s="50"/>
      <c r="L1786" s="53"/>
      <c r="M1786" s="53"/>
      <c r="N1786" s="50"/>
      <c r="O1786" s="50"/>
      <c r="P1786" s="50"/>
      <c r="Q1786" s="50"/>
      <c r="R1786" s="53"/>
    </row>
    <row r="1787">
      <c r="A1787" s="54"/>
      <c r="B1787" s="50"/>
      <c r="C1787" s="51"/>
      <c r="D1787" s="50"/>
      <c r="E1787" s="52"/>
      <c r="F1787" s="50"/>
      <c r="G1787" s="50"/>
      <c r="H1787" s="50"/>
      <c r="I1787" s="50"/>
      <c r="J1787" s="50"/>
      <c r="K1787" s="50"/>
      <c r="L1787" s="53"/>
      <c r="M1787" s="53"/>
      <c r="N1787" s="50"/>
      <c r="O1787" s="50"/>
      <c r="P1787" s="50"/>
      <c r="Q1787" s="50"/>
      <c r="R1787" s="53"/>
    </row>
    <row r="1788">
      <c r="A1788" s="54"/>
      <c r="B1788" s="50"/>
      <c r="C1788" s="51"/>
      <c r="D1788" s="50"/>
      <c r="E1788" s="52"/>
      <c r="F1788" s="50"/>
      <c r="G1788" s="50"/>
      <c r="H1788" s="50"/>
      <c r="I1788" s="50"/>
      <c r="J1788" s="50"/>
      <c r="K1788" s="50"/>
      <c r="L1788" s="53"/>
      <c r="M1788" s="53"/>
      <c r="N1788" s="50"/>
      <c r="O1788" s="50"/>
      <c r="P1788" s="50"/>
      <c r="Q1788" s="50"/>
      <c r="R1788" s="53"/>
    </row>
    <row r="1789">
      <c r="A1789" s="54"/>
      <c r="B1789" s="50"/>
      <c r="C1789" s="51"/>
      <c r="D1789" s="50"/>
      <c r="E1789" s="52"/>
      <c r="F1789" s="50"/>
      <c r="G1789" s="50"/>
      <c r="H1789" s="50"/>
      <c r="I1789" s="50"/>
      <c r="J1789" s="50"/>
      <c r="K1789" s="50"/>
      <c r="L1789" s="53"/>
      <c r="M1789" s="53"/>
      <c r="N1789" s="50"/>
      <c r="O1789" s="50"/>
      <c r="P1789" s="50"/>
      <c r="Q1789" s="50"/>
      <c r="R1789" s="53"/>
    </row>
    <row r="1790">
      <c r="A1790" s="54"/>
      <c r="B1790" s="50"/>
      <c r="C1790" s="51"/>
      <c r="D1790" s="50"/>
      <c r="E1790" s="52"/>
      <c r="F1790" s="50"/>
      <c r="G1790" s="50"/>
      <c r="H1790" s="50"/>
      <c r="I1790" s="50"/>
      <c r="J1790" s="50"/>
      <c r="K1790" s="50"/>
      <c r="L1790" s="53"/>
      <c r="M1790" s="53"/>
      <c r="N1790" s="50"/>
      <c r="O1790" s="50"/>
      <c r="P1790" s="50"/>
      <c r="Q1790" s="50"/>
      <c r="R1790" s="53"/>
    </row>
    <row r="1791">
      <c r="A1791" s="54"/>
      <c r="B1791" s="50"/>
      <c r="C1791" s="51"/>
      <c r="D1791" s="50"/>
      <c r="E1791" s="52"/>
      <c r="F1791" s="50"/>
      <c r="G1791" s="50"/>
      <c r="H1791" s="50"/>
      <c r="I1791" s="50"/>
      <c r="J1791" s="50"/>
      <c r="K1791" s="50"/>
      <c r="L1791" s="53"/>
      <c r="M1791" s="53"/>
      <c r="N1791" s="50"/>
      <c r="O1791" s="50"/>
      <c r="P1791" s="50"/>
      <c r="Q1791" s="50"/>
      <c r="R1791" s="53"/>
    </row>
    <row r="1792">
      <c r="A1792" s="54"/>
      <c r="B1792" s="50"/>
      <c r="C1792" s="51"/>
      <c r="D1792" s="50"/>
      <c r="E1792" s="52"/>
      <c r="F1792" s="50"/>
      <c r="G1792" s="50"/>
      <c r="H1792" s="50"/>
      <c r="I1792" s="50"/>
      <c r="J1792" s="50"/>
      <c r="K1792" s="50"/>
      <c r="L1792" s="53"/>
      <c r="M1792" s="53"/>
      <c r="N1792" s="50"/>
      <c r="O1792" s="50"/>
      <c r="P1792" s="50"/>
      <c r="Q1792" s="50"/>
      <c r="R1792" s="53"/>
    </row>
    <row r="1793">
      <c r="A1793" s="54"/>
      <c r="B1793" s="50"/>
      <c r="C1793" s="51"/>
      <c r="D1793" s="50"/>
      <c r="E1793" s="52"/>
      <c r="F1793" s="50"/>
      <c r="G1793" s="50"/>
      <c r="H1793" s="50"/>
      <c r="I1793" s="50"/>
      <c r="J1793" s="50"/>
      <c r="K1793" s="50"/>
      <c r="L1793" s="53"/>
      <c r="M1793" s="53"/>
      <c r="N1793" s="50"/>
      <c r="O1793" s="50"/>
      <c r="P1793" s="50"/>
      <c r="Q1793" s="50"/>
      <c r="R1793" s="53"/>
    </row>
    <row r="1794">
      <c r="A1794" s="54"/>
      <c r="B1794" s="50"/>
      <c r="C1794" s="51"/>
      <c r="D1794" s="50"/>
      <c r="E1794" s="52"/>
      <c r="F1794" s="50"/>
      <c r="G1794" s="50"/>
      <c r="H1794" s="50"/>
      <c r="I1794" s="50"/>
      <c r="J1794" s="50"/>
      <c r="K1794" s="50"/>
      <c r="L1794" s="53"/>
      <c r="M1794" s="53"/>
      <c r="N1794" s="50"/>
      <c r="O1794" s="50"/>
      <c r="P1794" s="50"/>
      <c r="Q1794" s="50"/>
      <c r="R1794" s="53"/>
    </row>
    <row r="1795">
      <c r="A1795" s="54"/>
      <c r="B1795" s="50"/>
      <c r="C1795" s="51"/>
      <c r="D1795" s="50"/>
      <c r="E1795" s="52"/>
      <c r="F1795" s="50"/>
      <c r="G1795" s="50"/>
      <c r="H1795" s="50"/>
      <c r="I1795" s="50"/>
      <c r="J1795" s="50"/>
      <c r="K1795" s="50"/>
      <c r="L1795" s="53"/>
      <c r="M1795" s="53"/>
      <c r="N1795" s="50"/>
      <c r="O1795" s="50"/>
      <c r="P1795" s="50"/>
      <c r="Q1795" s="50"/>
      <c r="R1795" s="53"/>
    </row>
    <row r="1796">
      <c r="A1796" s="54"/>
      <c r="B1796" s="50"/>
      <c r="C1796" s="51"/>
      <c r="D1796" s="50"/>
      <c r="E1796" s="52"/>
      <c r="F1796" s="50"/>
      <c r="G1796" s="50"/>
      <c r="H1796" s="50"/>
      <c r="I1796" s="50"/>
      <c r="J1796" s="50"/>
      <c r="K1796" s="50"/>
      <c r="L1796" s="53"/>
      <c r="M1796" s="53"/>
      <c r="N1796" s="50"/>
      <c r="O1796" s="50"/>
      <c r="P1796" s="50"/>
      <c r="Q1796" s="50"/>
      <c r="R1796" s="53"/>
    </row>
    <row r="1797">
      <c r="A1797" s="54"/>
      <c r="B1797" s="50"/>
      <c r="C1797" s="51"/>
      <c r="D1797" s="50"/>
      <c r="E1797" s="52"/>
      <c r="F1797" s="50"/>
      <c r="G1797" s="50"/>
      <c r="H1797" s="50"/>
      <c r="I1797" s="50"/>
      <c r="J1797" s="50"/>
      <c r="K1797" s="50"/>
      <c r="L1797" s="53"/>
      <c r="M1797" s="53"/>
      <c r="N1797" s="50"/>
      <c r="O1797" s="50"/>
      <c r="P1797" s="50"/>
      <c r="Q1797" s="50"/>
      <c r="R1797" s="53"/>
    </row>
    <row r="1798">
      <c r="A1798" s="54"/>
      <c r="B1798" s="50"/>
      <c r="C1798" s="51"/>
      <c r="D1798" s="50"/>
      <c r="E1798" s="52"/>
      <c r="F1798" s="50"/>
      <c r="G1798" s="50"/>
      <c r="H1798" s="50"/>
      <c r="I1798" s="50"/>
      <c r="J1798" s="50"/>
      <c r="K1798" s="50"/>
      <c r="L1798" s="53"/>
      <c r="M1798" s="53"/>
      <c r="N1798" s="50"/>
      <c r="O1798" s="50"/>
      <c r="P1798" s="50"/>
      <c r="Q1798" s="50"/>
      <c r="R1798" s="53"/>
    </row>
    <row r="1799">
      <c r="A1799" s="54"/>
      <c r="B1799" s="50"/>
      <c r="C1799" s="51"/>
      <c r="D1799" s="50"/>
      <c r="E1799" s="52"/>
      <c r="F1799" s="50"/>
      <c r="G1799" s="50"/>
      <c r="H1799" s="50"/>
      <c r="I1799" s="50"/>
      <c r="J1799" s="50"/>
      <c r="K1799" s="50"/>
      <c r="L1799" s="53"/>
      <c r="M1799" s="53"/>
      <c r="N1799" s="50"/>
      <c r="O1799" s="50"/>
      <c r="P1799" s="50"/>
      <c r="Q1799" s="50"/>
      <c r="R1799" s="53"/>
    </row>
    <row r="1800">
      <c r="A1800" s="54"/>
      <c r="B1800" s="50"/>
      <c r="C1800" s="51"/>
      <c r="D1800" s="50"/>
      <c r="E1800" s="52"/>
      <c r="F1800" s="50"/>
      <c r="G1800" s="50"/>
      <c r="H1800" s="50"/>
      <c r="I1800" s="50"/>
      <c r="J1800" s="50"/>
      <c r="K1800" s="50"/>
      <c r="L1800" s="53"/>
      <c r="M1800" s="53"/>
      <c r="N1800" s="50"/>
      <c r="O1800" s="50"/>
      <c r="P1800" s="50"/>
      <c r="Q1800" s="50"/>
      <c r="R1800" s="53"/>
    </row>
    <row r="1801">
      <c r="A1801" s="54"/>
      <c r="B1801" s="50"/>
      <c r="C1801" s="51"/>
      <c r="D1801" s="50"/>
      <c r="E1801" s="52"/>
      <c r="F1801" s="50"/>
      <c r="G1801" s="50"/>
      <c r="H1801" s="50"/>
      <c r="I1801" s="50"/>
      <c r="J1801" s="50"/>
      <c r="K1801" s="50"/>
      <c r="L1801" s="53"/>
      <c r="M1801" s="53"/>
      <c r="N1801" s="50"/>
      <c r="O1801" s="50"/>
      <c r="P1801" s="50"/>
      <c r="Q1801" s="50"/>
      <c r="R1801" s="53"/>
    </row>
    <row r="1802">
      <c r="A1802" s="54"/>
      <c r="B1802" s="50"/>
      <c r="C1802" s="51"/>
      <c r="D1802" s="50"/>
      <c r="E1802" s="52"/>
      <c r="F1802" s="50"/>
      <c r="G1802" s="50"/>
      <c r="H1802" s="50"/>
      <c r="I1802" s="50"/>
      <c r="J1802" s="50"/>
      <c r="K1802" s="50"/>
      <c r="L1802" s="53"/>
      <c r="M1802" s="53"/>
      <c r="N1802" s="50"/>
      <c r="O1802" s="50"/>
      <c r="P1802" s="50"/>
      <c r="Q1802" s="50"/>
      <c r="R1802" s="53"/>
    </row>
    <row r="1803">
      <c r="A1803" s="54"/>
      <c r="B1803" s="50"/>
      <c r="C1803" s="51"/>
      <c r="D1803" s="50"/>
      <c r="E1803" s="52"/>
      <c r="F1803" s="50"/>
      <c r="G1803" s="50"/>
      <c r="H1803" s="50"/>
      <c r="I1803" s="50"/>
      <c r="J1803" s="50"/>
      <c r="K1803" s="50"/>
      <c r="L1803" s="53"/>
      <c r="M1803" s="53"/>
      <c r="N1803" s="50"/>
      <c r="O1803" s="50"/>
      <c r="P1803" s="50"/>
      <c r="Q1803" s="50"/>
      <c r="R1803" s="53"/>
    </row>
    <row r="1804">
      <c r="A1804" s="54"/>
      <c r="B1804" s="50"/>
      <c r="C1804" s="51"/>
      <c r="D1804" s="50"/>
      <c r="E1804" s="52"/>
      <c r="F1804" s="50"/>
      <c r="G1804" s="50"/>
      <c r="H1804" s="50"/>
      <c r="I1804" s="50"/>
      <c r="J1804" s="50"/>
      <c r="K1804" s="50"/>
      <c r="L1804" s="53"/>
      <c r="M1804" s="53"/>
      <c r="N1804" s="50"/>
      <c r="O1804" s="50"/>
      <c r="P1804" s="50"/>
      <c r="Q1804" s="50"/>
      <c r="R1804" s="53"/>
    </row>
    <row r="1805">
      <c r="A1805" s="54"/>
      <c r="B1805" s="50"/>
      <c r="C1805" s="51"/>
      <c r="D1805" s="50"/>
      <c r="E1805" s="52"/>
      <c r="F1805" s="50"/>
      <c r="G1805" s="50"/>
      <c r="H1805" s="50"/>
      <c r="I1805" s="50"/>
      <c r="J1805" s="50"/>
      <c r="K1805" s="50"/>
      <c r="L1805" s="53"/>
      <c r="M1805" s="53"/>
      <c r="N1805" s="50"/>
      <c r="O1805" s="50"/>
      <c r="P1805" s="50"/>
      <c r="Q1805" s="50"/>
      <c r="R1805" s="53"/>
    </row>
    <row r="1806">
      <c r="A1806" s="54"/>
      <c r="B1806" s="50"/>
      <c r="C1806" s="51"/>
      <c r="D1806" s="50"/>
      <c r="E1806" s="52"/>
      <c r="F1806" s="50"/>
      <c r="G1806" s="50"/>
      <c r="H1806" s="50"/>
      <c r="I1806" s="50"/>
      <c r="J1806" s="50"/>
      <c r="K1806" s="50"/>
      <c r="L1806" s="53"/>
      <c r="M1806" s="53"/>
      <c r="N1806" s="50"/>
      <c r="O1806" s="50"/>
      <c r="P1806" s="50"/>
      <c r="Q1806" s="50"/>
      <c r="R1806" s="53"/>
    </row>
    <row r="1807">
      <c r="A1807" s="54"/>
      <c r="B1807" s="50"/>
      <c r="C1807" s="51"/>
      <c r="D1807" s="50"/>
      <c r="E1807" s="52"/>
      <c r="F1807" s="50"/>
      <c r="G1807" s="50"/>
      <c r="H1807" s="50"/>
      <c r="I1807" s="50"/>
      <c r="J1807" s="50"/>
      <c r="K1807" s="50"/>
      <c r="L1807" s="53"/>
      <c r="M1807" s="53"/>
      <c r="N1807" s="50"/>
      <c r="O1807" s="50"/>
      <c r="P1807" s="50"/>
      <c r="Q1807" s="50"/>
      <c r="R1807" s="53"/>
    </row>
    <row r="1808">
      <c r="A1808" s="54"/>
      <c r="B1808" s="50"/>
      <c r="C1808" s="51"/>
      <c r="D1808" s="50"/>
      <c r="E1808" s="52"/>
      <c r="F1808" s="50"/>
      <c r="G1808" s="50"/>
      <c r="H1808" s="50"/>
      <c r="I1808" s="50"/>
      <c r="J1808" s="50"/>
      <c r="K1808" s="50"/>
      <c r="L1808" s="53"/>
      <c r="M1808" s="53"/>
      <c r="N1808" s="50"/>
      <c r="O1808" s="50"/>
      <c r="P1808" s="50"/>
      <c r="Q1808" s="50"/>
      <c r="R1808" s="53"/>
    </row>
    <row r="1809">
      <c r="A1809" s="54"/>
      <c r="B1809" s="50"/>
      <c r="C1809" s="51"/>
      <c r="D1809" s="50"/>
      <c r="E1809" s="52"/>
      <c r="F1809" s="50"/>
      <c r="G1809" s="50"/>
      <c r="H1809" s="50"/>
      <c r="I1809" s="50"/>
      <c r="J1809" s="50"/>
      <c r="K1809" s="50"/>
      <c r="L1809" s="53"/>
      <c r="M1809" s="53"/>
      <c r="N1809" s="50"/>
      <c r="O1809" s="50"/>
      <c r="P1809" s="50"/>
      <c r="Q1809" s="50"/>
      <c r="R1809" s="53"/>
    </row>
    <row r="1810">
      <c r="A1810" s="54"/>
      <c r="B1810" s="50"/>
      <c r="C1810" s="51"/>
      <c r="D1810" s="50"/>
      <c r="E1810" s="52"/>
      <c r="F1810" s="50"/>
      <c r="G1810" s="50"/>
      <c r="H1810" s="50"/>
      <c r="I1810" s="50"/>
      <c r="J1810" s="50"/>
      <c r="K1810" s="50"/>
      <c r="L1810" s="53"/>
      <c r="M1810" s="53"/>
      <c r="N1810" s="50"/>
      <c r="O1810" s="50"/>
      <c r="P1810" s="50"/>
      <c r="Q1810" s="50"/>
      <c r="R1810" s="53"/>
    </row>
    <row r="1811">
      <c r="A1811" s="54"/>
      <c r="B1811" s="50"/>
      <c r="C1811" s="51"/>
      <c r="D1811" s="50"/>
      <c r="E1811" s="52"/>
      <c r="F1811" s="50"/>
      <c r="G1811" s="50"/>
      <c r="H1811" s="50"/>
      <c r="I1811" s="50"/>
      <c r="J1811" s="50"/>
      <c r="K1811" s="50"/>
      <c r="L1811" s="53"/>
      <c r="M1811" s="53"/>
      <c r="N1811" s="50"/>
      <c r="O1811" s="50"/>
      <c r="P1811" s="50"/>
      <c r="Q1811" s="50"/>
      <c r="R1811" s="53"/>
    </row>
    <row r="1812">
      <c r="A1812" s="54"/>
      <c r="B1812" s="50"/>
      <c r="C1812" s="51"/>
      <c r="D1812" s="50"/>
      <c r="E1812" s="52"/>
      <c r="F1812" s="50"/>
      <c r="G1812" s="50"/>
      <c r="H1812" s="50"/>
      <c r="I1812" s="50"/>
      <c r="J1812" s="50"/>
      <c r="K1812" s="50"/>
      <c r="L1812" s="53"/>
      <c r="M1812" s="53"/>
      <c r="N1812" s="50"/>
      <c r="O1812" s="50"/>
      <c r="P1812" s="50"/>
      <c r="Q1812" s="50"/>
      <c r="R1812" s="53"/>
    </row>
    <row r="1813">
      <c r="A1813" s="54"/>
      <c r="B1813" s="50"/>
      <c r="C1813" s="51"/>
      <c r="D1813" s="50"/>
      <c r="E1813" s="52"/>
      <c r="F1813" s="50"/>
      <c r="G1813" s="50"/>
      <c r="H1813" s="50"/>
      <c r="I1813" s="50"/>
      <c r="J1813" s="50"/>
      <c r="K1813" s="50"/>
      <c r="L1813" s="53"/>
      <c r="M1813" s="53"/>
      <c r="N1813" s="50"/>
      <c r="O1813" s="50"/>
      <c r="P1813" s="50"/>
      <c r="Q1813" s="50"/>
      <c r="R1813" s="53"/>
    </row>
    <row r="1814">
      <c r="A1814" s="54"/>
      <c r="B1814" s="50"/>
      <c r="C1814" s="51"/>
      <c r="D1814" s="50"/>
      <c r="E1814" s="52"/>
      <c r="F1814" s="50"/>
      <c r="G1814" s="50"/>
      <c r="H1814" s="50"/>
      <c r="I1814" s="50"/>
      <c r="J1814" s="50"/>
      <c r="K1814" s="50"/>
      <c r="L1814" s="53"/>
      <c r="M1814" s="53"/>
      <c r="N1814" s="50"/>
      <c r="O1814" s="50"/>
      <c r="P1814" s="50"/>
      <c r="Q1814" s="50"/>
      <c r="R1814" s="53"/>
    </row>
    <row r="1815">
      <c r="A1815" s="54"/>
      <c r="B1815" s="50"/>
      <c r="C1815" s="51"/>
      <c r="D1815" s="50"/>
      <c r="E1815" s="52"/>
      <c r="F1815" s="50"/>
      <c r="G1815" s="50"/>
      <c r="H1815" s="50"/>
      <c r="I1815" s="50"/>
      <c r="J1815" s="50"/>
      <c r="K1815" s="50"/>
      <c r="L1815" s="53"/>
      <c r="M1815" s="53"/>
      <c r="N1815" s="50"/>
      <c r="O1815" s="50"/>
      <c r="P1815" s="50"/>
      <c r="Q1815" s="50"/>
      <c r="R1815" s="53"/>
    </row>
    <row r="1816">
      <c r="A1816" s="54"/>
      <c r="B1816" s="50"/>
      <c r="C1816" s="51"/>
      <c r="D1816" s="50"/>
      <c r="E1816" s="52"/>
      <c r="F1816" s="50"/>
      <c r="G1816" s="50"/>
      <c r="H1816" s="50"/>
      <c r="I1816" s="50"/>
      <c r="J1816" s="50"/>
      <c r="K1816" s="50"/>
      <c r="L1816" s="53"/>
      <c r="M1816" s="53"/>
      <c r="N1816" s="50"/>
      <c r="O1816" s="50"/>
      <c r="P1816" s="50"/>
      <c r="Q1816" s="50"/>
      <c r="R1816" s="53"/>
    </row>
    <row r="1817">
      <c r="A1817" s="54"/>
      <c r="B1817" s="50"/>
      <c r="C1817" s="51"/>
      <c r="D1817" s="50"/>
      <c r="E1817" s="52"/>
      <c r="F1817" s="50"/>
      <c r="G1817" s="50"/>
      <c r="H1817" s="50"/>
      <c r="I1817" s="50"/>
      <c r="J1817" s="50"/>
      <c r="K1817" s="50"/>
      <c r="L1817" s="53"/>
      <c r="M1817" s="53"/>
      <c r="N1817" s="50"/>
      <c r="O1817" s="50"/>
      <c r="P1817" s="50"/>
      <c r="Q1817" s="50"/>
      <c r="R1817" s="53"/>
    </row>
    <row r="1818">
      <c r="A1818" s="54"/>
      <c r="B1818" s="50"/>
      <c r="C1818" s="51"/>
      <c r="D1818" s="50"/>
      <c r="E1818" s="52"/>
      <c r="F1818" s="50"/>
      <c r="G1818" s="50"/>
      <c r="H1818" s="50"/>
      <c r="I1818" s="50"/>
      <c r="J1818" s="50"/>
      <c r="K1818" s="50"/>
      <c r="L1818" s="53"/>
      <c r="M1818" s="53"/>
      <c r="N1818" s="50"/>
      <c r="O1818" s="50"/>
      <c r="P1818" s="50"/>
      <c r="Q1818" s="50"/>
      <c r="R1818" s="53"/>
    </row>
    <row r="1819">
      <c r="A1819" s="54"/>
      <c r="B1819" s="50"/>
      <c r="C1819" s="51"/>
      <c r="D1819" s="50"/>
      <c r="E1819" s="52"/>
      <c r="F1819" s="50"/>
      <c r="G1819" s="50"/>
      <c r="H1819" s="50"/>
      <c r="I1819" s="50"/>
      <c r="J1819" s="50"/>
      <c r="K1819" s="50"/>
      <c r="L1819" s="53"/>
      <c r="M1819" s="53"/>
      <c r="N1819" s="50"/>
      <c r="O1819" s="50"/>
      <c r="P1819" s="50"/>
      <c r="Q1819" s="50"/>
      <c r="R1819" s="53"/>
    </row>
    <row r="1820">
      <c r="A1820" s="54"/>
      <c r="B1820" s="50"/>
      <c r="C1820" s="51"/>
      <c r="D1820" s="50"/>
      <c r="E1820" s="52"/>
      <c r="F1820" s="50"/>
      <c r="G1820" s="50"/>
      <c r="H1820" s="50"/>
      <c r="I1820" s="50"/>
      <c r="J1820" s="50"/>
      <c r="K1820" s="50"/>
      <c r="L1820" s="53"/>
      <c r="M1820" s="53"/>
      <c r="N1820" s="50"/>
      <c r="O1820" s="50"/>
      <c r="P1820" s="50"/>
      <c r="Q1820" s="50"/>
      <c r="R1820" s="53"/>
    </row>
    <row r="1821">
      <c r="A1821" s="54"/>
      <c r="B1821" s="50"/>
      <c r="C1821" s="51"/>
      <c r="D1821" s="50"/>
      <c r="E1821" s="52"/>
      <c r="F1821" s="50"/>
      <c r="G1821" s="50"/>
      <c r="H1821" s="50"/>
      <c r="I1821" s="50"/>
      <c r="J1821" s="50"/>
      <c r="K1821" s="50"/>
      <c r="L1821" s="53"/>
      <c r="M1821" s="53"/>
      <c r="N1821" s="50"/>
      <c r="O1821" s="50"/>
      <c r="P1821" s="50"/>
      <c r="Q1821" s="50"/>
      <c r="R1821" s="53"/>
    </row>
    <row r="1822">
      <c r="A1822" s="54"/>
      <c r="B1822" s="50"/>
      <c r="C1822" s="51"/>
      <c r="D1822" s="50"/>
      <c r="E1822" s="52"/>
      <c r="F1822" s="50"/>
      <c r="G1822" s="50"/>
      <c r="H1822" s="50"/>
      <c r="I1822" s="50"/>
      <c r="J1822" s="50"/>
      <c r="K1822" s="50"/>
      <c r="L1822" s="53"/>
      <c r="M1822" s="53"/>
      <c r="N1822" s="50"/>
      <c r="O1822" s="50"/>
      <c r="P1822" s="50"/>
      <c r="Q1822" s="50"/>
      <c r="R1822" s="53"/>
    </row>
    <row r="1823">
      <c r="A1823" s="54"/>
      <c r="B1823" s="50"/>
      <c r="C1823" s="51"/>
      <c r="D1823" s="50"/>
      <c r="E1823" s="52"/>
      <c r="F1823" s="50"/>
      <c r="G1823" s="50"/>
      <c r="H1823" s="50"/>
      <c r="I1823" s="50"/>
      <c r="J1823" s="50"/>
      <c r="K1823" s="50"/>
      <c r="L1823" s="53"/>
      <c r="M1823" s="53"/>
      <c r="N1823" s="50"/>
      <c r="O1823" s="50"/>
      <c r="P1823" s="50"/>
      <c r="Q1823" s="50"/>
      <c r="R1823" s="53"/>
    </row>
    <row r="1824">
      <c r="A1824" s="54"/>
      <c r="B1824" s="50"/>
      <c r="C1824" s="51"/>
      <c r="D1824" s="50"/>
      <c r="E1824" s="52"/>
      <c r="F1824" s="50"/>
      <c r="G1824" s="50"/>
      <c r="H1824" s="50"/>
      <c r="I1824" s="50"/>
      <c r="J1824" s="50"/>
      <c r="K1824" s="50"/>
      <c r="L1824" s="53"/>
      <c r="M1824" s="53"/>
      <c r="N1824" s="50"/>
      <c r="O1824" s="50"/>
      <c r="P1824" s="50"/>
      <c r="Q1824" s="50"/>
      <c r="R1824" s="53"/>
    </row>
    <row r="1825">
      <c r="A1825" s="54"/>
      <c r="B1825" s="50"/>
      <c r="C1825" s="51"/>
      <c r="D1825" s="50"/>
      <c r="E1825" s="52"/>
      <c r="F1825" s="50"/>
      <c r="G1825" s="50"/>
      <c r="H1825" s="50"/>
      <c r="I1825" s="50"/>
      <c r="J1825" s="50"/>
      <c r="K1825" s="50"/>
      <c r="L1825" s="53"/>
      <c r="M1825" s="53"/>
      <c r="N1825" s="50"/>
      <c r="O1825" s="50"/>
      <c r="P1825" s="50"/>
      <c r="Q1825" s="50"/>
      <c r="R1825" s="53"/>
    </row>
    <row r="1826">
      <c r="A1826" s="54"/>
      <c r="B1826" s="50"/>
      <c r="C1826" s="51"/>
      <c r="D1826" s="50"/>
      <c r="E1826" s="52"/>
      <c r="F1826" s="50"/>
      <c r="G1826" s="50"/>
      <c r="H1826" s="50"/>
      <c r="I1826" s="50"/>
      <c r="J1826" s="50"/>
      <c r="K1826" s="50"/>
      <c r="L1826" s="53"/>
      <c r="M1826" s="53"/>
      <c r="N1826" s="50"/>
      <c r="O1826" s="50"/>
      <c r="P1826" s="50"/>
      <c r="Q1826" s="50"/>
      <c r="R1826" s="53"/>
    </row>
    <row r="1827">
      <c r="A1827" s="54"/>
      <c r="B1827" s="50"/>
      <c r="C1827" s="51"/>
      <c r="D1827" s="50"/>
      <c r="E1827" s="52"/>
      <c r="F1827" s="50"/>
      <c r="G1827" s="50"/>
      <c r="H1827" s="50"/>
      <c r="I1827" s="50"/>
      <c r="J1827" s="50"/>
      <c r="K1827" s="50"/>
      <c r="L1827" s="53"/>
      <c r="M1827" s="53"/>
      <c r="N1827" s="50"/>
      <c r="O1827" s="50"/>
      <c r="P1827" s="50"/>
      <c r="Q1827" s="50"/>
      <c r="R1827" s="53"/>
    </row>
    <row r="1828">
      <c r="A1828" s="54"/>
      <c r="B1828" s="50"/>
      <c r="C1828" s="51"/>
      <c r="D1828" s="50"/>
      <c r="E1828" s="52"/>
      <c r="F1828" s="50"/>
      <c r="G1828" s="50"/>
      <c r="H1828" s="50"/>
      <c r="I1828" s="50"/>
      <c r="J1828" s="50"/>
      <c r="K1828" s="50"/>
      <c r="L1828" s="53"/>
      <c r="M1828" s="53"/>
      <c r="N1828" s="50"/>
      <c r="O1828" s="50"/>
      <c r="P1828" s="50"/>
      <c r="Q1828" s="50"/>
      <c r="R1828" s="53"/>
    </row>
    <row r="1829">
      <c r="A1829" s="54"/>
      <c r="B1829" s="50"/>
      <c r="C1829" s="51"/>
      <c r="D1829" s="50"/>
      <c r="E1829" s="52"/>
      <c r="F1829" s="50"/>
      <c r="G1829" s="50"/>
      <c r="H1829" s="50"/>
      <c r="I1829" s="50"/>
      <c r="J1829" s="50"/>
      <c r="K1829" s="50"/>
      <c r="L1829" s="53"/>
      <c r="M1829" s="53"/>
      <c r="N1829" s="50"/>
      <c r="O1829" s="50"/>
      <c r="P1829" s="50"/>
      <c r="Q1829" s="50"/>
      <c r="R1829" s="53"/>
    </row>
    <row r="1830">
      <c r="A1830" s="54"/>
      <c r="B1830" s="50"/>
      <c r="C1830" s="51"/>
      <c r="D1830" s="50"/>
      <c r="E1830" s="52"/>
      <c r="F1830" s="50"/>
      <c r="G1830" s="50"/>
      <c r="H1830" s="50"/>
      <c r="I1830" s="50"/>
      <c r="J1830" s="50"/>
      <c r="K1830" s="50"/>
      <c r="L1830" s="53"/>
      <c r="M1830" s="53"/>
      <c r="N1830" s="50"/>
      <c r="O1830" s="50"/>
      <c r="P1830" s="50"/>
      <c r="Q1830" s="50"/>
      <c r="R1830" s="53"/>
    </row>
    <row r="1831">
      <c r="A1831" s="54"/>
      <c r="B1831" s="50"/>
      <c r="C1831" s="51"/>
      <c r="D1831" s="50"/>
      <c r="E1831" s="52"/>
      <c r="F1831" s="50"/>
      <c r="G1831" s="50"/>
      <c r="H1831" s="50"/>
      <c r="I1831" s="50"/>
      <c r="J1831" s="50"/>
      <c r="K1831" s="50"/>
      <c r="L1831" s="53"/>
      <c r="M1831" s="53"/>
      <c r="N1831" s="50"/>
      <c r="O1831" s="50"/>
      <c r="P1831" s="50"/>
      <c r="Q1831" s="50"/>
      <c r="R1831" s="53"/>
    </row>
    <row r="1832">
      <c r="A1832" s="54"/>
      <c r="B1832" s="50"/>
      <c r="C1832" s="51"/>
      <c r="D1832" s="50"/>
      <c r="E1832" s="52"/>
      <c r="F1832" s="50"/>
      <c r="G1832" s="50"/>
      <c r="H1832" s="50"/>
      <c r="I1832" s="50"/>
      <c r="J1832" s="50"/>
      <c r="K1832" s="50"/>
      <c r="L1832" s="53"/>
      <c r="M1832" s="53"/>
      <c r="N1832" s="50"/>
      <c r="O1832" s="50"/>
      <c r="P1832" s="50"/>
      <c r="Q1832" s="50"/>
      <c r="R1832" s="53"/>
    </row>
    <row r="1833">
      <c r="A1833" s="54"/>
      <c r="B1833" s="50"/>
      <c r="C1833" s="51"/>
      <c r="D1833" s="50"/>
      <c r="E1833" s="52"/>
      <c r="F1833" s="50"/>
      <c r="G1833" s="50"/>
      <c r="H1833" s="50"/>
      <c r="I1833" s="50"/>
      <c r="J1833" s="50"/>
      <c r="K1833" s="50"/>
      <c r="L1833" s="53"/>
      <c r="M1833" s="53"/>
      <c r="N1833" s="50"/>
      <c r="O1833" s="50"/>
      <c r="P1833" s="50"/>
      <c r="Q1833" s="50"/>
      <c r="R1833" s="53"/>
    </row>
    <row r="1834">
      <c r="A1834" s="54"/>
      <c r="B1834" s="50"/>
      <c r="C1834" s="51"/>
      <c r="D1834" s="50"/>
      <c r="E1834" s="52"/>
      <c r="F1834" s="50"/>
      <c r="G1834" s="50"/>
      <c r="H1834" s="50"/>
      <c r="I1834" s="50"/>
      <c r="J1834" s="50"/>
      <c r="K1834" s="50"/>
      <c r="L1834" s="53"/>
      <c r="M1834" s="53"/>
      <c r="N1834" s="50"/>
      <c r="O1834" s="50"/>
      <c r="P1834" s="50"/>
      <c r="Q1834" s="50"/>
      <c r="R1834" s="53"/>
    </row>
    <row r="1835">
      <c r="A1835" s="54"/>
      <c r="B1835" s="50"/>
      <c r="C1835" s="51"/>
      <c r="D1835" s="50"/>
      <c r="E1835" s="52"/>
      <c r="F1835" s="50"/>
      <c r="G1835" s="50"/>
      <c r="H1835" s="50"/>
      <c r="I1835" s="50"/>
      <c r="J1835" s="50"/>
      <c r="K1835" s="50"/>
      <c r="L1835" s="53"/>
      <c r="M1835" s="53"/>
      <c r="N1835" s="50"/>
      <c r="O1835" s="50"/>
      <c r="P1835" s="50"/>
      <c r="Q1835" s="50"/>
      <c r="R1835" s="53"/>
    </row>
    <row r="1836">
      <c r="A1836" s="54"/>
      <c r="B1836" s="50"/>
      <c r="C1836" s="51"/>
      <c r="D1836" s="50"/>
      <c r="E1836" s="52"/>
      <c r="F1836" s="50"/>
      <c r="G1836" s="50"/>
      <c r="H1836" s="50"/>
      <c r="I1836" s="50"/>
      <c r="J1836" s="50"/>
      <c r="K1836" s="50"/>
      <c r="L1836" s="53"/>
      <c r="M1836" s="53"/>
      <c r="N1836" s="50"/>
      <c r="O1836" s="50"/>
      <c r="P1836" s="50"/>
      <c r="Q1836" s="50"/>
      <c r="R1836" s="53"/>
    </row>
    <row r="1837">
      <c r="A1837" s="54"/>
      <c r="B1837" s="50"/>
      <c r="C1837" s="51"/>
      <c r="D1837" s="50"/>
      <c r="E1837" s="52"/>
      <c r="F1837" s="50"/>
      <c r="G1837" s="50"/>
      <c r="H1837" s="50"/>
      <c r="I1837" s="50"/>
      <c r="J1837" s="50"/>
      <c r="K1837" s="50"/>
      <c r="L1837" s="53"/>
      <c r="M1837" s="53"/>
      <c r="N1837" s="50"/>
      <c r="O1837" s="50"/>
      <c r="P1837" s="50"/>
      <c r="Q1837" s="50"/>
      <c r="R1837" s="53"/>
    </row>
    <row r="1838">
      <c r="A1838" s="54"/>
      <c r="B1838" s="50"/>
      <c r="C1838" s="51"/>
      <c r="D1838" s="50"/>
      <c r="E1838" s="52"/>
      <c r="F1838" s="50"/>
      <c r="G1838" s="50"/>
      <c r="H1838" s="50"/>
      <c r="I1838" s="50"/>
      <c r="J1838" s="50"/>
      <c r="K1838" s="50"/>
      <c r="L1838" s="53"/>
      <c r="M1838" s="53"/>
      <c r="N1838" s="50"/>
      <c r="O1838" s="50"/>
      <c r="P1838" s="50"/>
      <c r="Q1838" s="50"/>
      <c r="R1838" s="53"/>
    </row>
    <row r="1839">
      <c r="A1839" s="54"/>
      <c r="B1839" s="50"/>
      <c r="C1839" s="51"/>
      <c r="D1839" s="50"/>
      <c r="E1839" s="52"/>
      <c r="F1839" s="50"/>
      <c r="G1839" s="50"/>
      <c r="H1839" s="50"/>
      <c r="I1839" s="50"/>
      <c r="J1839" s="50"/>
      <c r="K1839" s="50"/>
      <c r="L1839" s="53"/>
      <c r="M1839" s="53"/>
      <c r="N1839" s="50"/>
      <c r="O1839" s="50"/>
      <c r="P1839" s="50"/>
      <c r="Q1839" s="50"/>
      <c r="R1839" s="53"/>
    </row>
    <row r="1840">
      <c r="A1840" s="54"/>
      <c r="B1840" s="50"/>
      <c r="C1840" s="51"/>
      <c r="D1840" s="50"/>
      <c r="E1840" s="52"/>
      <c r="F1840" s="50"/>
      <c r="G1840" s="50"/>
      <c r="H1840" s="50"/>
      <c r="I1840" s="50"/>
      <c r="J1840" s="50"/>
      <c r="K1840" s="50"/>
      <c r="L1840" s="53"/>
      <c r="M1840" s="53"/>
      <c r="N1840" s="50"/>
      <c r="O1840" s="50"/>
      <c r="P1840" s="50"/>
      <c r="Q1840" s="50"/>
      <c r="R1840" s="53"/>
    </row>
    <row r="1841">
      <c r="A1841" s="54"/>
      <c r="B1841" s="50"/>
      <c r="C1841" s="51"/>
      <c r="D1841" s="50"/>
      <c r="E1841" s="52"/>
      <c r="F1841" s="50"/>
      <c r="G1841" s="50"/>
      <c r="H1841" s="50"/>
      <c r="I1841" s="50"/>
      <c r="J1841" s="50"/>
      <c r="K1841" s="50"/>
      <c r="L1841" s="53"/>
      <c r="M1841" s="53"/>
      <c r="N1841" s="50"/>
      <c r="O1841" s="50"/>
      <c r="P1841" s="50"/>
      <c r="Q1841" s="50"/>
      <c r="R1841" s="53"/>
    </row>
    <row r="1842">
      <c r="A1842" s="54"/>
      <c r="B1842" s="50"/>
      <c r="C1842" s="51"/>
      <c r="D1842" s="50"/>
      <c r="E1842" s="52"/>
      <c r="F1842" s="50"/>
      <c r="G1842" s="50"/>
      <c r="H1842" s="50"/>
      <c r="I1842" s="50"/>
      <c r="J1842" s="50"/>
      <c r="K1842" s="50"/>
      <c r="L1842" s="53"/>
      <c r="M1842" s="53"/>
      <c r="N1842" s="50"/>
      <c r="O1842" s="50"/>
      <c r="P1842" s="50"/>
      <c r="Q1842" s="50"/>
      <c r="R1842" s="53"/>
    </row>
    <row r="1843">
      <c r="A1843" s="54"/>
      <c r="B1843" s="50"/>
      <c r="C1843" s="51"/>
      <c r="D1843" s="50"/>
      <c r="E1843" s="52"/>
      <c r="F1843" s="50"/>
      <c r="G1843" s="50"/>
      <c r="H1843" s="50"/>
      <c r="I1843" s="50"/>
      <c r="J1843" s="50"/>
      <c r="K1843" s="50"/>
      <c r="L1843" s="53"/>
      <c r="M1843" s="53"/>
      <c r="N1843" s="50"/>
      <c r="O1843" s="50"/>
      <c r="P1843" s="50"/>
      <c r="Q1843" s="50"/>
      <c r="R1843" s="53"/>
    </row>
    <row r="1844">
      <c r="A1844" s="54"/>
      <c r="B1844" s="50"/>
      <c r="C1844" s="51"/>
      <c r="D1844" s="50"/>
      <c r="E1844" s="52"/>
      <c r="F1844" s="50"/>
      <c r="G1844" s="50"/>
      <c r="H1844" s="50"/>
      <c r="I1844" s="50"/>
      <c r="J1844" s="50"/>
      <c r="K1844" s="50"/>
      <c r="L1844" s="53"/>
      <c r="M1844" s="53"/>
      <c r="N1844" s="50"/>
      <c r="O1844" s="50"/>
      <c r="P1844" s="50"/>
      <c r="Q1844" s="50"/>
      <c r="R1844" s="53"/>
    </row>
    <row r="1845">
      <c r="A1845" s="54"/>
      <c r="B1845" s="50"/>
      <c r="C1845" s="51"/>
      <c r="D1845" s="50"/>
      <c r="E1845" s="52"/>
      <c r="F1845" s="50"/>
      <c r="G1845" s="50"/>
      <c r="H1845" s="50"/>
      <c r="I1845" s="50"/>
      <c r="J1845" s="50"/>
      <c r="K1845" s="50"/>
      <c r="L1845" s="53"/>
      <c r="M1845" s="53"/>
      <c r="N1845" s="50"/>
      <c r="O1845" s="50"/>
      <c r="P1845" s="50"/>
      <c r="Q1845" s="50"/>
      <c r="R1845" s="53"/>
    </row>
    <row r="1846">
      <c r="A1846" s="54"/>
      <c r="B1846" s="50"/>
      <c r="C1846" s="51"/>
      <c r="D1846" s="50"/>
      <c r="E1846" s="52"/>
      <c r="F1846" s="50"/>
      <c r="G1846" s="50"/>
      <c r="H1846" s="50"/>
      <c r="I1846" s="50"/>
      <c r="J1846" s="50"/>
      <c r="K1846" s="50"/>
      <c r="L1846" s="53"/>
      <c r="M1846" s="53"/>
      <c r="N1846" s="50"/>
      <c r="O1846" s="50"/>
      <c r="P1846" s="50"/>
      <c r="Q1846" s="50"/>
      <c r="R1846" s="53"/>
    </row>
    <row r="1847">
      <c r="A1847" s="54"/>
      <c r="B1847" s="50"/>
      <c r="C1847" s="51"/>
      <c r="D1847" s="50"/>
      <c r="E1847" s="52"/>
      <c r="F1847" s="50"/>
      <c r="G1847" s="50"/>
      <c r="H1847" s="50"/>
      <c r="I1847" s="50"/>
      <c r="J1847" s="50"/>
      <c r="K1847" s="50"/>
      <c r="L1847" s="53"/>
      <c r="M1847" s="53"/>
      <c r="N1847" s="50"/>
      <c r="O1847" s="50"/>
      <c r="P1847" s="50"/>
      <c r="Q1847" s="50"/>
      <c r="R1847" s="53"/>
    </row>
    <row r="1848">
      <c r="A1848" s="54"/>
      <c r="B1848" s="50"/>
      <c r="C1848" s="51"/>
      <c r="D1848" s="50"/>
      <c r="E1848" s="52"/>
      <c r="F1848" s="50"/>
      <c r="G1848" s="50"/>
      <c r="H1848" s="50"/>
      <c r="I1848" s="50"/>
      <c r="J1848" s="50"/>
      <c r="K1848" s="50"/>
      <c r="L1848" s="53"/>
      <c r="M1848" s="53"/>
      <c r="N1848" s="50"/>
      <c r="O1848" s="50"/>
      <c r="P1848" s="50"/>
      <c r="Q1848" s="50"/>
      <c r="R1848" s="53"/>
    </row>
    <row r="1849">
      <c r="A1849" s="54"/>
      <c r="B1849" s="50"/>
      <c r="C1849" s="51"/>
      <c r="D1849" s="50"/>
      <c r="E1849" s="52"/>
      <c r="F1849" s="50"/>
      <c r="G1849" s="50"/>
      <c r="H1849" s="50"/>
      <c r="I1849" s="50"/>
      <c r="J1849" s="50"/>
      <c r="K1849" s="50"/>
      <c r="L1849" s="53"/>
      <c r="M1849" s="53"/>
      <c r="N1849" s="50"/>
      <c r="O1849" s="50"/>
      <c r="P1849" s="50"/>
      <c r="Q1849" s="50"/>
      <c r="R1849" s="53"/>
    </row>
    <row r="1850">
      <c r="A1850" s="54"/>
      <c r="B1850" s="50"/>
      <c r="C1850" s="51"/>
      <c r="D1850" s="50"/>
      <c r="E1850" s="52"/>
      <c r="F1850" s="50"/>
      <c r="G1850" s="50"/>
      <c r="H1850" s="50"/>
      <c r="I1850" s="50"/>
      <c r="J1850" s="50"/>
      <c r="K1850" s="50"/>
      <c r="L1850" s="53"/>
      <c r="M1850" s="53"/>
      <c r="N1850" s="50"/>
      <c r="O1850" s="50"/>
      <c r="P1850" s="50"/>
      <c r="Q1850" s="50"/>
      <c r="R1850" s="53"/>
    </row>
    <row r="1851">
      <c r="A1851" s="54"/>
      <c r="B1851" s="50"/>
      <c r="C1851" s="51"/>
      <c r="D1851" s="50"/>
      <c r="E1851" s="52"/>
      <c r="F1851" s="50"/>
      <c r="G1851" s="50"/>
      <c r="H1851" s="50"/>
      <c r="I1851" s="50"/>
      <c r="J1851" s="50"/>
      <c r="K1851" s="50"/>
      <c r="L1851" s="53"/>
      <c r="M1851" s="53"/>
      <c r="N1851" s="50"/>
      <c r="O1851" s="50"/>
      <c r="P1851" s="50"/>
      <c r="Q1851" s="50"/>
      <c r="R1851" s="53"/>
    </row>
    <row r="1852">
      <c r="A1852" s="54"/>
      <c r="B1852" s="50"/>
      <c r="C1852" s="51"/>
      <c r="D1852" s="50"/>
      <c r="E1852" s="52"/>
      <c r="F1852" s="50"/>
      <c r="G1852" s="50"/>
      <c r="H1852" s="50"/>
      <c r="I1852" s="50"/>
      <c r="J1852" s="50"/>
      <c r="K1852" s="50"/>
      <c r="L1852" s="53"/>
      <c r="M1852" s="53"/>
      <c r="N1852" s="50"/>
      <c r="O1852" s="50"/>
      <c r="P1852" s="50"/>
      <c r="Q1852" s="50"/>
      <c r="R1852" s="53"/>
    </row>
    <row r="1853">
      <c r="A1853" s="54"/>
      <c r="B1853" s="50"/>
      <c r="C1853" s="51"/>
      <c r="D1853" s="50"/>
      <c r="E1853" s="52"/>
      <c r="F1853" s="50"/>
      <c r="G1853" s="50"/>
      <c r="H1853" s="50"/>
      <c r="I1853" s="50"/>
      <c r="J1853" s="50"/>
      <c r="K1853" s="50"/>
      <c r="L1853" s="53"/>
      <c r="M1853" s="53"/>
      <c r="N1853" s="50"/>
      <c r="O1853" s="50"/>
      <c r="P1853" s="50"/>
      <c r="Q1853" s="50"/>
      <c r="R1853" s="53"/>
    </row>
    <row r="1854">
      <c r="A1854" s="54"/>
      <c r="B1854" s="50"/>
      <c r="C1854" s="51"/>
      <c r="D1854" s="50"/>
      <c r="E1854" s="52"/>
      <c r="F1854" s="50"/>
      <c r="G1854" s="50"/>
      <c r="H1854" s="50"/>
      <c r="I1854" s="50"/>
      <c r="J1854" s="50"/>
      <c r="K1854" s="50"/>
      <c r="L1854" s="53"/>
      <c r="M1854" s="53"/>
      <c r="N1854" s="50"/>
      <c r="O1854" s="50"/>
      <c r="P1854" s="50"/>
      <c r="Q1854" s="50"/>
      <c r="R1854" s="53"/>
    </row>
    <row r="1855">
      <c r="A1855" s="54"/>
      <c r="B1855" s="50"/>
      <c r="C1855" s="51"/>
      <c r="D1855" s="50"/>
      <c r="E1855" s="52"/>
      <c r="F1855" s="50"/>
      <c r="G1855" s="50"/>
      <c r="H1855" s="50"/>
      <c r="I1855" s="50"/>
      <c r="J1855" s="50"/>
      <c r="K1855" s="50"/>
      <c r="L1855" s="53"/>
      <c r="M1855" s="53"/>
      <c r="N1855" s="50"/>
      <c r="O1855" s="50"/>
      <c r="P1855" s="50"/>
      <c r="Q1855" s="50"/>
      <c r="R1855" s="53"/>
    </row>
    <row r="1856">
      <c r="A1856" s="54"/>
      <c r="B1856" s="50"/>
      <c r="C1856" s="51"/>
      <c r="D1856" s="50"/>
      <c r="E1856" s="52"/>
      <c r="F1856" s="50"/>
      <c r="G1856" s="50"/>
      <c r="H1856" s="50"/>
      <c r="I1856" s="50"/>
      <c r="J1856" s="50"/>
      <c r="K1856" s="50"/>
      <c r="L1856" s="53"/>
      <c r="M1856" s="53"/>
      <c r="N1856" s="50"/>
      <c r="O1856" s="50"/>
      <c r="P1856" s="50"/>
      <c r="Q1856" s="50"/>
      <c r="R1856" s="53"/>
    </row>
    <row r="1857">
      <c r="A1857" s="54"/>
      <c r="B1857" s="50"/>
      <c r="C1857" s="51"/>
      <c r="D1857" s="50"/>
      <c r="E1857" s="52"/>
      <c r="F1857" s="50"/>
      <c r="G1857" s="50"/>
      <c r="H1857" s="50"/>
      <c r="I1857" s="50"/>
      <c r="J1857" s="50"/>
      <c r="K1857" s="50"/>
      <c r="L1857" s="53"/>
      <c r="M1857" s="53"/>
      <c r="N1857" s="50"/>
      <c r="O1857" s="50"/>
      <c r="P1857" s="50"/>
      <c r="Q1857" s="50"/>
      <c r="R1857" s="53"/>
    </row>
    <row r="1858">
      <c r="A1858" s="54"/>
      <c r="B1858" s="50"/>
      <c r="C1858" s="51"/>
      <c r="D1858" s="50"/>
      <c r="E1858" s="52"/>
      <c r="F1858" s="50"/>
      <c r="G1858" s="50"/>
      <c r="H1858" s="50"/>
      <c r="I1858" s="50"/>
      <c r="J1858" s="50"/>
      <c r="K1858" s="50"/>
      <c r="L1858" s="53"/>
      <c r="M1858" s="53"/>
      <c r="N1858" s="50"/>
      <c r="O1858" s="50"/>
      <c r="P1858" s="50"/>
      <c r="Q1858" s="50"/>
      <c r="R1858" s="53"/>
    </row>
    <row r="1859">
      <c r="A1859" s="54"/>
      <c r="B1859" s="50"/>
      <c r="C1859" s="51"/>
      <c r="D1859" s="50"/>
      <c r="E1859" s="52"/>
      <c r="F1859" s="50"/>
      <c r="G1859" s="50"/>
      <c r="H1859" s="50"/>
      <c r="I1859" s="50"/>
      <c r="J1859" s="50"/>
      <c r="K1859" s="50"/>
      <c r="L1859" s="53"/>
      <c r="M1859" s="53"/>
      <c r="N1859" s="50"/>
      <c r="O1859" s="50"/>
      <c r="P1859" s="50"/>
      <c r="Q1859" s="50"/>
      <c r="R1859" s="53"/>
    </row>
    <row r="1860">
      <c r="A1860" s="54"/>
      <c r="B1860" s="50"/>
      <c r="C1860" s="51"/>
      <c r="D1860" s="50"/>
      <c r="E1860" s="52"/>
      <c r="F1860" s="50"/>
      <c r="G1860" s="50"/>
      <c r="H1860" s="50"/>
      <c r="I1860" s="50"/>
      <c r="J1860" s="50"/>
      <c r="K1860" s="50"/>
      <c r="L1860" s="53"/>
      <c r="M1860" s="53"/>
      <c r="N1860" s="50"/>
      <c r="O1860" s="50"/>
      <c r="P1860" s="50"/>
      <c r="Q1860" s="50"/>
      <c r="R1860" s="53"/>
    </row>
    <row r="1861">
      <c r="A1861" s="54"/>
      <c r="B1861" s="50"/>
      <c r="C1861" s="51"/>
      <c r="D1861" s="50"/>
      <c r="E1861" s="52"/>
      <c r="F1861" s="50"/>
      <c r="G1861" s="50"/>
      <c r="H1861" s="50"/>
      <c r="I1861" s="50"/>
      <c r="J1861" s="50"/>
      <c r="K1861" s="50"/>
      <c r="L1861" s="53"/>
      <c r="M1861" s="53"/>
      <c r="N1861" s="50"/>
      <c r="O1861" s="50"/>
      <c r="P1861" s="50"/>
      <c r="Q1861" s="50"/>
      <c r="R1861" s="53"/>
    </row>
    <row r="1862">
      <c r="A1862" s="54"/>
      <c r="B1862" s="50"/>
      <c r="C1862" s="51"/>
      <c r="D1862" s="50"/>
      <c r="E1862" s="52"/>
      <c r="F1862" s="50"/>
      <c r="G1862" s="50"/>
      <c r="H1862" s="50"/>
      <c r="I1862" s="50"/>
      <c r="J1862" s="50"/>
      <c r="K1862" s="50"/>
      <c r="L1862" s="53"/>
      <c r="M1862" s="53"/>
      <c r="N1862" s="50"/>
      <c r="O1862" s="50"/>
      <c r="P1862" s="50"/>
      <c r="Q1862" s="50"/>
      <c r="R1862" s="53"/>
    </row>
    <row r="1863">
      <c r="A1863" s="54"/>
      <c r="B1863" s="50"/>
      <c r="C1863" s="51"/>
      <c r="D1863" s="50"/>
      <c r="E1863" s="52"/>
      <c r="F1863" s="50"/>
      <c r="G1863" s="50"/>
      <c r="H1863" s="50"/>
      <c r="I1863" s="50"/>
      <c r="J1863" s="50"/>
      <c r="K1863" s="50"/>
      <c r="L1863" s="53"/>
      <c r="M1863" s="53"/>
      <c r="N1863" s="50"/>
      <c r="O1863" s="50"/>
      <c r="P1863" s="50"/>
      <c r="Q1863" s="50"/>
      <c r="R1863" s="53"/>
    </row>
    <row r="1864">
      <c r="A1864" s="54"/>
      <c r="B1864" s="50"/>
      <c r="C1864" s="51"/>
      <c r="D1864" s="50"/>
      <c r="E1864" s="52"/>
      <c r="F1864" s="50"/>
      <c r="G1864" s="50"/>
      <c r="H1864" s="50"/>
      <c r="I1864" s="50"/>
      <c r="J1864" s="50"/>
      <c r="K1864" s="50"/>
      <c r="L1864" s="53"/>
      <c r="M1864" s="53"/>
      <c r="N1864" s="50"/>
      <c r="O1864" s="50"/>
      <c r="P1864" s="50"/>
      <c r="Q1864" s="50"/>
      <c r="R1864" s="53"/>
    </row>
    <row r="1865">
      <c r="A1865" s="54"/>
      <c r="B1865" s="50"/>
      <c r="C1865" s="51"/>
      <c r="D1865" s="50"/>
      <c r="E1865" s="52"/>
      <c r="F1865" s="50"/>
      <c r="G1865" s="50"/>
      <c r="H1865" s="50"/>
      <c r="I1865" s="50"/>
      <c r="J1865" s="50"/>
      <c r="K1865" s="50"/>
      <c r="L1865" s="53"/>
      <c r="M1865" s="53"/>
      <c r="N1865" s="50"/>
      <c r="O1865" s="50"/>
      <c r="P1865" s="50"/>
      <c r="Q1865" s="50"/>
      <c r="R1865" s="53"/>
    </row>
    <row r="1866">
      <c r="A1866" s="54"/>
      <c r="B1866" s="50"/>
      <c r="C1866" s="51"/>
      <c r="D1866" s="50"/>
      <c r="E1866" s="52"/>
      <c r="F1866" s="50"/>
      <c r="G1866" s="50"/>
      <c r="H1866" s="50"/>
      <c r="I1866" s="50"/>
      <c r="J1866" s="50"/>
      <c r="K1866" s="50"/>
      <c r="L1866" s="53"/>
      <c r="M1866" s="53"/>
      <c r="N1866" s="50"/>
      <c r="O1866" s="50"/>
      <c r="P1866" s="50"/>
      <c r="Q1866" s="50"/>
      <c r="R1866" s="53"/>
    </row>
    <row r="1867">
      <c r="A1867" s="54"/>
      <c r="B1867" s="50"/>
      <c r="C1867" s="51"/>
      <c r="D1867" s="50"/>
      <c r="E1867" s="52"/>
      <c r="F1867" s="50"/>
      <c r="G1867" s="50"/>
      <c r="H1867" s="50"/>
      <c r="I1867" s="50"/>
      <c r="J1867" s="50"/>
      <c r="K1867" s="50"/>
      <c r="L1867" s="53"/>
      <c r="M1867" s="53"/>
      <c r="N1867" s="50"/>
      <c r="O1867" s="50"/>
      <c r="P1867" s="50"/>
      <c r="Q1867" s="50"/>
      <c r="R1867" s="53"/>
    </row>
    <row r="1868">
      <c r="A1868" s="54"/>
      <c r="B1868" s="50"/>
      <c r="C1868" s="51"/>
      <c r="D1868" s="50"/>
      <c r="E1868" s="52"/>
      <c r="F1868" s="50"/>
      <c r="G1868" s="50"/>
      <c r="H1868" s="50"/>
      <c r="I1868" s="50"/>
      <c r="J1868" s="50"/>
      <c r="K1868" s="50"/>
      <c r="L1868" s="53"/>
      <c r="M1868" s="53"/>
      <c r="N1868" s="50"/>
      <c r="O1868" s="50"/>
      <c r="P1868" s="50"/>
      <c r="Q1868" s="50"/>
      <c r="R1868" s="53"/>
    </row>
    <row r="1869">
      <c r="A1869" s="54"/>
      <c r="B1869" s="50"/>
      <c r="C1869" s="51"/>
      <c r="D1869" s="50"/>
      <c r="E1869" s="52"/>
      <c r="F1869" s="50"/>
      <c r="G1869" s="50"/>
      <c r="H1869" s="50"/>
      <c r="I1869" s="50"/>
      <c r="J1869" s="50"/>
      <c r="K1869" s="50"/>
      <c r="L1869" s="53"/>
      <c r="M1869" s="53"/>
      <c r="N1869" s="50"/>
      <c r="O1869" s="50"/>
      <c r="P1869" s="50"/>
      <c r="Q1869" s="50"/>
      <c r="R1869" s="53"/>
    </row>
    <row r="1870">
      <c r="A1870" s="54"/>
      <c r="B1870" s="50"/>
      <c r="C1870" s="51"/>
      <c r="D1870" s="50"/>
      <c r="E1870" s="52"/>
      <c r="F1870" s="50"/>
      <c r="G1870" s="50"/>
      <c r="H1870" s="50"/>
      <c r="I1870" s="50"/>
      <c r="J1870" s="50"/>
      <c r="K1870" s="50"/>
      <c r="L1870" s="53"/>
      <c r="M1870" s="53"/>
      <c r="N1870" s="50"/>
      <c r="O1870" s="50"/>
      <c r="P1870" s="50"/>
      <c r="Q1870" s="50"/>
      <c r="R1870" s="53"/>
    </row>
    <row r="1871">
      <c r="A1871" s="54"/>
      <c r="B1871" s="50"/>
      <c r="C1871" s="51"/>
      <c r="D1871" s="50"/>
      <c r="E1871" s="52"/>
      <c r="F1871" s="50"/>
      <c r="G1871" s="50"/>
      <c r="H1871" s="50"/>
      <c r="I1871" s="50"/>
      <c r="J1871" s="50"/>
      <c r="K1871" s="50"/>
      <c r="L1871" s="53"/>
      <c r="M1871" s="53"/>
      <c r="N1871" s="50"/>
      <c r="O1871" s="50"/>
      <c r="P1871" s="50"/>
      <c r="Q1871" s="50"/>
      <c r="R1871" s="53"/>
    </row>
    <row r="1872">
      <c r="A1872" s="54"/>
      <c r="B1872" s="50"/>
      <c r="C1872" s="51"/>
      <c r="D1872" s="50"/>
      <c r="E1872" s="52"/>
      <c r="F1872" s="50"/>
      <c r="G1872" s="50"/>
      <c r="H1872" s="50"/>
      <c r="I1872" s="50"/>
      <c r="J1872" s="50"/>
      <c r="K1872" s="50"/>
      <c r="L1872" s="53"/>
      <c r="M1872" s="53"/>
      <c r="N1872" s="50"/>
      <c r="O1872" s="50"/>
      <c r="P1872" s="50"/>
      <c r="Q1872" s="50"/>
      <c r="R1872" s="53"/>
    </row>
    <row r="1873">
      <c r="A1873" s="54"/>
      <c r="B1873" s="50"/>
      <c r="C1873" s="51"/>
      <c r="D1873" s="50"/>
      <c r="E1873" s="52"/>
      <c r="F1873" s="50"/>
      <c r="G1873" s="50"/>
      <c r="H1873" s="50"/>
      <c r="I1873" s="50"/>
      <c r="J1873" s="50"/>
      <c r="K1873" s="50"/>
      <c r="L1873" s="53"/>
      <c r="M1873" s="53"/>
      <c r="N1873" s="50"/>
      <c r="O1873" s="50"/>
      <c r="P1873" s="50"/>
      <c r="Q1873" s="50"/>
      <c r="R1873" s="53"/>
    </row>
    <row r="1874">
      <c r="A1874" s="54"/>
      <c r="B1874" s="50"/>
      <c r="C1874" s="51"/>
      <c r="D1874" s="50"/>
      <c r="E1874" s="52"/>
      <c r="F1874" s="50"/>
      <c r="G1874" s="50"/>
      <c r="H1874" s="50"/>
      <c r="I1874" s="50"/>
      <c r="J1874" s="50"/>
      <c r="K1874" s="50"/>
      <c r="L1874" s="53"/>
      <c r="M1874" s="53"/>
      <c r="N1874" s="50"/>
      <c r="O1874" s="50"/>
      <c r="P1874" s="50"/>
      <c r="Q1874" s="50"/>
      <c r="R1874" s="53"/>
    </row>
    <row r="1875">
      <c r="A1875" s="54"/>
      <c r="B1875" s="50"/>
      <c r="C1875" s="51"/>
      <c r="D1875" s="50"/>
      <c r="E1875" s="52"/>
      <c r="F1875" s="50"/>
      <c r="G1875" s="50"/>
      <c r="H1875" s="50"/>
      <c r="I1875" s="50"/>
      <c r="J1875" s="50"/>
      <c r="K1875" s="50"/>
      <c r="L1875" s="53"/>
      <c r="M1875" s="53"/>
      <c r="N1875" s="50"/>
      <c r="O1875" s="50"/>
      <c r="P1875" s="50"/>
      <c r="Q1875" s="50"/>
      <c r="R1875" s="53"/>
    </row>
    <row r="1876">
      <c r="A1876" s="54"/>
      <c r="B1876" s="50"/>
      <c r="C1876" s="51"/>
      <c r="D1876" s="50"/>
      <c r="E1876" s="52"/>
      <c r="F1876" s="50"/>
      <c r="G1876" s="50"/>
      <c r="H1876" s="50"/>
      <c r="I1876" s="50"/>
      <c r="J1876" s="50"/>
      <c r="K1876" s="50"/>
      <c r="L1876" s="53"/>
      <c r="M1876" s="53"/>
      <c r="N1876" s="50"/>
      <c r="O1876" s="50"/>
      <c r="P1876" s="50"/>
      <c r="Q1876" s="50"/>
      <c r="R1876" s="53"/>
    </row>
    <row r="1877">
      <c r="A1877" s="54"/>
      <c r="B1877" s="50"/>
      <c r="C1877" s="51"/>
      <c r="D1877" s="50"/>
      <c r="E1877" s="52"/>
      <c r="F1877" s="50"/>
      <c r="G1877" s="50"/>
      <c r="H1877" s="50"/>
      <c r="I1877" s="50"/>
      <c r="J1877" s="50"/>
      <c r="K1877" s="50"/>
      <c r="L1877" s="53"/>
      <c r="M1877" s="53"/>
      <c r="N1877" s="50"/>
      <c r="O1877" s="50"/>
      <c r="P1877" s="50"/>
      <c r="Q1877" s="50"/>
      <c r="R1877" s="53"/>
    </row>
    <row r="1878">
      <c r="A1878" s="54"/>
      <c r="B1878" s="50"/>
      <c r="C1878" s="51"/>
      <c r="D1878" s="50"/>
      <c r="E1878" s="52"/>
      <c r="F1878" s="50"/>
      <c r="G1878" s="50"/>
      <c r="H1878" s="50"/>
      <c r="I1878" s="50"/>
      <c r="J1878" s="50"/>
      <c r="K1878" s="50"/>
      <c r="L1878" s="53"/>
      <c r="M1878" s="53"/>
      <c r="N1878" s="50"/>
      <c r="O1878" s="50"/>
      <c r="P1878" s="50"/>
      <c r="Q1878" s="50"/>
      <c r="R1878" s="53"/>
    </row>
    <row r="1879">
      <c r="A1879" s="54"/>
      <c r="B1879" s="50"/>
      <c r="C1879" s="51"/>
      <c r="D1879" s="50"/>
      <c r="E1879" s="52"/>
      <c r="F1879" s="50"/>
      <c r="G1879" s="50"/>
      <c r="H1879" s="50"/>
      <c r="I1879" s="50"/>
      <c r="J1879" s="50"/>
      <c r="K1879" s="50"/>
      <c r="L1879" s="53"/>
      <c r="M1879" s="53"/>
      <c r="N1879" s="50"/>
      <c r="O1879" s="50"/>
      <c r="P1879" s="50"/>
      <c r="Q1879" s="50"/>
      <c r="R1879" s="53"/>
    </row>
    <row r="1880">
      <c r="A1880" s="54"/>
      <c r="B1880" s="50"/>
      <c r="C1880" s="51"/>
      <c r="D1880" s="50"/>
      <c r="E1880" s="52"/>
      <c r="F1880" s="50"/>
      <c r="G1880" s="50"/>
      <c r="H1880" s="50"/>
      <c r="I1880" s="50"/>
      <c r="J1880" s="50"/>
      <c r="K1880" s="50"/>
      <c r="L1880" s="53"/>
      <c r="M1880" s="53"/>
      <c r="N1880" s="50"/>
      <c r="O1880" s="50"/>
      <c r="P1880" s="50"/>
      <c r="Q1880" s="50"/>
      <c r="R1880" s="53"/>
    </row>
    <row r="1881">
      <c r="A1881" s="54"/>
      <c r="B1881" s="50"/>
      <c r="C1881" s="51"/>
      <c r="D1881" s="50"/>
      <c r="E1881" s="52"/>
      <c r="F1881" s="50"/>
      <c r="G1881" s="50"/>
      <c r="H1881" s="50"/>
      <c r="I1881" s="50"/>
      <c r="J1881" s="50"/>
      <c r="K1881" s="50"/>
      <c r="L1881" s="53"/>
      <c r="M1881" s="53"/>
      <c r="N1881" s="50"/>
      <c r="O1881" s="50"/>
      <c r="P1881" s="50"/>
      <c r="Q1881" s="50"/>
      <c r="R1881" s="53"/>
    </row>
    <row r="1882">
      <c r="A1882" s="54"/>
      <c r="B1882" s="50"/>
      <c r="C1882" s="51"/>
      <c r="D1882" s="50"/>
      <c r="E1882" s="52"/>
      <c r="F1882" s="50"/>
      <c r="G1882" s="50"/>
      <c r="H1882" s="50"/>
      <c r="I1882" s="50"/>
      <c r="J1882" s="50"/>
      <c r="K1882" s="50"/>
      <c r="L1882" s="53"/>
      <c r="M1882" s="53"/>
      <c r="N1882" s="50"/>
      <c r="O1882" s="50"/>
      <c r="P1882" s="50"/>
      <c r="Q1882" s="50"/>
      <c r="R1882" s="53"/>
    </row>
    <row r="1883">
      <c r="A1883" s="54"/>
      <c r="B1883" s="50"/>
      <c r="C1883" s="51"/>
      <c r="D1883" s="50"/>
      <c r="E1883" s="52"/>
      <c r="F1883" s="50"/>
      <c r="G1883" s="50"/>
      <c r="H1883" s="50"/>
      <c r="I1883" s="50"/>
      <c r="J1883" s="50"/>
      <c r="K1883" s="50"/>
      <c r="L1883" s="53"/>
      <c r="M1883" s="53"/>
      <c r="N1883" s="50"/>
      <c r="O1883" s="50"/>
      <c r="P1883" s="50"/>
      <c r="Q1883" s="50"/>
      <c r="R1883" s="53"/>
    </row>
    <row r="1884">
      <c r="A1884" s="54"/>
      <c r="B1884" s="50"/>
      <c r="C1884" s="51"/>
      <c r="D1884" s="50"/>
      <c r="E1884" s="52"/>
      <c r="F1884" s="50"/>
      <c r="G1884" s="50"/>
      <c r="H1884" s="50"/>
      <c r="I1884" s="50"/>
      <c r="J1884" s="50"/>
      <c r="K1884" s="50"/>
      <c r="L1884" s="53"/>
      <c r="M1884" s="53"/>
      <c r="N1884" s="50"/>
      <c r="O1884" s="50"/>
      <c r="P1884" s="50"/>
      <c r="Q1884" s="50"/>
      <c r="R1884" s="53"/>
    </row>
    <row r="1885">
      <c r="A1885" s="54"/>
      <c r="B1885" s="50"/>
      <c r="C1885" s="51"/>
      <c r="D1885" s="50"/>
      <c r="E1885" s="52"/>
      <c r="F1885" s="50"/>
      <c r="G1885" s="50"/>
      <c r="H1885" s="50"/>
      <c r="I1885" s="50"/>
      <c r="J1885" s="50"/>
      <c r="K1885" s="50"/>
      <c r="L1885" s="53"/>
      <c r="M1885" s="53"/>
      <c r="N1885" s="50"/>
      <c r="O1885" s="50"/>
      <c r="P1885" s="50"/>
      <c r="Q1885" s="50"/>
      <c r="R1885" s="53"/>
    </row>
    <row r="1886">
      <c r="A1886" s="54"/>
      <c r="B1886" s="50"/>
      <c r="C1886" s="51"/>
      <c r="D1886" s="50"/>
      <c r="E1886" s="52"/>
      <c r="F1886" s="50"/>
      <c r="G1886" s="50"/>
      <c r="H1886" s="50"/>
      <c r="I1886" s="50"/>
      <c r="J1886" s="50"/>
      <c r="K1886" s="50"/>
      <c r="L1886" s="53"/>
      <c r="M1886" s="53"/>
      <c r="N1886" s="50"/>
      <c r="O1886" s="50"/>
      <c r="P1886" s="50"/>
      <c r="Q1886" s="50"/>
      <c r="R1886" s="53"/>
    </row>
    <row r="1887">
      <c r="A1887" s="54"/>
      <c r="B1887" s="50"/>
      <c r="C1887" s="51"/>
      <c r="D1887" s="50"/>
      <c r="E1887" s="52"/>
      <c r="F1887" s="50"/>
      <c r="G1887" s="50"/>
      <c r="H1887" s="50"/>
      <c r="I1887" s="50"/>
      <c r="J1887" s="50"/>
      <c r="K1887" s="50"/>
      <c r="L1887" s="53"/>
      <c r="M1887" s="53"/>
      <c r="N1887" s="50"/>
      <c r="O1887" s="50"/>
      <c r="P1887" s="50"/>
      <c r="Q1887" s="50"/>
      <c r="R1887" s="53"/>
    </row>
    <row r="1888">
      <c r="A1888" s="54"/>
      <c r="B1888" s="50"/>
      <c r="C1888" s="51"/>
      <c r="D1888" s="50"/>
      <c r="E1888" s="52"/>
      <c r="F1888" s="50"/>
      <c r="G1888" s="50"/>
      <c r="H1888" s="50"/>
      <c r="I1888" s="50"/>
      <c r="J1888" s="50"/>
      <c r="K1888" s="50"/>
      <c r="L1888" s="53"/>
      <c r="M1888" s="53"/>
      <c r="N1888" s="50"/>
      <c r="O1888" s="50"/>
      <c r="P1888" s="50"/>
      <c r="Q1888" s="50"/>
      <c r="R1888" s="53"/>
    </row>
    <row r="1889">
      <c r="A1889" s="54"/>
      <c r="B1889" s="50"/>
      <c r="C1889" s="51"/>
      <c r="D1889" s="50"/>
      <c r="E1889" s="52"/>
      <c r="F1889" s="50"/>
      <c r="G1889" s="50"/>
      <c r="H1889" s="50"/>
      <c r="I1889" s="50"/>
      <c r="J1889" s="50"/>
      <c r="K1889" s="50"/>
      <c r="L1889" s="53"/>
      <c r="M1889" s="53"/>
      <c r="N1889" s="50"/>
      <c r="O1889" s="50"/>
      <c r="P1889" s="50"/>
      <c r="Q1889" s="50"/>
      <c r="R1889" s="53"/>
    </row>
    <row r="1890">
      <c r="A1890" s="54"/>
      <c r="B1890" s="50"/>
      <c r="C1890" s="51"/>
      <c r="D1890" s="50"/>
      <c r="E1890" s="52"/>
      <c r="F1890" s="50"/>
      <c r="G1890" s="50"/>
      <c r="H1890" s="50"/>
      <c r="I1890" s="50"/>
      <c r="J1890" s="50"/>
      <c r="K1890" s="50"/>
      <c r="L1890" s="53"/>
      <c r="M1890" s="53"/>
      <c r="N1890" s="50"/>
      <c r="O1890" s="50"/>
      <c r="P1890" s="50"/>
      <c r="Q1890" s="50"/>
      <c r="R1890" s="53"/>
    </row>
    <row r="1891">
      <c r="A1891" s="54"/>
      <c r="B1891" s="50"/>
      <c r="C1891" s="51"/>
      <c r="D1891" s="50"/>
      <c r="E1891" s="52"/>
      <c r="F1891" s="50"/>
      <c r="G1891" s="50"/>
      <c r="H1891" s="50"/>
      <c r="I1891" s="50"/>
      <c r="J1891" s="50"/>
      <c r="K1891" s="50"/>
      <c r="L1891" s="53"/>
      <c r="M1891" s="53"/>
      <c r="N1891" s="50"/>
      <c r="O1891" s="50"/>
      <c r="P1891" s="50"/>
      <c r="Q1891" s="50"/>
      <c r="R1891" s="53"/>
    </row>
    <row r="1892">
      <c r="A1892" s="54"/>
      <c r="B1892" s="50"/>
      <c r="C1892" s="51"/>
      <c r="D1892" s="50"/>
      <c r="E1892" s="52"/>
      <c r="F1892" s="50"/>
      <c r="G1892" s="50"/>
      <c r="H1892" s="50"/>
      <c r="I1892" s="50"/>
      <c r="J1892" s="50"/>
      <c r="K1892" s="50"/>
      <c r="L1892" s="53"/>
      <c r="M1892" s="53"/>
      <c r="N1892" s="50"/>
      <c r="O1892" s="50"/>
      <c r="P1892" s="50"/>
      <c r="Q1892" s="50"/>
      <c r="R1892" s="53"/>
    </row>
    <row r="1893">
      <c r="A1893" s="54"/>
      <c r="B1893" s="50"/>
      <c r="C1893" s="51"/>
      <c r="D1893" s="50"/>
      <c r="E1893" s="52"/>
      <c r="F1893" s="50"/>
      <c r="G1893" s="50"/>
      <c r="H1893" s="50"/>
      <c r="I1893" s="50"/>
      <c r="J1893" s="50"/>
      <c r="K1893" s="50"/>
      <c r="L1893" s="53"/>
      <c r="M1893" s="53"/>
      <c r="N1893" s="50"/>
      <c r="O1893" s="50"/>
      <c r="P1893" s="50"/>
      <c r="Q1893" s="50"/>
      <c r="R1893" s="53"/>
    </row>
    <row r="1894">
      <c r="A1894" s="54"/>
      <c r="B1894" s="50"/>
      <c r="C1894" s="51"/>
      <c r="D1894" s="50"/>
      <c r="E1894" s="52"/>
      <c r="F1894" s="50"/>
      <c r="G1894" s="50"/>
      <c r="H1894" s="50"/>
      <c r="I1894" s="50"/>
      <c r="J1894" s="50"/>
      <c r="K1894" s="50"/>
      <c r="L1894" s="53"/>
      <c r="M1894" s="53"/>
      <c r="N1894" s="50"/>
      <c r="O1894" s="50"/>
      <c r="P1894" s="50"/>
      <c r="Q1894" s="50"/>
      <c r="R1894" s="53"/>
    </row>
    <row r="1895">
      <c r="A1895" s="54"/>
      <c r="B1895" s="50"/>
      <c r="C1895" s="51"/>
      <c r="D1895" s="50"/>
      <c r="E1895" s="52"/>
      <c r="F1895" s="50"/>
      <c r="G1895" s="50"/>
      <c r="H1895" s="50"/>
      <c r="I1895" s="50"/>
      <c r="J1895" s="50"/>
      <c r="K1895" s="50"/>
      <c r="L1895" s="53"/>
      <c r="M1895" s="53"/>
      <c r="N1895" s="50"/>
      <c r="O1895" s="50"/>
      <c r="P1895" s="50"/>
      <c r="Q1895" s="50"/>
      <c r="R1895" s="53"/>
    </row>
    <row r="1896">
      <c r="A1896" s="54"/>
      <c r="B1896" s="50"/>
      <c r="C1896" s="51"/>
      <c r="D1896" s="50"/>
      <c r="E1896" s="52"/>
      <c r="F1896" s="50"/>
      <c r="G1896" s="50"/>
      <c r="H1896" s="50"/>
      <c r="I1896" s="50"/>
      <c r="J1896" s="50"/>
      <c r="K1896" s="50"/>
      <c r="L1896" s="53"/>
      <c r="M1896" s="53"/>
      <c r="N1896" s="50"/>
      <c r="O1896" s="50"/>
      <c r="P1896" s="50"/>
      <c r="Q1896" s="50"/>
      <c r="R1896" s="53"/>
    </row>
    <row r="1897">
      <c r="A1897" s="54"/>
      <c r="B1897" s="50"/>
      <c r="C1897" s="51"/>
      <c r="D1897" s="50"/>
      <c r="E1897" s="52"/>
      <c r="F1897" s="50"/>
      <c r="G1897" s="50"/>
      <c r="H1897" s="50"/>
      <c r="I1897" s="50"/>
      <c r="J1897" s="50"/>
      <c r="K1897" s="50"/>
      <c r="L1897" s="53"/>
      <c r="M1897" s="53"/>
      <c r="N1897" s="50"/>
      <c r="O1897" s="50"/>
      <c r="P1897" s="50"/>
      <c r="Q1897" s="50"/>
      <c r="R1897" s="53"/>
    </row>
    <row r="1898">
      <c r="A1898" s="54"/>
      <c r="B1898" s="50"/>
      <c r="C1898" s="51"/>
      <c r="D1898" s="50"/>
      <c r="E1898" s="52"/>
      <c r="F1898" s="50"/>
      <c r="G1898" s="50"/>
      <c r="H1898" s="50"/>
      <c r="I1898" s="50"/>
      <c r="J1898" s="50"/>
      <c r="K1898" s="50"/>
      <c r="L1898" s="53"/>
      <c r="M1898" s="53"/>
      <c r="N1898" s="50"/>
      <c r="O1898" s="50"/>
      <c r="P1898" s="50"/>
      <c r="Q1898" s="50"/>
      <c r="R1898" s="53"/>
    </row>
    <row r="1899">
      <c r="A1899" s="54"/>
      <c r="B1899" s="50"/>
      <c r="C1899" s="51"/>
      <c r="D1899" s="50"/>
      <c r="E1899" s="52"/>
      <c r="F1899" s="50"/>
      <c r="G1899" s="50"/>
      <c r="H1899" s="50"/>
      <c r="I1899" s="50"/>
      <c r="J1899" s="50"/>
      <c r="K1899" s="50"/>
      <c r="L1899" s="53"/>
      <c r="M1899" s="53"/>
      <c r="N1899" s="50"/>
      <c r="O1899" s="50"/>
      <c r="P1899" s="50"/>
      <c r="Q1899" s="50"/>
      <c r="R1899" s="53"/>
    </row>
    <row r="1900">
      <c r="A1900" s="54"/>
      <c r="B1900" s="50"/>
      <c r="C1900" s="51"/>
      <c r="D1900" s="50"/>
      <c r="E1900" s="52"/>
      <c r="F1900" s="50"/>
      <c r="G1900" s="50"/>
      <c r="H1900" s="50"/>
      <c r="I1900" s="50"/>
      <c r="J1900" s="50"/>
      <c r="K1900" s="50"/>
      <c r="L1900" s="53"/>
      <c r="M1900" s="53"/>
      <c r="N1900" s="50"/>
      <c r="O1900" s="50"/>
      <c r="P1900" s="50"/>
      <c r="Q1900" s="50"/>
      <c r="R1900" s="53"/>
    </row>
    <row r="1901">
      <c r="A1901" s="54"/>
      <c r="B1901" s="50"/>
      <c r="C1901" s="51"/>
      <c r="D1901" s="50"/>
      <c r="E1901" s="52"/>
      <c r="F1901" s="50"/>
      <c r="G1901" s="50"/>
      <c r="H1901" s="50"/>
      <c r="I1901" s="50"/>
      <c r="J1901" s="50"/>
      <c r="K1901" s="50"/>
      <c r="L1901" s="53"/>
      <c r="M1901" s="53"/>
      <c r="N1901" s="50"/>
      <c r="O1901" s="50"/>
      <c r="P1901" s="50"/>
      <c r="Q1901" s="50"/>
      <c r="R1901" s="53"/>
    </row>
    <row r="1902">
      <c r="A1902" s="54"/>
      <c r="B1902" s="50"/>
      <c r="C1902" s="51"/>
      <c r="D1902" s="50"/>
      <c r="E1902" s="52"/>
      <c r="F1902" s="50"/>
      <c r="G1902" s="50"/>
      <c r="H1902" s="50"/>
      <c r="I1902" s="50"/>
      <c r="J1902" s="50"/>
      <c r="K1902" s="50"/>
      <c r="L1902" s="53"/>
      <c r="M1902" s="53"/>
      <c r="N1902" s="50"/>
      <c r="O1902" s="50"/>
      <c r="P1902" s="50"/>
      <c r="Q1902" s="50"/>
      <c r="R1902" s="53"/>
    </row>
    <row r="1903">
      <c r="A1903" s="54"/>
      <c r="B1903" s="50"/>
      <c r="C1903" s="51"/>
      <c r="D1903" s="50"/>
      <c r="E1903" s="52"/>
      <c r="F1903" s="50"/>
      <c r="G1903" s="50"/>
      <c r="H1903" s="50"/>
      <c r="I1903" s="50"/>
      <c r="J1903" s="50"/>
      <c r="K1903" s="50"/>
      <c r="L1903" s="53"/>
      <c r="M1903" s="53"/>
      <c r="N1903" s="50"/>
      <c r="O1903" s="50"/>
      <c r="P1903" s="50"/>
      <c r="Q1903" s="50"/>
      <c r="R1903" s="53"/>
    </row>
    <row r="1904">
      <c r="A1904" s="54"/>
      <c r="B1904" s="50"/>
      <c r="C1904" s="51"/>
      <c r="D1904" s="50"/>
      <c r="E1904" s="52"/>
      <c r="F1904" s="50"/>
      <c r="G1904" s="50"/>
      <c r="H1904" s="50"/>
      <c r="I1904" s="50"/>
      <c r="J1904" s="50"/>
      <c r="K1904" s="50"/>
      <c r="L1904" s="53"/>
      <c r="M1904" s="53"/>
      <c r="N1904" s="50"/>
      <c r="O1904" s="50"/>
      <c r="P1904" s="50"/>
      <c r="Q1904" s="50"/>
      <c r="R1904" s="53"/>
    </row>
    <row r="1905">
      <c r="A1905" s="54"/>
      <c r="B1905" s="50"/>
      <c r="C1905" s="51"/>
      <c r="D1905" s="50"/>
      <c r="E1905" s="52"/>
      <c r="F1905" s="50"/>
      <c r="G1905" s="50"/>
      <c r="H1905" s="50"/>
      <c r="I1905" s="50"/>
      <c r="J1905" s="50"/>
      <c r="K1905" s="50"/>
      <c r="L1905" s="53"/>
      <c r="M1905" s="53"/>
      <c r="N1905" s="50"/>
      <c r="O1905" s="50"/>
      <c r="P1905" s="50"/>
      <c r="Q1905" s="50"/>
      <c r="R1905" s="53"/>
    </row>
    <row r="1906">
      <c r="A1906" s="54"/>
      <c r="B1906" s="50"/>
      <c r="C1906" s="51"/>
      <c r="D1906" s="50"/>
      <c r="E1906" s="52"/>
      <c r="F1906" s="50"/>
      <c r="G1906" s="50"/>
      <c r="H1906" s="50"/>
      <c r="I1906" s="50"/>
      <c r="J1906" s="50"/>
      <c r="K1906" s="50"/>
      <c r="L1906" s="53"/>
      <c r="M1906" s="53"/>
      <c r="N1906" s="50"/>
      <c r="O1906" s="50"/>
      <c r="P1906" s="50"/>
      <c r="Q1906" s="50"/>
      <c r="R1906" s="53"/>
    </row>
    <row r="1907">
      <c r="A1907" s="54"/>
      <c r="B1907" s="50"/>
      <c r="C1907" s="51"/>
      <c r="D1907" s="50"/>
      <c r="E1907" s="52"/>
      <c r="F1907" s="50"/>
      <c r="G1907" s="50"/>
      <c r="H1907" s="50"/>
      <c r="I1907" s="50"/>
      <c r="J1907" s="50"/>
      <c r="K1907" s="50"/>
      <c r="L1907" s="53"/>
      <c r="M1907" s="53"/>
      <c r="N1907" s="50"/>
      <c r="O1907" s="50"/>
      <c r="P1907" s="50"/>
      <c r="Q1907" s="50"/>
      <c r="R1907" s="53"/>
    </row>
    <row r="1908">
      <c r="A1908" s="54"/>
      <c r="B1908" s="50"/>
      <c r="C1908" s="51"/>
      <c r="D1908" s="50"/>
      <c r="E1908" s="52"/>
      <c r="F1908" s="50"/>
      <c r="G1908" s="50"/>
      <c r="H1908" s="50"/>
      <c r="I1908" s="50"/>
      <c r="J1908" s="50"/>
      <c r="K1908" s="50"/>
      <c r="L1908" s="53"/>
      <c r="M1908" s="53"/>
      <c r="N1908" s="50"/>
      <c r="O1908" s="50"/>
      <c r="P1908" s="50"/>
      <c r="Q1908" s="50"/>
      <c r="R1908" s="53"/>
    </row>
    <row r="1909">
      <c r="A1909" s="54"/>
      <c r="B1909" s="50"/>
      <c r="C1909" s="51"/>
      <c r="D1909" s="50"/>
      <c r="E1909" s="52"/>
      <c r="F1909" s="50"/>
      <c r="G1909" s="50"/>
      <c r="H1909" s="50"/>
      <c r="I1909" s="50"/>
      <c r="J1909" s="50"/>
      <c r="K1909" s="50"/>
      <c r="L1909" s="53"/>
      <c r="M1909" s="53"/>
      <c r="N1909" s="50"/>
      <c r="O1909" s="50"/>
      <c r="P1909" s="50"/>
      <c r="Q1909" s="50"/>
      <c r="R1909" s="53"/>
    </row>
    <row r="1910">
      <c r="A1910" s="54"/>
      <c r="B1910" s="50"/>
      <c r="C1910" s="51"/>
      <c r="D1910" s="50"/>
      <c r="E1910" s="52"/>
      <c r="F1910" s="50"/>
      <c r="G1910" s="50"/>
      <c r="H1910" s="50"/>
      <c r="I1910" s="50"/>
      <c r="J1910" s="50"/>
      <c r="K1910" s="50"/>
      <c r="L1910" s="53"/>
      <c r="M1910" s="53"/>
      <c r="N1910" s="50"/>
      <c r="O1910" s="50"/>
      <c r="P1910" s="50"/>
      <c r="Q1910" s="50"/>
      <c r="R1910" s="53"/>
    </row>
    <row r="1911">
      <c r="A1911" s="54"/>
      <c r="B1911" s="50"/>
      <c r="C1911" s="51"/>
      <c r="D1911" s="50"/>
      <c r="E1911" s="52"/>
      <c r="F1911" s="50"/>
      <c r="G1911" s="50"/>
      <c r="H1911" s="50"/>
      <c r="I1911" s="50"/>
      <c r="J1911" s="50"/>
      <c r="K1911" s="50"/>
      <c r="L1911" s="53"/>
      <c r="M1911" s="53"/>
      <c r="N1911" s="50"/>
      <c r="O1911" s="50"/>
      <c r="P1911" s="50"/>
      <c r="Q1911" s="50"/>
      <c r="R1911" s="53"/>
    </row>
    <row r="1912">
      <c r="A1912" s="54"/>
      <c r="B1912" s="50"/>
      <c r="C1912" s="51"/>
      <c r="D1912" s="50"/>
      <c r="E1912" s="52"/>
      <c r="F1912" s="50"/>
      <c r="G1912" s="50"/>
      <c r="H1912" s="50"/>
      <c r="I1912" s="50"/>
      <c r="J1912" s="50"/>
      <c r="K1912" s="50"/>
      <c r="L1912" s="53"/>
      <c r="M1912" s="53"/>
      <c r="N1912" s="50"/>
      <c r="O1912" s="50"/>
      <c r="P1912" s="50"/>
      <c r="Q1912" s="50"/>
      <c r="R1912" s="53"/>
    </row>
    <row r="1913">
      <c r="A1913" s="54"/>
      <c r="B1913" s="50"/>
      <c r="C1913" s="51"/>
      <c r="D1913" s="50"/>
      <c r="E1913" s="52"/>
      <c r="F1913" s="50"/>
      <c r="G1913" s="50"/>
      <c r="H1913" s="50"/>
      <c r="I1913" s="50"/>
      <c r="J1913" s="50"/>
      <c r="K1913" s="50"/>
      <c r="L1913" s="53"/>
      <c r="M1913" s="53"/>
      <c r="N1913" s="50"/>
      <c r="O1913" s="50"/>
      <c r="P1913" s="50"/>
      <c r="Q1913" s="50"/>
      <c r="R1913" s="53"/>
    </row>
    <row r="1914">
      <c r="A1914" s="54"/>
      <c r="B1914" s="50"/>
      <c r="C1914" s="51"/>
      <c r="D1914" s="50"/>
      <c r="E1914" s="52"/>
      <c r="F1914" s="50"/>
      <c r="G1914" s="50"/>
      <c r="H1914" s="50"/>
      <c r="I1914" s="50"/>
      <c r="J1914" s="50"/>
      <c r="K1914" s="50"/>
      <c r="L1914" s="53"/>
      <c r="M1914" s="53"/>
      <c r="N1914" s="50"/>
      <c r="O1914" s="50"/>
      <c r="P1914" s="50"/>
      <c r="Q1914" s="50"/>
      <c r="R1914" s="53"/>
    </row>
    <row r="1915">
      <c r="A1915" s="54"/>
      <c r="B1915" s="50"/>
      <c r="C1915" s="51"/>
      <c r="D1915" s="50"/>
      <c r="E1915" s="52"/>
      <c r="F1915" s="50"/>
      <c r="G1915" s="50"/>
      <c r="H1915" s="50"/>
      <c r="I1915" s="50"/>
      <c r="J1915" s="50"/>
      <c r="K1915" s="50"/>
      <c r="L1915" s="53"/>
      <c r="M1915" s="53"/>
      <c r="N1915" s="50"/>
      <c r="O1915" s="50"/>
      <c r="P1915" s="50"/>
      <c r="Q1915" s="50"/>
      <c r="R1915" s="53"/>
    </row>
    <row r="1916">
      <c r="A1916" s="54"/>
      <c r="B1916" s="50"/>
      <c r="C1916" s="51"/>
      <c r="D1916" s="50"/>
      <c r="E1916" s="52"/>
      <c r="F1916" s="50"/>
      <c r="G1916" s="50"/>
      <c r="H1916" s="50"/>
      <c r="I1916" s="50"/>
      <c r="J1916" s="50"/>
      <c r="K1916" s="50"/>
      <c r="L1916" s="53"/>
      <c r="M1916" s="53"/>
      <c r="N1916" s="50"/>
      <c r="O1916" s="50"/>
      <c r="P1916" s="50"/>
      <c r="Q1916" s="50"/>
      <c r="R1916" s="53"/>
    </row>
    <row r="1917">
      <c r="A1917" s="54"/>
      <c r="B1917" s="50"/>
      <c r="C1917" s="51"/>
      <c r="D1917" s="50"/>
      <c r="E1917" s="52"/>
      <c r="F1917" s="50"/>
      <c r="G1917" s="50"/>
      <c r="H1917" s="50"/>
      <c r="I1917" s="50"/>
      <c r="J1917" s="50"/>
      <c r="K1917" s="50"/>
      <c r="L1917" s="53"/>
      <c r="M1917" s="53"/>
      <c r="N1917" s="50"/>
      <c r="O1917" s="50"/>
      <c r="P1917" s="50"/>
      <c r="Q1917" s="50"/>
      <c r="R1917" s="53"/>
    </row>
    <row r="1918">
      <c r="A1918" s="54"/>
      <c r="B1918" s="50"/>
      <c r="C1918" s="51"/>
      <c r="D1918" s="50"/>
      <c r="E1918" s="52"/>
      <c r="F1918" s="50"/>
      <c r="G1918" s="50"/>
      <c r="H1918" s="50"/>
      <c r="I1918" s="50"/>
      <c r="J1918" s="50"/>
      <c r="K1918" s="50"/>
      <c r="L1918" s="53"/>
      <c r="M1918" s="53"/>
      <c r="N1918" s="50"/>
      <c r="O1918" s="50"/>
      <c r="P1918" s="50"/>
      <c r="Q1918" s="50"/>
      <c r="R1918" s="53"/>
    </row>
    <row r="1919">
      <c r="A1919" s="54"/>
      <c r="B1919" s="50"/>
      <c r="C1919" s="51"/>
      <c r="D1919" s="50"/>
      <c r="E1919" s="52"/>
      <c r="F1919" s="50"/>
      <c r="G1919" s="50"/>
      <c r="H1919" s="50"/>
      <c r="I1919" s="50"/>
      <c r="J1919" s="50"/>
      <c r="K1919" s="50"/>
      <c r="L1919" s="53"/>
      <c r="M1919" s="53"/>
      <c r="N1919" s="50"/>
      <c r="O1919" s="50"/>
      <c r="P1919" s="50"/>
      <c r="Q1919" s="50"/>
      <c r="R1919" s="53"/>
    </row>
    <row r="1920">
      <c r="A1920" s="54"/>
      <c r="B1920" s="50"/>
      <c r="C1920" s="51"/>
      <c r="D1920" s="50"/>
      <c r="E1920" s="52"/>
      <c r="F1920" s="50"/>
      <c r="G1920" s="50"/>
      <c r="H1920" s="50"/>
      <c r="I1920" s="50"/>
      <c r="J1920" s="50"/>
      <c r="K1920" s="50"/>
      <c r="L1920" s="53"/>
      <c r="M1920" s="53"/>
      <c r="N1920" s="50"/>
      <c r="O1920" s="50"/>
      <c r="P1920" s="50"/>
      <c r="Q1920" s="50"/>
      <c r="R1920" s="53"/>
    </row>
    <row r="1921">
      <c r="A1921" s="54"/>
      <c r="B1921" s="50"/>
      <c r="C1921" s="51"/>
      <c r="D1921" s="50"/>
      <c r="E1921" s="52"/>
      <c r="F1921" s="50"/>
      <c r="G1921" s="50"/>
      <c r="H1921" s="50"/>
      <c r="I1921" s="50"/>
      <c r="J1921" s="50"/>
      <c r="K1921" s="50"/>
      <c r="L1921" s="53"/>
      <c r="M1921" s="53"/>
      <c r="N1921" s="50"/>
      <c r="O1921" s="50"/>
      <c r="P1921" s="50"/>
      <c r="Q1921" s="50"/>
      <c r="R1921" s="53"/>
    </row>
    <row r="1922">
      <c r="A1922" s="54"/>
      <c r="B1922" s="50"/>
      <c r="C1922" s="51"/>
      <c r="D1922" s="50"/>
      <c r="E1922" s="52"/>
      <c r="F1922" s="50"/>
      <c r="G1922" s="50"/>
      <c r="H1922" s="50"/>
      <c r="I1922" s="50"/>
      <c r="J1922" s="50"/>
      <c r="K1922" s="50"/>
      <c r="L1922" s="53"/>
      <c r="M1922" s="53"/>
      <c r="N1922" s="50"/>
      <c r="O1922" s="50"/>
      <c r="P1922" s="50"/>
      <c r="Q1922" s="50"/>
      <c r="R1922" s="53"/>
    </row>
    <row r="1923">
      <c r="A1923" s="54"/>
      <c r="B1923" s="50"/>
      <c r="C1923" s="51"/>
      <c r="D1923" s="50"/>
      <c r="E1923" s="52"/>
      <c r="F1923" s="50"/>
      <c r="G1923" s="50"/>
      <c r="H1923" s="50"/>
      <c r="I1923" s="50"/>
      <c r="J1923" s="50"/>
      <c r="K1923" s="50"/>
      <c r="L1923" s="53"/>
      <c r="M1923" s="53"/>
      <c r="N1923" s="50"/>
      <c r="O1923" s="50"/>
      <c r="P1923" s="50"/>
      <c r="Q1923" s="50"/>
      <c r="R1923" s="53"/>
    </row>
    <row r="1924">
      <c r="A1924" s="54"/>
      <c r="B1924" s="50"/>
      <c r="C1924" s="51"/>
      <c r="D1924" s="50"/>
      <c r="E1924" s="52"/>
      <c r="F1924" s="50"/>
      <c r="G1924" s="50"/>
      <c r="H1924" s="50"/>
      <c r="I1924" s="50"/>
      <c r="J1924" s="50"/>
      <c r="K1924" s="50"/>
      <c r="L1924" s="53"/>
      <c r="M1924" s="53"/>
      <c r="N1924" s="50"/>
      <c r="O1924" s="50"/>
      <c r="P1924" s="50"/>
      <c r="Q1924" s="50"/>
      <c r="R1924" s="53"/>
    </row>
    <row r="1925">
      <c r="A1925" s="54"/>
      <c r="B1925" s="50"/>
      <c r="C1925" s="51"/>
      <c r="D1925" s="50"/>
      <c r="E1925" s="52"/>
      <c r="F1925" s="50"/>
      <c r="G1925" s="50"/>
      <c r="H1925" s="50"/>
      <c r="I1925" s="50"/>
      <c r="J1925" s="50"/>
      <c r="K1925" s="50"/>
      <c r="L1925" s="53"/>
      <c r="M1925" s="53"/>
      <c r="N1925" s="50"/>
      <c r="O1925" s="50"/>
      <c r="P1925" s="50"/>
      <c r="Q1925" s="50"/>
      <c r="R1925" s="53"/>
    </row>
    <row r="1926">
      <c r="A1926" s="54"/>
      <c r="B1926" s="50"/>
      <c r="C1926" s="51"/>
      <c r="D1926" s="50"/>
      <c r="E1926" s="52"/>
      <c r="F1926" s="50"/>
      <c r="G1926" s="50"/>
      <c r="H1926" s="50"/>
      <c r="I1926" s="50"/>
      <c r="J1926" s="50"/>
      <c r="K1926" s="50"/>
      <c r="L1926" s="53"/>
      <c r="M1926" s="53"/>
      <c r="N1926" s="50"/>
      <c r="O1926" s="50"/>
      <c r="P1926" s="50"/>
      <c r="Q1926" s="50"/>
      <c r="R1926" s="53"/>
    </row>
    <row r="1927">
      <c r="A1927" s="54"/>
      <c r="B1927" s="50"/>
      <c r="C1927" s="51"/>
      <c r="D1927" s="50"/>
      <c r="E1927" s="52"/>
      <c r="F1927" s="50"/>
      <c r="G1927" s="50"/>
      <c r="H1927" s="50"/>
      <c r="I1927" s="50"/>
      <c r="J1927" s="50"/>
      <c r="K1927" s="50"/>
      <c r="L1927" s="53"/>
      <c r="M1927" s="53"/>
      <c r="N1927" s="50"/>
      <c r="O1927" s="50"/>
      <c r="P1927" s="50"/>
      <c r="Q1927" s="50"/>
      <c r="R1927" s="53"/>
    </row>
    <row r="1928">
      <c r="A1928" s="54"/>
      <c r="B1928" s="50"/>
      <c r="C1928" s="51"/>
      <c r="D1928" s="50"/>
      <c r="E1928" s="52"/>
      <c r="F1928" s="50"/>
      <c r="G1928" s="50"/>
      <c r="H1928" s="50"/>
      <c r="I1928" s="50"/>
      <c r="J1928" s="50"/>
      <c r="K1928" s="50"/>
      <c r="L1928" s="53"/>
      <c r="M1928" s="53"/>
      <c r="N1928" s="50"/>
      <c r="O1928" s="50"/>
      <c r="P1928" s="50"/>
      <c r="Q1928" s="50"/>
      <c r="R1928" s="53"/>
    </row>
    <row r="1929">
      <c r="A1929" s="54"/>
      <c r="B1929" s="50"/>
      <c r="C1929" s="51"/>
      <c r="D1929" s="50"/>
      <c r="E1929" s="52"/>
      <c r="F1929" s="50"/>
      <c r="G1929" s="50"/>
      <c r="H1929" s="50"/>
      <c r="I1929" s="50"/>
      <c r="J1929" s="50"/>
      <c r="K1929" s="50"/>
      <c r="L1929" s="53"/>
      <c r="M1929" s="53"/>
      <c r="N1929" s="50"/>
      <c r="O1929" s="50"/>
      <c r="P1929" s="50"/>
      <c r="Q1929" s="50"/>
      <c r="R1929" s="53"/>
    </row>
    <row r="1930">
      <c r="A1930" s="54"/>
      <c r="B1930" s="50"/>
      <c r="C1930" s="51"/>
      <c r="D1930" s="50"/>
      <c r="E1930" s="52"/>
      <c r="F1930" s="50"/>
      <c r="G1930" s="50"/>
      <c r="H1930" s="50"/>
      <c r="I1930" s="50"/>
      <c r="J1930" s="50"/>
      <c r="K1930" s="50"/>
      <c r="L1930" s="53"/>
      <c r="M1930" s="53"/>
      <c r="N1930" s="50"/>
      <c r="O1930" s="50"/>
      <c r="P1930" s="50"/>
      <c r="Q1930" s="50"/>
      <c r="R1930" s="53"/>
    </row>
    <row r="1931">
      <c r="A1931" s="54"/>
      <c r="B1931" s="50"/>
      <c r="C1931" s="51"/>
      <c r="D1931" s="50"/>
      <c r="E1931" s="52"/>
      <c r="F1931" s="50"/>
      <c r="G1931" s="50"/>
      <c r="H1931" s="50"/>
      <c r="I1931" s="50"/>
      <c r="J1931" s="50"/>
      <c r="K1931" s="50"/>
      <c r="L1931" s="53"/>
      <c r="M1931" s="53"/>
      <c r="N1931" s="50"/>
      <c r="O1931" s="50"/>
      <c r="P1931" s="50"/>
      <c r="Q1931" s="50"/>
      <c r="R1931" s="53"/>
    </row>
    <row r="1932">
      <c r="A1932" s="54"/>
      <c r="B1932" s="50"/>
      <c r="C1932" s="51"/>
      <c r="D1932" s="50"/>
      <c r="E1932" s="52"/>
      <c r="F1932" s="50"/>
      <c r="G1932" s="50"/>
      <c r="H1932" s="50"/>
      <c r="I1932" s="50"/>
      <c r="J1932" s="50"/>
      <c r="K1932" s="50"/>
      <c r="L1932" s="53"/>
      <c r="M1932" s="53"/>
      <c r="N1932" s="50"/>
      <c r="O1932" s="50"/>
      <c r="P1932" s="50"/>
      <c r="Q1932" s="50"/>
      <c r="R1932" s="53"/>
    </row>
    <row r="1933">
      <c r="A1933" s="54"/>
      <c r="B1933" s="50"/>
      <c r="C1933" s="51"/>
      <c r="D1933" s="50"/>
      <c r="E1933" s="52"/>
      <c r="F1933" s="50"/>
      <c r="G1933" s="50"/>
      <c r="H1933" s="50"/>
      <c r="I1933" s="50"/>
      <c r="J1933" s="50"/>
      <c r="K1933" s="50"/>
      <c r="L1933" s="53"/>
      <c r="M1933" s="53"/>
      <c r="N1933" s="50"/>
      <c r="O1933" s="50"/>
      <c r="P1933" s="50"/>
      <c r="Q1933" s="50"/>
      <c r="R1933" s="53"/>
    </row>
    <row r="1934">
      <c r="A1934" s="54"/>
      <c r="B1934" s="50"/>
      <c r="C1934" s="51"/>
      <c r="D1934" s="50"/>
      <c r="E1934" s="52"/>
      <c r="F1934" s="50"/>
      <c r="G1934" s="50"/>
      <c r="H1934" s="50"/>
      <c r="I1934" s="50"/>
      <c r="J1934" s="50"/>
      <c r="K1934" s="50"/>
      <c r="L1934" s="53"/>
      <c r="M1934" s="53"/>
      <c r="N1934" s="50"/>
      <c r="O1934" s="50"/>
      <c r="P1934" s="50"/>
      <c r="Q1934" s="50"/>
      <c r="R1934" s="53"/>
    </row>
    <row r="1935">
      <c r="A1935" s="54"/>
      <c r="B1935" s="50"/>
      <c r="C1935" s="51"/>
      <c r="D1935" s="50"/>
      <c r="E1935" s="52"/>
      <c r="F1935" s="50"/>
      <c r="G1935" s="50"/>
      <c r="H1935" s="50"/>
      <c r="I1935" s="50"/>
      <c r="J1935" s="50"/>
      <c r="K1935" s="50"/>
      <c r="L1935" s="53"/>
      <c r="M1935" s="53"/>
      <c r="N1935" s="50"/>
      <c r="O1935" s="50"/>
      <c r="P1935" s="50"/>
      <c r="Q1935" s="50"/>
      <c r="R1935" s="53"/>
    </row>
    <row r="1936">
      <c r="A1936" s="54"/>
      <c r="B1936" s="50"/>
      <c r="C1936" s="51"/>
      <c r="D1936" s="50"/>
      <c r="E1936" s="52"/>
      <c r="F1936" s="50"/>
      <c r="G1936" s="50"/>
      <c r="H1936" s="50"/>
      <c r="I1936" s="50"/>
      <c r="J1936" s="50"/>
      <c r="K1936" s="50"/>
      <c r="L1936" s="53"/>
      <c r="M1936" s="53"/>
      <c r="N1936" s="50"/>
      <c r="O1936" s="50"/>
      <c r="P1936" s="50"/>
      <c r="Q1936" s="50"/>
      <c r="R1936" s="53"/>
    </row>
    <row r="1937">
      <c r="A1937" s="54"/>
      <c r="B1937" s="50"/>
      <c r="C1937" s="51"/>
      <c r="D1937" s="50"/>
      <c r="E1937" s="52"/>
      <c r="F1937" s="50"/>
      <c r="G1937" s="50"/>
      <c r="H1937" s="50"/>
      <c r="I1937" s="50"/>
      <c r="J1937" s="50"/>
      <c r="K1937" s="50"/>
      <c r="L1937" s="53"/>
      <c r="M1937" s="53"/>
      <c r="N1937" s="50"/>
      <c r="O1937" s="50"/>
      <c r="P1937" s="50"/>
      <c r="Q1937" s="50"/>
      <c r="R1937" s="53"/>
    </row>
    <row r="1938">
      <c r="A1938" s="54"/>
      <c r="B1938" s="50"/>
      <c r="C1938" s="51"/>
      <c r="D1938" s="50"/>
      <c r="E1938" s="52"/>
      <c r="F1938" s="50"/>
      <c r="G1938" s="50"/>
      <c r="H1938" s="50"/>
      <c r="I1938" s="50"/>
      <c r="J1938" s="50"/>
      <c r="K1938" s="50"/>
      <c r="L1938" s="53"/>
      <c r="M1938" s="53"/>
      <c r="N1938" s="50"/>
      <c r="O1938" s="50"/>
      <c r="P1938" s="50"/>
      <c r="Q1938" s="50"/>
      <c r="R1938" s="53"/>
    </row>
    <row r="1939">
      <c r="A1939" s="54"/>
      <c r="B1939" s="50"/>
      <c r="C1939" s="51"/>
      <c r="D1939" s="50"/>
      <c r="E1939" s="52"/>
      <c r="F1939" s="50"/>
      <c r="G1939" s="50"/>
      <c r="H1939" s="50"/>
      <c r="I1939" s="50"/>
      <c r="J1939" s="50"/>
      <c r="K1939" s="50"/>
      <c r="L1939" s="53"/>
      <c r="M1939" s="53"/>
      <c r="N1939" s="50"/>
      <c r="O1939" s="50"/>
      <c r="P1939" s="50"/>
      <c r="Q1939" s="50"/>
      <c r="R1939" s="53"/>
    </row>
    <row r="1940">
      <c r="A1940" s="54"/>
      <c r="B1940" s="50"/>
      <c r="C1940" s="51"/>
      <c r="D1940" s="50"/>
      <c r="E1940" s="52"/>
      <c r="F1940" s="50"/>
      <c r="G1940" s="50"/>
      <c r="H1940" s="50"/>
      <c r="I1940" s="50"/>
      <c r="J1940" s="50"/>
      <c r="K1940" s="50"/>
      <c r="L1940" s="53"/>
      <c r="M1940" s="53"/>
      <c r="N1940" s="50"/>
      <c r="O1940" s="50"/>
      <c r="P1940" s="50"/>
      <c r="Q1940" s="50"/>
      <c r="R1940" s="53"/>
    </row>
    <row r="1941">
      <c r="A1941" s="54"/>
      <c r="B1941" s="50"/>
      <c r="C1941" s="51"/>
      <c r="D1941" s="50"/>
      <c r="E1941" s="52"/>
      <c r="F1941" s="50"/>
      <c r="G1941" s="50"/>
      <c r="H1941" s="50"/>
      <c r="I1941" s="50"/>
      <c r="J1941" s="50"/>
      <c r="K1941" s="50"/>
      <c r="L1941" s="53"/>
      <c r="M1941" s="53"/>
      <c r="N1941" s="50"/>
      <c r="O1941" s="50"/>
      <c r="P1941" s="50"/>
      <c r="Q1941" s="50"/>
      <c r="R1941" s="53"/>
    </row>
    <row r="1942">
      <c r="A1942" s="54"/>
      <c r="B1942" s="50"/>
      <c r="C1942" s="51"/>
      <c r="D1942" s="50"/>
      <c r="E1942" s="52"/>
      <c r="F1942" s="50"/>
      <c r="G1942" s="50"/>
      <c r="H1942" s="50"/>
      <c r="I1942" s="50"/>
      <c r="J1942" s="50"/>
      <c r="K1942" s="50"/>
      <c r="L1942" s="53"/>
      <c r="M1942" s="53"/>
      <c r="N1942" s="50"/>
      <c r="O1942" s="50"/>
      <c r="P1942" s="50"/>
      <c r="Q1942" s="50"/>
      <c r="R1942" s="53"/>
    </row>
    <row r="1943">
      <c r="A1943" s="54"/>
      <c r="B1943" s="50"/>
      <c r="C1943" s="51"/>
      <c r="D1943" s="50"/>
      <c r="E1943" s="52"/>
      <c r="F1943" s="50"/>
      <c r="G1943" s="50"/>
      <c r="H1943" s="50"/>
      <c r="I1943" s="50"/>
      <c r="J1943" s="50"/>
      <c r="K1943" s="50"/>
      <c r="L1943" s="53"/>
      <c r="M1943" s="53"/>
      <c r="N1943" s="50"/>
      <c r="O1943" s="50"/>
      <c r="P1943" s="50"/>
      <c r="Q1943" s="50"/>
      <c r="R1943" s="53"/>
    </row>
    <row r="1944">
      <c r="A1944" s="54"/>
      <c r="B1944" s="50"/>
      <c r="C1944" s="51"/>
      <c r="D1944" s="50"/>
      <c r="E1944" s="52"/>
      <c r="F1944" s="50"/>
      <c r="G1944" s="50"/>
      <c r="H1944" s="50"/>
      <c r="I1944" s="50"/>
      <c r="J1944" s="50"/>
      <c r="K1944" s="50"/>
      <c r="L1944" s="53"/>
      <c r="M1944" s="53"/>
      <c r="N1944" s="50"/>
      <c r="O1944" s="50"/>
      <c r="P1944" s="50"/>
      <c r="Q1944" s="50"/>
      <c r="R1944" s="53"/>
    </row>
    <row r="1945">
      <c r="A1945" s="54"/>
      <c r="B1945" s="50"/>
      <c r="C1945" s="51"/>
      <c r="D1945" s="50"/>
      <c r="E1945" s="52"/>
      <c r="F1945" s="50"/>
      <c r="G1945" s="50"/>
      <c r="H1945" s="50"/>
      <c r="I1945" s="50"/>
      <c r="J1945" s="50"/>
      <c r="K1945" s="50"/>
      <c r="L1945" s="53"/>
      <c r="M1945" s="53"/>
      <c r="N1945" s="50"/>
      <c r="O1945" s="50"/>
      <c r="P1945" s="50"/>
      <c r="Q1945" s="50"/>
      <c r="R1945" s="53"/>
    </row>
    <row r="1946">
      <c r="A1946" s="54"/>
      <c r="B1946" s="50"/>
      <c r="C1946" s="51"/>
      <c r="D1946" s="50"/>
      <c r="E1946" s="52"/>
      <c r="F1946" s="50"/>
      <c r="G1946" s="50"/>
      <c r="H1946" s="50"/>
      <c r="I1946" s="50"/>
      <c r="J1946" s="50"/>
      <c r="K1946" s="50"/>
      <c r="L1946" s="53"/>
      <c r="M1946" s="53"/>
      <c r="N1946" s="50"/>
      <c r="O1946" s="50"/>
      <c r="P1946" s="50"/>
      <c r="Q1946" s="50"/>
      <c r="R1946" s="53"/>
    </row>
    <row r="1947">
      <c r="A1947" s="54"/>
      <c r="B1947" s="50"/>
      <c r="C1947" s="51"/>
      <c r="D1947" s="50"/>
      <c r="E1947" s="52"/>
      <c r="F1947" s="50"/>
      <c r="G1947" s="50"/>
      <c r="H1947" s="50"/>
      <c r="I1947" s="50"/>
      <c r="J1947" s="50"/>
      <c r="K1947" s="50"/>
      <c r="L1947" s="53"/>
      <c r="M1947" s="53"/>
      <c r="N1947" s="50"/>
      <c r="O1947" s="50"/>
      <c r="P1947" s="50"/>
      <c r="Q1947" s="50"/>
      <c r="R1947" s="53"/>
    </row>
    <row r="1948">
      <c r="A1948" s="54"/>
      <c r="B1948" s="50"/>
      <c r="C1948" s="51"/>
      <c r="D1948" s="50"/>
      <c r="E1948" s="52"/>
      <c r="F1948" s="50"/>
      <c r="G1948" s="50"/>
      <c r="H1948" s="50"/>
      <c r="I1948" s="50"/>
      <c r="J1948" s="50"/>
      <c r="K1948" s="50"/>
      <c r="L1948" s="53"/>
      <c r="M1948" s="53"/>
      <c r="N1948" s="50"/>
      <c r="O1948" s="50"/>
      <c r="P1948" s="50"/>
      <c r="Q1948" s="50"/>
      <c r="R1948" s="53"/>
    </row>
    <row r="1949">
      <c r="A1949" s="54"/>
      <c r="B1949" s="50"/>
      <c r="C1949" s="51"/>
      <c r="D1949" s="50"/>
      <c r="E1949" s="52"/>
      <c r="F1949" s="50"/>
      <c r="G1949" s="50"/>
      <c r="H1949" s="50"/>
      <c r="I1949" s="50"/>
      <c r="J1949" s="50"/>
      <c r="K1949" s="50"/>
      <c r="L1949" s="53"/>
      <c r="M1949" s="53"/>
      <c r="N1949" s="50"/>
      <c r="O1949" s="50"/>
      <c r="P1949" s="50"/>
      <c r="Q1949" s="50"/>
      <c r="R1949" s="53"/>
    </row>
    <row r="1950">
      <c r="A1950" s="54"/>
      <c r="B1950" s="50"/>
      <c r="C1950" s="51"/>
      <c r="D1950" s="50"/>
      <c r="E1950" s="52"/>
      <c r="F1950" s="50"/>
      <c r="G1950" s="50"/>
      <c r="H1950" s="50"/>
      <c r="I1950" s="50"/>
      <c r="J1950" s="50"/>
      <c r="K1950" s="50"/>
      <c r="L1950" s="53"/>
      <c r="M1950" s="53"/>
      <c r="N1950" s="50"/>
      <c r="O1950" s="50"/>
      <c r="P1950" s="50"/>
      <c r="Q1950" s="50"/>
      <c r="R1950" s="53"/>
    </row>
    <row r="1951">
      <c r="A1951" s="54"/>
      <c r="B1951" s="50"/>
      <c r="C1951" s="51"/>
      <c r="D1951" s="50"/>
      <c r="E1951" s="52"/>
      <c r="F1951" s="50"/>
      <c r="G1951" s="50"/>
      <c r="H1951" s="50"/>
      <c r="I1951" s="50"/>
      <c r="J1951" s="50"/>
      <c r="K1951" s="50"/>
      <c r="L1951" s="53"/>
      <c r="M1951" s="53"/>
      <c r="N1951" s="50"/>
      <c r="O1951" s="50"/>
      <c r="P1951" s="50"/>
      <c r="Q1951" s="50"/>
      <c r="R1951" s="53"/>
    </row>
    <row r="1952">
      <c r="A1952" s="54"/>
      <c r="B1952" s="50"/>
      <c r="C1952" s="51"/>
      <c r="D1952" s="50"/>
      <c r="E1952" s="52"/>
      <c r="F1952" s="50"/>
      <c r="G1952" s="50"/>
      <c r="H1952" s="50"/>
      <c r="I1952" s="50"/>
      <c r="J1952" s="50"/>
      <c r="K1952" s="50"/>
      <c r="L1952" s="53"/>
      <c r="M1952" s="53"/>
      <c r="N1952" s="50"/>
      <c r="O1952" s="50"/>
      <c r="P1952" s="50"/>
      <c r="Q1952" s="50"/>
      <c r="R1952" s="53"/>
    </row>
    <row r="1953">
      <c r="A1953" s="54"/>
      <c r="B1953" s="50"/>
      <c r="C1953" s="51"/>
      <c r="D1953" s="50"/>
      <c r="E1953" s="52"/>
      <c r="F1953" s="50"/>
      <c r="G1953" s="50"/>
      <c r="H1953" s="50"/>
      <c r="I1953" s="50"/>
      <c r="J1953" s="50"/>
      <c r="K1953" s="50"/>
      <c r="L1953" s="53"/>
      <c r="M1953" s="53"/>
      <c r="N1953" s="50"/>
      <c r="O1953" s="50"/>
      <c r="P1953" s="50"/>
      <c r="Q1953" s="50"/>
      <c r="R1953" s="53"/>
    </row>
    <row r="1954">
      <c r="A1954" s="54"/>
      <c r="B1954" s="50"/>
      <c r="C1954" s="51"/>
      <c r="D1954" s="50"/>
      <c r="E1954" s="52"/>
      <c r="F1954" s="50"/>
      <c r="G1954" s="50"/>
      <c r="H1954" s="50"/>
      <c r="I1954" s="50"/>
      <c r="J1954" s="50"/>
      <c r="K1954" s="50"/>
      <c r="L1954" s="53"/>
      <c r="M1954" s="53"/>
      <c r="N1954" s="50"/>
      <c r="O1954" s="50"/>
      <c r="P1954" s="50"/>
      <c r="Q1954" s="50"/>
      <c r="R1954" s="53"/>
    </row>
    <row r="1955">
      <c r="A1955" s="54"/>
      <c r="B1955" s="50"/>
      <c r="C1955" s="51"/>
      <c r="D1955" s="50"/>
      <c r="E1955" s="52"/>
      <c r="F1955" s="50"/>
      <c r="G1955" s="50"/>
      <c r="H1955" s="50"/>
      <c r="I1955" s="50"/>
      <c r="J1955" s="50"/>
      <c r="K1955" s="50"/>
      <c r="L1955" s="53"/>
      <c r="M1955" s="53"/>
      <c r="N1955" s="50"/>
      <c r="O1955" s="50"/>
      <c r="P1955" s="50"/>
      <c r="Q1955" s="50"/>
      <c r="R1955" s="53"/>
    </row>
    <row r="1956">
      <c r="A1956" s="54"/>
      <c r="B1956" s="50"/>
      <c r="C1956" s="51"/>
      <c r="D1956" s="50"/>
      <c r="E1956" s="52"/>
      <c r="F1956" s="50"/>
      <c r="G1956" s="50"/>
      <c r="H1956" s="50"/>
      <c r="I1956" s="50"/>
      <c r="J1956" s="50"/>
      <c r="K1956" s="50"/>
      <c r="L1956" s="53"/>
      <c r="M1956" s="53"/>
      <c r="N1956" s="50"/>
      <c r="O1956" s="50"/>
      <c r="P1956" s="50"/>
      <c r="Q1956" s="50"/>
      <c r="R1956" s="53"/>
    </row>
    <row r="1957">
      <c r="A1957" s="54"/>
      <c r="B1957" s="50"/>
      <c r="C1957" s="51"/>
      <c r="D1957" s="50"/>
      <c r="E1957" s="52"/>
      <c r="F1957" s="50"/>
      <c r="G1957" s="50"/>
      <c r="H1957" s="50"/>
      <c r="I1957" s="50"/>
      <c r="J1957" s="50"/>
      <c r="K1957" s="50"/>
      <c r="L1957" s="53"/>
      <c r="M1957" s="53"/>
      <c r="N1957" s="50"/>
      <c r="O1957" s="50"/>
      <c r="P1957" s="50"/>
      <c r="Q1957" s="50"/>
      <c r="R1957" s="53"/>
    </row>
    <row r="1958">
      <c r="A1958" s="54"/>
      <c r="B1958" s="50"/>
      <c r="C1958" s="51"/>
      <c r="D1958" s="50"/>
      <c r="E1958" s="52"/>
      <c r="F1958" s="50"/>
      <c r="G1958" s="50"/>
      <c r="H1958" s="50"/>
      <c r="I1958" s="50"/>
      <c r="J1958" s="50"/>
      <c r="K1958" s="50"/>
      <c r="L1958" s="53"/>
      <c r="M1958" s="53"/>
      <c r="N1958" s="50"/>
      <c r="O1958" s="50"/>
      <c r="P1958" s="50"/>
      <c r="Q1958" s="50"/>
      <c r="R1958" s="53"/>
    </row>
    <row r="1959">
      <c r="A1959" s="54"/>
      <c r="B1959" s="50"/>
      <c r="C1959" s="51"/>
      <c r="D1959" s="50"/>
      <c r="E1959" s="52"/>
      <c r="F1959" s="50"/>
      <c r="G1959" s="50"/>
      <c r="H1959" s="50"/>
      <c r="I1959" s="50"/>
      <c r="J1959" s="50"/>
      <c r="K1959" s="50"/>
      <c r="L1959" s="53"/>
      <c r="M1959" s="53"/>
      <c r="N1959" s="50"/>
      <c r="O1959" s="50"/>
      <c r="P1959" s="50"/>
      <c r="Q1959" s="50"/>
      <c r="R1959" s="53"/>
    </row>
    <row r="1960">
      <c r="A1960" s="54"/>
      <c r="B1960" s="50"/>
      <c r="C1960" s="51"/>
      <c r="D1960" s="50"/>
      <c r="E1960" s="52"/>
      <c r="F1960" s="50"/>
      <c r="G1960" s="50"/>
      <c r="H1960" s="50"/>
      <c r="I1960" s="50"/>
      <c r="J1960" s="50"/>
      <c r="K1960" s="50"/>
      <c r="L1960" s="53"/>
      <c r="M1960" s="53"/>
      <c r="N1960" s="50"/>
      <c r="O1960" s="50"/>
      <c r="P1960" s="50"/>
      <c r="Q1960" s="50"/>
      <c r="R1960" s="53"/>
    </row>
    <row r="1961">
      <c r="A1961" s="54"/>
      <c r="B1961" s="50"/>
      <c r="C1961" s="51"/>
      <c r="D1961" s="50"/>
      <c r="E1961" s="52"/>
      <c r="F1961" s="50"/>
      <c r="G1961" s="50"/>
      <c r="H1961" s="50"/>
      <c r="I1961" s="50"/>
      <c r="J1961" s="50"/>
      <c r="K1961" s="50"/>
      <c r="L1961" s="53"/>
      <c r="M1961" s="53"/>
      <c r="N1961" s="50"/>
      <c r="O1961" s="50"/>
      <c r="P1961" s="50"/>
      <c r="Q1961" s="50"/>
      <c r="R1961" s="53"/>
    </row>
    <row r="1962">
      <c r="A1962" s="54"/>
      <c r="B1962" s="50"/>
      <c r="C1962" s="51"/>
      <c r="D1962" s="50"/>
      <c r="E1962" s="52"/>
      <c r="F1962" s="50"/>
      <c r="G1962" s="50"/>
      <c r="H1962" s="50"/>
      <c r="I1962" s="50"/>
      <c r="J1962" s="50"/>
      <c r="K1962" s="50"/>
      <c r="L1962" s="53"/>
      <c r="M1962" s="53"/>
      <c r="N1962" s="50"/>
      <c r="O1962" s="50"/>
      <c r="P1962" s="50"/>
      <c r="Q1962" s="50"/>
      <c r="R1962" s="53"/>
    </row>
    <row r="1963">
      <c r="A1963" s="54"/>
      <c r="B1963" s="50"/>
      <c r="C1963" s="51"/>
      <c r="D1963" s="50"/>
      <c r="E1963" s="52"/>
      <c r="F1963" s="50"/>
      <c r="G1963" s="50"/>
      <c r="H1963" s="50"/>
      <c r="I1963" s="50"/>
      <c r="J1963" s="50"/>
      <c r="K1963" s="50"/>
      <c r="L1963" s="53"/>
      <c r="M1963" s="53"/>
      <c r="N1963" s="50"/>
      <c r="O1963" s="50"/>
      <c r="P1963" s="50"/>
      <c r="Q1963" s="50"/>
      <c r="R1963" s="53"/>
    </row>
    <row r="1964">
      <c r="A1964" s="54"/>
      <c r="B1964" s="50"/>
      <c r="C1964" s="51"/>
      <c r="D1964" s="50"/>
      <c r="E1964" s="52"/>
      <c r="F1964" s="50"/>
      <c r="G1964" s="50"/>
      <c r="H1964" s="50"/>
      <c r="I1964" s="50"/>
      <c r="J1964" s="50"/>
      <c r="K1964" s="50"/>
      <c r="L1964" s="53"/>
      <c r="M1964" s="53"/>
      <c r="N1964" s="50"/>
      <c r="O1964" s="50"/>
      <c r="P1964" s="50"/>
      <c r="Q1964" s="50"/>
      <c r="R1964" s="53"/>
    </row>
    <row r="1965">
      <c r="A1965" s="54"/>
      <c r="B1965" s="50"/>
      <c r="C1965" s="51"/>
      <c r="D1965" s="50"/>
      <c r="E1965" s="52"/>
      <c r="F1965" s="50"/>
      <c r="G1965" s="50"/>
      <c r="H1965" s="50"/>
      <c r="I1965" s="50"/>
      <c r="J1965" s="50"/>
      <c r="K1965" s="50"/>
      <c r="L1965" s="53"/>
      <c r="M1965" s="53"/>
      <c r="N1965" s="50"/>
      <c r="O1965" s="50"/>
      <c r="P1965" s="50"/>
      <c r="Q1965" s="50"/>
      <c r="R1965" s="53"/>
    </row>
    <row r="1966">
      <c r="A1966" s="54"/>
      <c r="B1966" s="50"/>
      <c r="C1966" s="51"/>
      <c r="D1966" s="50"/>
      <c r="E1966" s="52"/>
      <c r="F1966" s="50"/>
      <c r="G1966" s="50"/>
      <c r="H1966" s="50"/>
      <c r="I1966" s="50"/>
      <c r="J1966" s="50"/>
      <c r="K1966" s="50"/>
      <c r="L1966" s="53"/>
      <c r="M1966" s="53"/>
      <c r="N1966" s="50"/>
      <c r="O1966" s="50"/>
      <c r="P1966" s="50"/>
      <c r="Q1966" s="50"/>
      <c r="R1966" s="53"/>
    </row>
    <row r="1967">
      <c r="A1967" s="54"/>
      <c r="B1967" s="50"/>
      <c r="C1967" s="51"/>
      <c r="D1967" s="50"/>
      <c r="E1967" s="52"/>
      <c r="F1967" s="50"/>
      <c r="G1967" s="50"/>
      <c r="H1967" s="50"/>
      <c r="I1967" s="50"/>
      <c r="J1967" s="50"/>
      <c r="K1967" s="50"/>
      <c r="L1967" s="53"/>
      <c r="M1967" s="53"/>
      <c r="N1967" s="50"/>
      <c r="O1967" s="50"/>
      <c r="P1967" s="50"/>
      <c r="Q1967" s="50"/>
      <c r="R1967" s="53"/>
    </row>
    <row r="1968">
      <c r="A1968" s="54"/>
      <c r="B1968" s="50"/>
      <c r="C1968" s="51"/>
      <c r="D1968" s="50"/>
      <c r="E1968" s="52"/>
      <c r="F1968" s="50"/>
      <c r="G1968" s="50"/>
      <c r="H1968" s="50"/>
      <c r="I1968" s="50"/>
      <c r="J1968" s="50"/>
      <c r="K1968" s="50"/>
      <c r="L1968" s="53"/>
      <c r="M1968" s="53"/>
      <c r="N1968" s="50"/>
      <c r="O1968" s="50"/>
      <c r="P1968" s="50"/>
      <c r="Q1968" s="50"/>
      <c r="R1968" s="53"/>
    </row>
    <row r="1969">
      <c r="A1969" s="54"/>
      <c r="B1969" s="50"/>
      <c r="C1969" s="51"/>
      <c r="D1969" s="50"/>
      <c r="E1969" s="52"/>
      <c r="F1969" s="50"/>
      <c r="G1969" s="50"/>
      <c r="H1969" s="50"/>
      <c r="I1969" s="50"/>
      <c r="J1969" s="50"/>
      <c r="K1969" s="50"/>
      <c r="L1969" s="53"/>
      <c r="M1969" s="53"/>
      <c r="N1969" s="50"/>
      <c r="O1969" s="50"/>
      <c r="P1969" s="50"/>
      <c r="Q1969" s="50"/>
      <c r="R1969" s="53"/>
    </row>
    <row r="1970">
      <c r="A1970" s="54"/>
      <c r="B1970" s="50"/>
      <c r="C1970" s="51"/>
      <c r="D1970" s="50"/>
      <c r="E1970" s="52"/>
      <c r="F1970" s="50"/>
      <c r="G1970" s="50"/>
      <c r="H1970" s="50"/>
      <c r="I1970" s="50"/>
      <c r="J1970" s="50"/>
      <c r="K1970" s="50"/>
      <c r="L1970" s="53"/>
      <c r="M1970" s="53"/>
      <c r="N1970" s="50"/>
      <c r="O1970" s="50"/>
      <c r="P1970" s="50"/>
      <c r="Q1970" s="50"/>
      <c r="R1970" s="53"/>
    </row>
    <row r="1971">
      <c r="A1971" s="54"/>
      <c r="B1971" s="50"/>
      <c r="C1971" s="51"/>
      <c r="D1971" s="50"/>
      <c r="E1971" s="52"/>
      <c r="F1971" s="50"/>
      <c r="G1971" s="50"/>
      <c r="H1971" s="50"/>
      <c r="I1971" s="50"/>
      <c r="J1971" s="50"/>
      <c r="K1971" s="50"/>
      <c r="L1971" s="53"/>
      <c r="M1971" s="53"/>
      <c r="N1971" s="50"/>
      <c r="O1971" s="50"/>
      <c r="P1971" s="50"/>
      <c r="Q1971" s="50"/>
      <c r="R1971" s="53"/>
    </row>
    <row r="1972">
      <c r="A1972" s="54"/>
      <c r="B1972" s="50"/>
      <c r="C1972" s="51"/>
      <c r="D1972" s="50"/>
      <c r="E1972" s="52"/>
      <c r="F1972" s="50"/>
      <c r="G1972" s="50"/>
      <c r="H1972" s="50"/>
      <c r="I1972" s="50"/>
      <c r="J1972" s="50"/>
      <c r="K1972" s="50"/>
      <c r="L1972" s="53"/>
      <c r="M1972" s="53"/>
      <c r="N1972" s="50"/>
      <c r="O1972" s="50"/>
      <c r="P1972" s="50"/>
      <c r="Q1972" s="50"/>
      <c r="R1972" s="53"/>
    </row>
    <row r="1973">
      <c r="A1973" s="54"/>
      <c r="B1973" s="50"/>
      <c r="C1973" s="51"/>
      <c r="D1973" s="50"/>
      <c r="E1973" s="52"/>
      <c r="F1973" s="50"/>
      <c r="G1973" s="50"/>
      <c r="H1973" s="50"/>
      <c r="I1973" s="50"/>
      <c r="J1973" s="50"/>
      <c r="K1973" s="50"/>
      <c r="L1973" s="53"/>
      <c r="M1973" s="53"/>
      <c r="N1973" s="50"/>
      <c r="O1973" s="50"/>
      <c r="P1973" s="50"/>
      <c r="Q1973" s="50"/>
      <c r="R1973" s="53"/>
    </row>
    <row r="1974">
      <c r="A1974" s="54"/>
      <c r="B1974" s="50"/>
      <c r="C1974" s="51"/>
      <c r="D1974" s="50"/>
      <c r="E1974" s="52"/>
      <c r="F1974" s="50"/>
      <c r="G1974" s="50"/>
      <c r="H1974" s="50"/>
      <c r="I1974" s="50"/>
      <c r="J1974" s="50"/>
      <c r="K1974" s="50"/>
      <c r="L1974" s="53"/>
      <c r="M1974" s="53"/>
      <c r="N1974" s="50"/>
      <c r="O1974" s="50"/>
      <c r="P1974" s="50"/>
      <c r="Q1974" s="50"/>
      <c r="R1974" s="53"/>
    </row>
    <row r="1975">
      <c r="A1975" s="54"/>
      <c r="B1975" s="50"/>
      <c r="C1975" s="51"/>
      <c r="D1975" s="50"/>
      <c r="E1975" s="52"/>
      <c r="F1975" s="50"/>
      <c r="G1975" s="50"/>
      <c r="H1975" s="50"/>
      <c r="I1975" s="50"/>
      <c r="J1975" s="50"/>
      <c r="K1975" s="50"/>
      <c r="L1975" s="53"/>
      <c r="M1975" s="53"/>
      <c r="N1975" s="50"/>
      <c r="O1975" s="50"/>
      <c r="P1975" s="50"/>
      <c r="Q1975" s="50"/>
      <c r="R1975" s="53"/>
    </row>
    <row r="1976">
      <c r="A1976" s="54"/>
      <c r="B1976" s="50"/>
      <c r="C1976" s="51"/>
      <c r="D1976" s="50"/>
      <c r="E1976" s="52"/>
      <c r="F1976" s="50"/>
      <c r="G1976" s="50"/>
      <c r="H1976" s="50"/>
      <c r="I1976" s="50"/>
      <c r="J1976" s="50"/>
      <c r="K1976" s="50"/>
      <c r="L1976" s="53"/>
      <c r="M1976" s="53"/>
      <c r="N1976" s="50"/>
      <c r="O1976" s="50"/>
      <c r="P1976" s="50"/>
      <c r="Q1976" s="50"/>
      <c r="R1976" s="53"/>
    </row>
    <row r="1977">
      <c r="A1977" s="54"/>
      <c r="B1977" s="50"/>
      <c r="C1977" s="51"/>
      <c r="D1977" s="50"/>
      <c r="E1977" s="52"/>
      <c r="F1977" s="50"/>
      <c r="G1977" s="50"/>
      <c r="H1977" s="50"/>
      <c r="I1977" s="50"/>
      <c r="J1977" s="50"/>
      <c r="K1977" s="50"/>
      <c r="L1977" s="53"/>
      <c r="M1977" s="53"/>
      <c r="N1977" s="50"/>
      <c r="O1977" s="50"/>
      <c r="P1977" s="50"/>
      <c r="Q1977" s="50"/>
      <c r="R1977" s="53"/>
    </row>
    <row r="1978">
      <c r="A1978" s="54"/>
      <c r="B1978" s="50"/>
      <c r="C1978" s="51"/>
      <c r="D1978" s="50"/>
      <c r="E1978" s="52"/>
      <c r="F1978" s="50"/>
      <c r="G1978" s="50"/>
      <c r="H1978" s="50"/>
      <c r="I1978" s="50"/>
      <c r="J1978" s="50"/>
      <c r="K1978" s="50"/>
      <c r="L1978" s="53"/>
      <c r="M1978" s="53"/>
      <c r="N1978" s="50"/>
      <c r="O1978" s="50"/>
      <c r="P1978" s="50"/>
      <c r="Q1978" s="50"/>
      <c r="R1978" s="53"/>
    </row>
    <row r="1979">
      <c r="A1979" s="54"/>
      <c r="B1979" s="50"/>
      <c r="C1979" s="51"/>
      <c r="D1979" s="50"/>
      <c r="E1979" s="52"/>
      <c r="F1979" s="50"/>
      <c r="G1979" s="50"/>
      <c r="H1979" s="50"/>
      <c r="I1979" s="50"/>
      <c r="J1979" s="50"/>
      <c r="K1979" s="50"/>
      <c r="L1979" s="53"/>
      <c r="M1979" s="53"/>
      <c r="N1979" s="50"/>
      <c r="O1979" s="50"/>
      <c r="P1979" s="50"/>
      <c r="Q1979" s="50"/>
      <c r="R1979" s="53"/>
    </row>
    <row r="1980">
      <c r="A1980" s="54"/>
      <c r="B1980" s="50"/>
      <c r="C1980" s="51"/>
      <c r="D1980" s="50"/>
      <c r="E1980" s="52"/>
      <c r="F1980" s="50"/>
      <c r="G1980" s="50"/>
      <c r="H1980" s="50"/>
      <c r="I1980" s="50"/>
      <c r="J1980" s="50"/>
      <c r="K1980" s="50"/>
      <c r="L1980" s="53"/>
      <c r="M1980" s="53"/>
      <c r="N1980" s="50"/>
      <c r="O1980" s="50"/>
      <c r="P1980" s="50"/>
      <c r="Q1980" s="50"/>
      <c r="R1980" s="53"/>
    </row>
    <row r="1981">
      <c r="A1981" s="54"/>
      <c r="B1981" s="50"/>
      <c r="C1981" s="51"/>
      <c r="D1981" s="50"/>
      <c r="E1981" s="52"/>
      <c r="F1981" s="50"/>
      <c r="G1981" s="50"/>
      <c r="H1981" s="50"/>
      <c r="I1981" s="50"/>
      <c r="J1981" s="50"/>
      <c r="K1981" s="50"/>
      <c r="L1981" s="53"/>
      <c r="M1981" s="53"/>
      <c r="N1981" s="50"/>
      <c r="O1981" s="50"/>
      <c r="P1981" s="50"/>
      <c r="Q1981" s="50"/>
      <c r="R1981" s="53"/>
    </row>
    <row r="1982">
      <c r="A1982" s="54"/>
      <c r="B1982" s="50"/>
      <c r="C1982" s="51"/>
      <c r="D1982" s="50"/>
      <c r="E1982" s="52"/>
      <c r="F1982" s="50"/>
      <c r="G1982" s="50"/>
      <c r="H1982" s="50"/>
      <c r="I1982" s="50"/>
      <c r="J1982" s="50"/>
      <c r="K1982" s="50"/>
      <c r="L1982" s="53"/>
      <c r="M1982" s="53"/>
      <c r="N1982" s="50"/>
      <c r="O1982" s="50"/>
      <c r="P1982" s="50"/>
      <c r="Q1982" s="50"/>
      <c r="R1982" s="53"/>
    </row>
    <row r="1983">
      <c r="A1983" s="54"/>
      <c r="B1983" s="50"/>
      <c r="C1983" s="51"/>
      <c r="D1983" s="50"/>
      <c r="E1983" s="52"/>
      <c r="F1983" s="50"/>
      <c r="G1983" s="50"/>
      <c r="H1983" s="50"/>
      <c r="I1983" s="50"/>
      <c r="J1983" s="50"/>
      <c r="K1983" s="50"/>
      <c r="L1983" s="53"/>
      <c r="M1983" s="53"/>
      <c r="N1983" s="50"/>
      <c r="O1983" s="50"/>
      <c r="P1983" s="50"/>
      <c r="Q1983" s="50"/>
      <c r="R1983" s="53"/>
    </row>
    <row r="1984">
      <c r="A1984" s="54"/>
      <c r="B1984" s="50"/>
      <c r="C1984" s="51"/>
      <c r="D1984" s="50"/>
      <c r="E1984" s="52"/>
      <c r="F1984" s="50"/>
      <c r="G1984" s="50"/>
      <c r="H1984" s="50"/>
      <c r="I1984" s="50"/>
      <c r="J1984" s="50"/>
      <c r="K1984" s="50"/>
      <c r="L1984" s="53"/>
      <c r="M1984" s="53"/>
      <c r="N1984" s="50"/>
      <c r="O1984" s="50"/>
      <c r="P1984" s="50"/>
      <c r="Q1984" s="50"/>
      <c r="R1984" s="53"/>
    </row>
    <row r="1985">
      <c r="A1985" s="54"/>
      <c r="B1985" s="50"/>
      <c r="C1985" s="51"/>
      <c r="D1985" s="50"/>
      <c r="E1985" s="52"/>
      <c r="F1985" s="50"/>
      <c r="G1985" s="50"/>
      <c r="H1985" s="50"/>
      <c r="I1985" s="50"/>
      <c r="J1985" s="50"/>
      <c r="K1985" s="50"/>
      <c r="L1985" s="53"/>
      <c r="M1985" s="53"/>
      <c r="N1985" s="50"/>
      <c r="O1985" s="50"/>
      <c r="P1985" s="50"/>
      <c r="Q1985" s="50"/>
      <c r="R1985" s="53"/>
    </row>
    <row r="1986">
      <c r="A1986" s="54"/>
      <c r="B1986" s="50"/>
      <c r="C1986" s="51"/>
      <c r="D1986" s="50"/>
      <c r="E1986" s="52"/>
      <c r="F1986" s="50"/>
      <c r="G1986" s="50"/>
      <c r="H1986" s="50"/>
      <c r="I1986" s="50"/>
      <c r="J1986" s="50"/>
      <c r="K1986" s="50"/>
      <c r="L1986" s="53"/>
      <c r="M1986" s="53"/>
      <c r="N1986" s="50"/>
      <c r="O1986" s="50"/>
      <c r="P1986" s="50"/>
      <c r="Q1986" s="50"/>
      <c r="R1986" s="53"/>
    </row>
    <row r="1987">
      <c r="A1987" s="54"/>
      <c r="B1987" s="50"/>
      <c r="C1987" s="51"/>
      <c r="D1987" s="50"/>
      <c r="E1987" s="52"/>
      <c r="F1987" s="50"/>
      <c r="G1987" s="50"/>
      <c r="H1987" s="50"/>
      <c r="I1987" s="50"/>
      <c r="J1987" s="50"/>
      <c r="K1987" s="50"/>
      <c r="L1987" s="53"/>
      <c r="M1987" s="53"/>
      <c r="N1987" s="50"/>
      <c r="O1987" s="50"/>
      <c r="P1987" s="50"/>
      <c r="Q1987" s="50"/>
      <c r="R1987" s="53"/>
    </row>
    <row r="1988">
      <c r="A1988" s="54"/>
      <c r="B1988" s="50"/>
      <c r="C1988" s="51"/>
      <c r="D1988" s="50"/>
      <c r="E1988" s="52"/>
      <c r="F1988" s="50"/>
      <c r="G1988" s="50"/>
      <c r="H1988" s="50"/>
      <c r="I1988" s="50"/>
      <c r="J1988" s="50"/>
      <c r="K1988" s="50"/>
      <c r="L1988" s="53"/>
      <c r="M1988" s="53"/>
      <c r="N1988" s="50"/>
      <c r="O1988" s="50"/>
      <c r="P1988" s="50"/>
      <c r="Q1988" s="50"/>
      <c r="R1988" s="53"/>
    </row>
    <row r="1989">
      <c r="A1989" s="54"/>
      <c r="B1989" s="50"/>
      <c r="C1989" s="51"/>
      <c r="D1989" s="50"/>
      <c r="E1989" s="52"/>
      <c r="F1989" s="50"/>
      <c r="G1989" s="50"/>
      <c r="H1989" s="50"/>
      <c r="I1989" s="50"/>
      <c r="J1989" s="50"/>
      <c r="K1989" s="50"/>
      <c r="L1989" s="53"/>
      <c r="M1989" s="53"/>
      <c r="N1989" s="50"/>
      <c r="O1989" s="50"/>
      <c r="P1989" s="50"/>
      <c r="Q1989" s="50"/>
      <c r="R1989" s="53"/>
    </row>
    <row r="1990">
      <c r="A1990" s="54"/>
      <c r="B1990" s="50"/>
      <c r="C1990" s="51"/>
      <c r="D1990" s="50"/>
      <c r="E1990" s="52"/>
      <c r="F1990" s="50"/>
      <c r="G1990" s="50"/>
      <c r="H1990" s="50"/>
      <c r="I1990" s="50"/>
      <c r="J1990" s="50"/>
      <c r="K1990" s="50"/>
      <c r="L1990" s="53"/>
      <c r="M1990" s="53"/>
      <c r="N1990" s="50"/>
      <c r="O1990" s="50"/>
      <c r="P1990" s="50"/>
      <c r="Q1990" s="50"/>
      <c r="R1990" s="53"/>
    </row>
    <row r="1991">
      <c r="A1991" s="54"/>
      <c r="B1991" s="50"/>
      <c r="C1991" s="51"/>
      <c r="D1991" s="50"/>
      <c r="E1991" s="52"/>
      <c r="F1991" s="50"/>
      <c r="G1991" s="50"/>
      <c r="H1991" s="50"/>
      <c r="I1991" s="50"/>
      <c r="J1991" s="50"/>
      <c r="K1991" s="50"/>
      <c r="L1991" s="53"/>
      <c r="M1991" s="53"/>
      <c r="N1991" s="50"/>
      <c r="O1991" s="50"/>
      <c r="P1991" s="50"/>
      <c r="Q1991" s="50"/>
      <c r="R1991" s="53"/>
    </row>
    <row r="1992">
      <c r="A1992" s="54"/>
      <c r="B1992" s="50"/>
      <c r="C1992" s="51"/>
      <c r="D1992" s="50"/>
      <c r="E1992" s="52"/>
      <c r="F1992" s="50"/>
      <c r="G1992" s="50"/>
      <c r="H1992" s="50"/>
      <c r="I1992" s="50"/>
      <c r="J1992" s="50"/>
      <c r="K1992" s="50"/>
      <c r="L1992" s="53"/>
      <c r="M1992" s="53"/>
      <c r="N1992" s="50"/>
      <c r="O1992" s="50"/>
      <c r="P1992" s="50"/>
      <c r="Q1992" s="50"/>
      <c r="R1992" s="53"/>
    </row>
    <row r="1993">
      <c r="A1993" s="54"/>
      <c r="B1993" s="50"/>
      <c r="C1993" s="51"/>
      <c r="D1993" s="50"/>
      <c r="E1993" s="52"/>
      <c r="F1993" s="50"/>
      <c r="G1993" s="50"/>
      <c r="H1993" s="50"/>
      <c r="I1993" s="50"/>
      <c r="J1993" s="50"/>
      <c r="K1993" s="50"/>
      <c r="L1993" s="53"/>
      <c r="M1993" s="53"/>
      <c r="N1993" s="50"/>
      <c r="O1993" s="50"/>
      <c r="P1993" s="50"/>
      <c r="Q1993" s="50"/>
      <c r="R1993" s="53"/>
    </row>
    <row r="1994">
      <c r="A1994" s="54"/>
      <c r="B1994" s="50"/>
      <c r="C1994" s="51"/>
      <c r="D1994" s="50"/>
      <c r="E1994" s="52"/>
      <c r="F1994" s="50"/>
      <c r="G1994" s="50"/>
      <c r="H1994" s="50"/>
      <c r="I1994" s="50"/>
      <c r="J1994" s="50"/>
      <c r="K1994" s="50"/>
      <c r="L1994" s="53"/>
      <c r="M1994" s="53"/>
      <c r="N1994" s="50"/>
      <c r="O1994" s="50"/>
      <c r="P1994" s="50"/>
      <c r="Q1994" s="50"/>
      <c r="R1994" s="53"/>
    </row>
    <row r="1995">
      <c r="A1995" s="54"/>
      <c r="B1995" s="50"/>
      <c r="C1995" s="51"/>
      <c r="D1995" s="50"/>
      <c r="E1995" s="52"/>
      <c r="F1995" s="50"/>
      <c r="G1995" s="50"/>
      <c r="H1995" s="50"/>
      <c r="I1995" s="50"/>
      <c r="J1995" s="50"/>
      <c r="K1995" s="50"/>
      <c r="L1995" s="53"/>
      <c r="M1995" s="53"/>
      <c r="N1995" s="50"/>
      <c r="O1995" s="50"/>
      <c r="P1995" s="50"/>
      <c r="Q1995" s="50"/>
      <c r="R1995" s="53"/>
    </row>
    <row r="1996">
      <c r="A1996" s="54"/>
      <c r="B1996" s="50"/>
      <c r="C1996" s="51"/>
      <c r="D1996" s="50"/>
      <c r="E1996" s="52"/>
      <c r="F1996" s="50"/>
      <c r="G1996" s="50"/>
      <c r="H1996" s="50"/>
      <c r="I1996" s="50"/>
      <c r="J1996" s="50"/>
      <c r="K1996" s="50"/>
      <c r="L1996" s="53"/>
      <c r="M1996" s="53"/>
      <c r="N1996" s="50"/>
      <c r="O1996" s="50"/>
      <c r="P1996" s="50"/>
      <c r="Q1996" s="50"/>
      <c r="R1996" s="53"/>
    </row>
    <row r="1997">
      <c r="A1997" s="54"/>
      <c r="B1997" s="50"/>
      <c r="C1997" s="51"/>
      <c r="D1997" s="50"/>
      <c r="E1997" s="52"/>
      <c r="F1997" s="50"/>
      <c r="G1997" s="50"/>
      <c r="H1997" s="50"/>
      <c r="I1997" s="50"/>
      <c r="J1997" s="50"/>
      <c r="K1997" s="50"/>
      <c r="L1997" s="53"/>
      <c r="M1997" s="53"/>
      <c r="N1997" s="50"/>
      <c r="O1997" s="50"/>
      <c r="P1997" s="50"/>
      <c r="Q1997" s="50"/>
      <c r="R1997" s="53"/>
    </row>
    <row r="1998">
      <c r="A1998" s="54"/>
      <c r="B1998" s="50"/>
      <c r="C1998" s="51"/>
      <c r="D1998" s="50"/>
      <c r="E1998" s="52"/>
      <c r="F1998" s="50"/>
      <c r="G1998" s="50"/>
      <c r="H1998" s="50"/>
      <c r="I1998" s="50"/>
      <c r="J1998" s="50"/>
      <c r="K1998" s="50"/>
      <c r="L1998" s="53"/>
      <c r="M1998" s="53"/>
      <c r="N1998" s="50"/>
      <c r="O1998" s="50"/>
      <c r="P1998" s="50"/>
      <c r="Q1998" s="50"/>
      <c r="R1998" s="53"/>
    </row>
    <row r="1999">
      <c r="A1999" s="54"/>
      <c r="B1999" s="50"/>
      <c r="C1999" s="51"/>
      <c r="D1999" s="50"/>
      <c r="E1999" s="52"/>
      <c r="F1999" s="50"/>
      <c r="G1999" s="50"/>
      <c r="H1999" s="50"/>
      <c r="I1999" s="50"/>
      <c r="J1999" s="50"/>
      <c r="K1999" s="50"/>
      <c r="L1999" s="53"/>
      <c r="M1999" s="53"/>
      <c r="N1999" s="50"/>
      <c r="O1999" s="50"/>
      <c r="P1999" s="50"/>
      <c r="Q1999" s="50"/>
      <c r="R1999" s="53"/>
    </row>
    <row r="2000">
      <c r="A2000" s="54"/>
      <c r="B2000" s="50"/>
      <c r="C2000" s="51"/>
      <c r="D2000" s="50"/>
      <c r="E2000" s="52"/>
      <c r="F2000" s="50"/>
      <c r="G2000" s="50"/>
      <c r="H2000" s="50"/>
      <c r="I2000" s="50"/>
      <c r="J2000" s="50"/>
      <c r="K2000" s="50"/>
      <c r="L2000" s="53"/>
      <c r="M2000" s="53"/>
      <c r="N2000" s="50"/>
      <c r="O2000" s="50"/>
      <c r="P2000" s="50"/>
      <c r="Q2000" s="50"/>
      <c r="R2000" s="53"/>
    </row>
    <row r="2001">
      <c r="A2001" s="54"/>
      <c r="B2001" s="50"/>
      <c r="C2001" s="51"/>
      <c r="D2001" s="50"/>
      <c r="E2001" s="52"/>
      <c r="F2001" s="50"/>
      <c r="G2001" s="50"/>
      <c r="H2001" s="50"/>
      <c r="I2001" s="50"/>
      <c r="J2001" s="50"/>
      <c r="K2001" s="50"/>
      <c r="L2001" s="53"/>
      <c r="M2001" s="53"/>
      <c r="N2001" s="50"/>
      <c r="O2001" s="50"/>
      <c r="P2001" s="50"/>
      <c r="Q2001" s="50"/>
      <c r="R2001" s="53"/>
    </row>
    <row r="2002">
      <c r="A2002" s="54"/>
      <c r="B2002" s="50"/>
      <c r="C2002" s="51"/>
      <c r="D2002" s="50"/>
      <c r="E2002" s="52"/>
      <c r="F2002" s="50"/>
      <c r="G2002" s="50"/>
      <c r="H2002" s="50"/>
      <c r="I2002" s="50"/>
      <c r="J2002" s="50"/>
      <c r="K2002" s="50"/>
      <c r="L2002" s="53"/>
      <c r="M2002" s="53"/>
      <c r="N2002" s="50"/>
      <c r="O2002" s="50"/>
      <c r="P2002" s="50"/>
      <c r="Q2002" s="50"/>
      <c r="R2002" s="53"/>
    </row>
    <row r="2003">
      <c r="A2003" s="54"/>
      <c r="B2003" s="50"/>
      <c r="C2003" s="51"/>
      <c r="D2003" s="50"/>
      <c r="E2003" s="52"/>
      <c r="F2003" s="50"/>
      <c r="G2003" s="50"/>
      <c r="H2003" s="50"/>
      <c r="I2003" s="50"/>
      <c r="J2003" s="50"/>
      <c r="K2003" s="50"/>
      <c r="L2003" s="53"/>
      <c r="M2003" s="53"/>
      <c r="N2003" s="50"/>
      <c r="O2003" s="50"/>
      <c r="P2003" s="50"/>
      <c r="Q2003" s="50"/>
      <c r="R2003" s="53"/>
    </row>
    <row r="2004">
      <c r="A2004" s="54"/>
      <c r="B2004" s="50"/>
      <c r="C2004" s="51"/>
      <c r="D2004" s="50"/>
      <c r="E2004" s="52"/>
      <c r="F2004" s="50"/>
      <c r="G2004" s="50"/>
      <c r="H2004" s="50"/>
      <c r="I2004" s="50"/>
      <c r="J2004" s="50"/>
      <c r="K2004" s="50"/>
      <c r="L2004" s="53"/>
      <c r="M2004" s="53"/>
      <c r="N2004" s="50"/>
      <c r="O2004" s="50"/>
      <c r="P2004" s="50"/>
      <c r="Q2004" s="50"/>
      <c r="R2004" s="53"/>
    </row>
    <row r="2005">
      <c r="A2005" s="54"/>
      <c r="B2005" s="50"/>
      <c r="C2005" s="51"/>
      <c r="D2005" s="50"/>
      <c r="E2005" s="52"/>
      <c r="F2005" s="50"/>
      <c r="G2005" s="50"/>
      <c r="H2005" s="50"/>
      <c r="I2005" s="50"/>
      <c r="J2005" s="50"/>
      <c r="K2005" s="50"/>
      <c r="L2005" s="53"/>
      <c r="M2005" s="53"/>
      <c r="N2005" s="50"/>
      <c r="O2005" s="50"/>
      <c r="P2005" s="50"/>
      <c r="Q2005" s="50"/>
      <c r="R2005" s="53"/>
    </row>
    <row r="2006">
      <c r="A2006" s="54"/>
      <c r="B2006" s="50"/>
      <c r="C2006" s="51"/>
      <c r="D2006" s="50"/>
      <c r="E2006" s="52"/>
      <c r="F2006" s="50"/>
      <c r="G2006" s="50"/>
      <c r="H2006" s="50"/>
      <c r="I2006" s="50"/>
      <c r="J2006" s="50"/>
      <c r="K2006" s="50"/>
      <c r="L2006" s="53"/>
      <c r="M2006" s="53"/>
      <c r="N2006" s="50"/>
      <c r="O2006" s="50"/>
      <c r="P2006" s="50"/>
      <c r="Q2006" s="50"/>
      <c r="R2006" s="53"/>
    </row>
    <row r="2007">
      <c r="A2007" s="54"/>
      <c r="B2007" s="50"/>
      <c r="C2007" s="51"/>
      <c r="D2007" s="50"/>
      <c r="E2007" s="52"/>
      <c r="F2007" s="50"/>
      <c r="G2007" s="50"/>
      <c r="H2007" s="50"/>
      <c r="I2007" s="50"/>
      <c r="J2007" s="50"/>
      <c r="K2007" s="50"/>
      <c r="L2007" s="53"/>
      <c r="M2007" s="53"/>
      <c r="N2007" s="50"/>
      <c r="O2007" s="50"/>
      <c r="P2007" s="50"/>
      <c r="Q2007" s="50"/>
      <c r="R2007" s="53"/>
    </row>
    <row r="2008">
      <c r="A2008" s="54"/>
      <c r="B2008" s="50"/>
      <c r="C2008" s="51"/>
      <c r="D2008" s="50"/>
      <c r="E2008" s="52"/>
      <c r="F2008" s="50"/>
      <c r="G2008" s="50"/>
      <c r="H2008" s="50"/>
      <c r="I2008" s="50"/>
      <c r="J2008" s="50"/>
      <c r="K2008" s="50"/>
      <c r="L2008" s="53"/>
      <c r="M2008" s="53"/>
      <c r="N2008" s="50"/>
      <c r="O2008" s="50"/>
      <c r="P2008" s="50"/>
      <c r="Q2008" s="50"/>
      <c r="R2008" s="53"/>
    </row>
    <row r="2009">
      <c r="A2009" s="54"/>
      <c r="B2009" s="50"/>
      <c r="C2009" s="51"/>
      <c r="D2009" s="50"/>
      <c r="E2009" s="52"/>
      <c r="F2009" s="50"/>
      <c r="G2009" s="50"/>
      <c r="H2009" s="50"/>
      <c r="I2009" s="50"/>
      <c r="J2009" s="50"/>
      <c r="K2009" s="50"/>
      <c r="L2009" s="53"/>
      <c r="M2009" s="53"/>
      <c r="N2009" s="50"/>
      <c r="O2009" s="50"/>
      <c r="P2009" s="50"/>
      <c r="Q2009" s="50"/>
      <c r="R2009" s="53"/>
    </row>
    <row r="2010">
      <c r="A2010" s="54"/>
      <c r="B2010" s="50"/>
      <c r="C2010" s="51"/>
      <c r="D2010" s="50"/>
      <c r="E2010" s="52"/>
      <c r="F2010" s="50"/>
      <c r="G2010" s="50"/>
      <c r="H2010" s="50"/>
      <c r="I2010" s="50"/>
      <c r="J2010" s="50"/>
      <c r="K2010" s="50"/>
      <c r="L2010" s="53"/>
      <c r="M2010" s="53"/>
      <c r="N2010" s="50"/>
      <c r="O2010" s="50"/>
      <c r="P2010" s="50"/>
      <c r="Q2010" s="50"/>
      <c r="R2010" s="53"/>
    </row>
    <row r="2011">
      <c r="A2011" s="54"/>
      <c r="B2011" s="50"/>
      <c r="C2011" s="51"/>
      <c r="D2011" s="50"/>
      <c r="E2011" s="52"/>
      <c r="F2011" s="50"/>
      <c r="G2011" s="50"/>
      <c r="H2011" s="50"/>
      <c r="I2011" s="50"/>
      <c r="J2011" s="50"/>
      <c r="K2011" s="50"/>
      <c r="L2011" s="53"/>
      <c r="M2011" s="53"/>
      <c r="N2011" s="50"/>
      <c r="O2011" s="50"/>
      <c r="P2011" s="50"/>
      <c r="Q2011" s="50"/>
      <c r="R2011" s="53"/>
    </row>
    <row r="2012">
      <c r="A2012" s="54"/>
      <c r="B2012" s="50"/>
      <c r="C2012" s="51"/>
      <c r="D2012" s="50"/>
      <c r="E2012" s="52"/>
      <c r="F2012" s="50"/>
      <c r="G2012" s="50"/>
      <c r="H2012" s="50"/>
      <c r="I2012" s="50"/>
      <c r="J2012" s="50"/>
      <c r="K2012" s="50"/>
      <c r="L2012" s="53"/>
      <c r="M2012" s="53"/>
      <c r="N2012" s="50"/>
      <c r="O2012" s="50"/>
      <c r="P2012" s="50"/>
      <c r="Q2012" s="50"/>
      <c r="R2012" s="53"/>
    </row>
    <row r="2013">
      <c r="A2013" s="54"/>
      <c r="B2013" s="50"/>
      <c r="C2013" s="51"/>
      <c r="D2013" s="50"/>
      <c r="E2013" s="52"/>
      <c r="F2013" s="50"/>
      <c r="G2013" s="50"/>
      <c r="H2013" s="50"/>
      <c r="I2013" s="50"/>
      <c r="J2013" s="50"/>
      <c r="K2013" s="50"/>
      <c r="L2013" s="53"/>
      <c r="M2013" s="53"/>
      <c r="N2013" s="50"/>
      <c r="O2013" s="50"/>
      <c r="P2013" s="50"/>
      <c r="Q2013" s="50"/>
      <c r="R2013" s="53"/>
    </row>
    <row r="2014">
      <c r="A2014" s="54"/>
      <c r="B2014" s="50"/>
      <c r="C2014" s="51"/>
      <c r="D2014" s="50"/>
      <c r="E2014" s="52"/>
      <c r="F2014" s="50"/>
      <c r="G2014" s="50"/>
      <c r="H2014" s="50"/>
      <c r="I2014" s="50"/>
      <c r="J2014" s="50"/>
      <c r="K2014" s="50"/>
      <c r="L2014" s="53"/>
      <c r="M2014" s="53"/>
      <c r="N2014" s="50"/>
      <c r="O2014" s="50"/>
      <c r="P2014" s="50"/>
      <c r="Q2014" s="50"/>
      <c r="R2014" s="53"/>
    </row>
    <row r="2015">
      <c r="A2015" s="54"/>
      <c r="B2015" s="50"/>
      <c r="C2015" s="51"/>
      <c r="D2015" s="50"/>
      <c r="E2015" s="52"/>
      <c r="F2015" s="50"/>
      <c r="G2015" s="50"/>
      <c r="H2015" s="50"/>
      <c r="I2015" s="50"/>
      <c r="J2015" s="50"/>
      <c r="K2015" s="50"/>
      <c r="L2015" s="53"/>
      <c r="M2015" s="53"/>
      <c r="N2015" s="50"/>
      <c r="O2015" s="50"/>
      <c r="P2015" s="50"/>
      <c r="Q2015" s="50"/>
      <c r="R2015" s="53"/>
    </row>
    <row r="2016">
      <c r="A2016" s="54"/>
      <c r="B2016" s="50"/>
      <c r="C2016" s="51"/>
      <c r="D2016" s="50"/>
      <c r="E2016" s="52"/>
      <c r="F2016" s="50"/>
      <c r="G2016" s="50"/>
      <c r="H2016" s="50"/>
      <c r="I2016" s="50"/>
      <c r="J2016" s="50"/>
      <c r="K2016" s="50"/>
      <c r="L2016" s="53"/>
      <c r="M2016" s="53"/>
      <c r="N2016" s="50"/>
      <c r="O2016" s="50"/>
      <c r="P2016" s="50"/>
      <c r="Q2016" s="50"/>
      <c r="R2016" s="53"/>
    </row>
    <row r="2017">
      <c r="A2017" s="54"/>
      <c r="B2017" s="50"/>
      <c r="C2017" s="51"/>
      <c r="D2017" s="50"/>
      <c r="E2017" s="52"/>
      <c r="F2017" s="50"/>
      <c r="G2017" s="50"/>
      <c r="H2017" s="50"/>
      <c r="I2017" s="50"/>
      <c r="J2017" s="50"/>
      <c r="K2017" s="50"/>
      <c r="L2017" s="53"/>
      <c r="M2017" s="53"/>
      <c r="N2017" s="50"/>
      <c r="O2017" s="50"/>
      <c r="P2017" s="50"/>
      <c r="Q2017" s="50"/>
      <c r="R2017" s="53"/>
    </row>
    <row r="2018">
      <c r="A2018" s="54"/>
      <c r="B2018" s="50"/>
      <c r="C2018" s="51"/>
      <c r="D2018" s="50"/>
      <c r="E2018" s="52"/>
      <c r="F2018" s="50"/>
      <c r="G2018" s="50"/>
      <c r="H2018" s="50"/>
      <c r="I2018" s="50"/>
      <c r="J2018" s="50"/>
      <c r="K2018" s="50"/>
      <c r="L2018" s="53"/>
      <c r="M2018" s="53"/>
      <c r="N2018" s="50"/>
      <c r="O2018" s="50"/>
      <c r="P2018" s="50"/>
      <c r="Q2018" s="50"/>
      <c r="R2018" s="53"/>
    </row>
    <row r="2019">
      <c r="A2019" s="54"/>
      <c r="B2019" s="50"/>
      <c r="C2019" s="51"/>
      <c r="D2019" s="50"/>
      <c r="E2019" s="52"/>
      <c r="F2019" s="50"/>
      <c r="G2019" s="50"/>
      <c r="H2019" s="50"/>
      <c r="I2019" s="50"/>
      <c r="J2019" s="50"/>
      <c r="K2019" s="50"/>
      <c r="L2019" s="53"/>
      <c r="M2019" s="53"/>
      <c r="N2019" s="50"/>
      <c r="O2019" s="50"/>
      <c r="P2019" s="50"/>
      <c r="Q2019" s="50"/>
      <c r="R2019" s="53"/>
    </row>
    <row r="2020">
      <c r="A2020" s="54"/>
      <c r="B2020" s="50"/>
      <c r="C2020" s="51"/>
      <c r="D2020" s="50"/>
      <c r="E2020" s="52"/>
      <c r="F2020" s="50"/>
      <c r="G2020" s="50"/>
      <c r="H2020" s="50"/>
      <c r="I2020" s="50"/>
      <c r="J2020" s="50"/>
      <c r="K2020" s="50"/>
      <c r="L2020" s="53"/>
      <c r="M2020" s="53"/>
      <c r="N2020" s="50"/>
      <c r="O2020" s="50"/>
      <c r="P2020" s="50"/>
      <c r="Q2020" s="50"/>
      <c r="R2020" s="53"/>
    </row>
    <row r="2021">
      <c r="A2021" s="54"/>
      <c r="B2021" s="50"/>
      <c r="C2021" s="51"/>
      <c r="D2021" s="50"/>
      <c r="E2021" s="52"/>
      <c r="F2021" s="50"/>
      <c r="G2021" s="50"/>
      <c r="H2021" s="50"/>
      <c r="I2021" s="50"/>
      <c r="J2021" s="50"/>
      <c r="K2021" s="50"/>
      <c r="L2021" s="53"/>
      <c r="M2021" s="53"/>
      <c r="N2021" s="50"/>
      <c r="O2021" s="50"/>
      <c r="P2021" s="50"/>
      <c r="Q2021" s="50"/>
      <c r="R2021" s="53"/>
    </row>
    <row r="2022">
      <c r="A2022" s="54"/>
      <c r="B2022" s="50"/>
      <c r="C2022" s="51"/>
      <c r="D2022" s="50"/>
      <c r="E2022" s="52"/>
      <c r="F2022" s="50"/>
      <c r="G2022" s="50"/>
      <c r="H2022" s="50"/>
      <c r="I2022" s="50"/>
      <c r="J2022" s="50"/>
      <c r="K2022" s="50"/>
      <c r="L2022" s="53"/>
      <c r="M2022" s="53"/>
      <c r="N2022" s="50"/>
      <c r="O2022" s="50"/>
      <c r="P2022" s="50"/>
      <c r="Q2022" s="50"/>
      <c r="R2022" s="53"/>
    </row>
    <row r="2023">
      <c r="A2023" s="54"/>
      <c r="B2023" s="50"/>
      <c r="C2023" s="51"/>
      <c r="D2023" s="50"/>
      <c r="E2023" s="52"/>
      <c r="F2023" s="50"/>
      <c r="G2023" s="50"/>
      <c r="H2023" s="50"/>
      <c r="I2023" s="50"/>
      <c r="J2023" s="50"/>
      <c r="K2023" s="50"/>
      <c r="L2023" s="53"/>
      <c r="M2023" s="53"/>
      <c r="N2023" s="50"/>
      <c r="O2023" s="50"/>
      <c r="P2023" s="50"/>
      <c r="Q2023" s="50"/>
      <c r="R2023" s="53"/>
    </row>
    <row r="2024">
      <c r="A2024" s="54"/>
      <c r="B2024" s="50"/>
      <c r="C2024" s="51"/>
      <c r="D2024" s="50"/>
      <c r="E2024" s="52"/>
      <c r="F2024" s="50"/>
      <c r="G2024" s="50"/>
      <c r="H2024" s="50"/>
      <c r="I2024" s="50"/>
      <c r="J2024" s="50"/>
      <c r="K2024" s="50"/>
      <c r="L2024" s="53"/>
      <c r="M2024" s="53"/>
      <c r="N2024" s="50"/>
      <c r="O2024" s="50"/>
      <c r="P2024" s="50"/>
      <c r="Q2024" s="50"/>
      <c r="R2024" s="53"/>
    </row>
    <row r="2025">
      <c r="A2025" s="54"/>
      <c r="B2025" s="50"/>
      <c r="C2025" s="51"/>
      <c r="D2025" s="50"/>
      <c r="E2025" s="52"/>
      <c r="F2025" s="50"/>
      <c r="G2025" s="50"/>
      <c r="H2025" s="50"/>
      <c r="I2025" s="50"/>
      <c r="J2025" s="50"/>
      <c r="K2025" s="50"/>
      <c r="L2025" s="53"/>
      <c r="M2025" s="53"/>
      <c r="N2025" s="50"/>
      <c r="O2025" s="50"/>
      <c r="P2025" s="50"/>
      <c r="Q2025" s="50"/>
      <c r="R2025" s="53"/>
    </row>
    <row r="2026">
      <c r="A2026" s="54"/>
      <c r="B2026" s="50"/>
      <c r="C2026" s="51"/>
      <c r="D2026" s="50"/>
      <c r="E2026" s="52"/>
      <c r="F2026" s="50"/>
      <c r="G2026" s="50"/>
      <c r="H2026" s="50"/>
      <c r="I2026" s="50"/>
      <c r="J2026" s="50"/>
      <c r="K2026" s="50"/>
      <c r="L2026" s="53"/>
      <c r="M2026" s="53"/>
      <c r="N2026" s="50"/>
      <c r="O2026" s="50"/>
      <c r="P2026" s="50"/>
      <c r="Q2026" s="50"/>
      <c r="R2026" s="53"/>
    </row>
    <row r="2027">
      <c r="A2027" s="54"/>
      <c r="B2027" s="50"/>
      <c r="C2027" s="51"/>
      <c r="D2027" s="50"/>
      <c r="E2027" s="52"/>
      <c r="F2027" s="50"/>
      <c r="G2027" s="50"/>
      <c r="H2027" s="50"/>
      <c r="I2027" s="50"/>
      <c r="J2027" s="50"/>
      <c r="K2027" s="50"/>
      <c r="L2027" s="53"/>
      <c r="M2027" s="53"/>
      <c r="N2027" s="50"/>
      <c r="O2027" s="50"/>
      <c r="P2027" s="50"/>
      <c r="Q2027" s="50"/>
      <c r="R2027" s="53"/>
    </row>
    <row r="2028">
      <c r="A2028" s="54"/>
      <c r="B2028" s="50"/>
      <c r="C2028" s="51"/>
      <c r="D2028" s="50"/>
      <c r="E2028" s="52"/>
      <c r="F2028" s="50"/>
      <c r="G2028" s="50"/>
      <c r="H2028" s="50"/>
      <c r="I2028" s="50"/>
      <c r="J2028" s="50"/>
      <c r="K2028" s="50"/>
      <c r="L2028" s="53"/>
      <c r="M2028" s="53"/>
      <c r="N2028" s="50"/>
      <c r="O2028" s="50"/>
      <c r="P2028" s="50"/>
      <c r="Q2028" s="50"/>
      <c r="R2028" s="53"/>
    </row>
    <row r="2029">
      <c r="A2029" s="54"/>
      <c r="B2029" s="50"/>
      <c r="C2029" s="51"/>
      <c r="D2029" s="50"/>
      <c r="E2029" s="52"/>
      <c r="F2029" s="50"/>
      <c r="G2029" s="50"/>
      <c r="H2029" s="50"/>
      <c r="I2029" s="50"/>
      <c r="J2029" s="50"/>
      <c r="K2029" s="50"/>
      <c r="L2029" s="53"/>
      <c r="M2029" s="53"/>
      <c r="N2029" s="50"/>
      <c r="O2029" s="50"/>
      <c r="P2029" s="50"/>
      <c r="Q2029" s="50"/>
      <c r="R2029" s="53"/>
    </row>
    <row r="2030">
      <c r="A2030" s="54"/>
      <c r="B2030" s="50"/>
      <c r="C2030" s="51"/>
      <c r="D2030" s="50"/>
      <c r="E2030" s="52"/>
      <c r="F2030" s="50"/>
      <c r="G2030" s="50"/>
      <c r="H2030" s="50"/>
      <c r="I2030" s="50"/>
      <c r="J2030" s="50"/>
      <c r="K2030" s="50"/>
      <c r="L2030" s="53"/>
      <c r="M2030" s="53"/>
      <c r="N2030" s="50"/>
      <c r="O2030" s="50"/>
      <c r="P2030" s="50"/>
      <c r="Q2030" s="50"/>
      <c r="R2030" s="53"/>
    </row>
    <row r="2031">
      <c r="A2031" s="54"/>
      <c r="B2031" s="50"/>
      <c r="C2031" s="51"/>
      <c r="D2031" s="50"/>
      <c r="E2031" s="52"/>
      <c r="F2031" s="50"/>
      <c r="G2031" s="50"/>
      <c r="H2031" s="50"/>
      <c r="I2031" s="50"/>
      <c r="J2031" s="50"/>
      <c r="K2031" s="50"/>
      <c r="L2031" s="53"/>
      <c r="M2031" s="53"/>
      <c r="N2031" s="50"/>
      <c r="O2031" s="50"/>
      <c r="P2031" s="50"/>
      <c r="Q2031" s="50"/>
      <c r="R2031" s="53"/>
    </row>
    <row r="2032">
      <c r="A2032" s="54"/>
      <c r="B2032" s="50"/>
      <c r="C2032" s="51"/>
      <c r="D2032" s="50"/>
      <c r="E2032" s="52"/>
      <c r="F2032" s="50"/>
      <c r="G2032" s="50"/>
      <c r="H2032" s="50"/>
      <c r="I2032" s="50"/>
      <c r="J2032" s="50"/>
      <c r="K2032" s="50"/>
      <c r="L2032" s="53"/>
      <c r="M2032" s="53"/>
      <c r="N2032" s="50"/>
      <c r="O2032" s="50"/>
      <c r="P2032" s="50"/>
      <c r="Q2032" s="50"/>
      <c r="R2032" s="53"/>
    </row>
    <row r="2033">
      <c r="A2033" s="54"/>
      <c r="B2033" s="50"/>
      <c r="C2033" s="51"/>
      <c r="D2033" s="50"/>
      <c r="E2033" s="52"/>
      <c r="F2033" s="50"/>
      <c r="G2033" s="50"/>
      <c r="H2033" s="50"/>
      <c r="I2033" s="50"/>
      <c r="J2033" s="50"/>
      <c r="K2033" s="50"/>
      <c r="L2033" s="53"/>
      <c r="M2033" s="53"/>
      <c r="N2033" s="50"/>
      <c r="O2033" s="50"/>
      <c r="P2033" s="50"/>
      <c r="Q2033" s="50"/>
      <c r="R2033" s="53"/>
    </row>
    <row r="2034">
      <c r="A2034" s="54"/>
      <c r="B2034" s="50"/>
      <c r="C2034" s="51"/>
      <c r="D2034" s="50"/>
      <c r="E2034" s="52"/>
      <c r="F2034" s="50"/>
      <c r="G2034" s="50"/>
      <c r="H2034" s="50"/>
      <c r="I2034" s="50"/>
      <c r="J2034" s="50"/>
      <c r="K2034" s="50"/>
      <c r="L2034" s="53"/>
      <c r="M2034" s="53"/>
      <c r="N2034" s="50"/>
      <c r="O2034" s="50"/>
      <c r="P2034" s="50"/>
      <c r="Q2034" s="50"/>
      <c r="R2034" s="53"/>
    </row>
    <row r="2035">
      <c r="A2035" s="54"/>
      <c r="B2035" s="50"/>
      <c r="C2035" s="51"/>
      <c r="D2035" s="50"/>
      <c r="E2035" s="52"/>
      <c r="F2035" s="50"/>
      <c r="G2035" s="50"/>
      <c r="H2035" s="50"/>
      <c r="I2035" s="50"/>
      <c r="J2035" s="50"/>
      <c r="K2035" s="50"/>
      <c r="L2035" s="53"/>
      <c r="M2035" s="53"/>
      <c r="N2035" s="50"/>
      <c r="O2035" s="50"/>
      <c r="P2035" s="50"/>
      <c r="Q2035" s="50"/>
      <c r="R2035" s="53"/>
    </row>
    <row r="2036">
      <c r="A2036" s="54"/>
      <c r="B2036" s="50"/>
      <c r="C2036" s="51"/>
      <c r="D2036" s="50"/>
      <c r="E2036" s="52"/>
      <c r="F2036" s="50"/>
      <c r="G2036" s="50"/>
      <c r="H2036" s="50"/>
      <c r="I2036" s="50"/>
      <c r="J2036" s="50"/>
      <c r="K2036" s="50"/>
      <c r="L2036" s="53"/>
      <c r="M2036" s="53"/>
      <c r="N2036" s="50"/>
      <c r="O2036" s="50"/>
      <c r="P2036" s="50"/>
      <c r="Q2036" s="50"/>
      <c r="R2036" s="53"/>
    </row>
    <row r="2037">
      <c r="A2037" s="54"/>
      <c r="B2037" s="50"/>
      <c r="C2037" s="51"/>
      <c r="D2037" s="50"/>
      <c r="E2037" s="52"/>
      <c r="F2037" s="50"/>
      <c r="G2037" s="50"/>
      <c r="H2037" s="50"/>
      <c r="I2037" s="50"/>
      <c r="J2037" s="50"/>
      <c r="K2037" s="50"/>
      <c r="L2037" s="53"/>
      <c r="M2037" s="53"/>
      <c r="N2037" s="50"/>
      <c r="O2037" s="50"/>
      <c r="P2037" s="50"/>
      <c r="Q2037" s="50"/>
      <c r="R2037" s="53"/>
    </row>
    <row r="2038">
      <c r="A2038" s="54"/>
      <c r="B2038" s="50"/>
      <c r="C2038" s="51"/>
      <c r="D2038" s="50"/>
      <c r="E2038" s="52"/>
      <c r="F2038" s="50"/>
      <c r="G2038" s="50"/>
      <c r="H2038" s="50"/>
      <c r="I2038" s="50"/>
      <c r="J2038" s="50"/>
      <c r="K2038" s="50"/>
      <c r="L2038" s="53"/>
      <c r="M2038" s="53"/>
      <c r="N2038" s="50"/>
      <c r="O2038" s="50"/>
      <c r="P2038" s="50"/>
      <c r="Q2038" s="50"/>
      <c r="R2038" s="53"/>
    </row>
    <row r="2039">
      <c r="A2039" s="54"/>
      <c r="B2039" s="50"/>
      <c r="C2039" s="51"/>
      <c r="D2039" s="50"/>
      <c r="E2039" s="52"/>
      <c r="F2039" s="50"/>
      <c r="G2039" s="50"/>
      <c r="H2039" s="50"/>
      <c r="I2039" s="50"/>
      <c r="J2039" s="50"/>
      <c r="K2039" s="50"/>
      <c r="L2039" s="53"/>
      <c r="M2039" s="53"/>
      <c r="N2039" s="50"/>
      <c r="O2039" s="50"/>
      <c r="P2039" s="50"/>
      <c r="Q2039" s="50"/>
      <c r="R2039" s="53"/>
    </row>
    <row r="2040">
      <c r="A2040" s="54"/>
      <c r="B2040" s="50"/>
      <c r="C2040" s="51"/>
      <c r="D2040" s="50"/>
      <c r="E2040" s="52"/>
      <c r="F2040" s="50"/>
      <c r="G2040" s="50"/>
      <c r="H2040" s="50"/>
      <c r="I2040" s="50"/>
      <c r="J2040" s="50"/>
      <c r="K2040" s="50"/>
      <c r="L2040" s="53"/>
      <c r="M2040" s="53"/>
      <c r="N2040" s="50"/>
      <c r="O2040" s="50"/>
      <c r="P2040" s="50"/>
      <c r="Q2040" s="50"/>
      <c r="R2040" s="53"/>
    </row>
    <row r="2041">
      <c r="A2041" s="54"/>
      <c r="B2041" s="50"/>
      <c r="C2041" s="51"/>
      <c r="D2041" s="50"/>
      <c r="E2041" s="52"/>
      <c r="F2041" s="50"/>
      <c r="G2041" s="50"/>
      <c r="H2041" s="50"/>
      <c r="I2041" s="50"/>
      <c r="J2041" s="50"/>
      <c r="K2041" s="50"/>
      <c r="L2041" s="53"/>
      <c r="M2041" s="53"/>
      <c r="N2041" s="50"/>
      <c r="O2041" s="50"/>
      <c r="P2041" s="50"/>
      <c r="Q2041" s="50"/>
      <c r="R2041" s="53"/>
    </row>
    <row r="2042">
      <c r="A2042" s="54"/>
      <c r="B2042" s="50"/>
      <c r="C2042" s="51"/>
      <c r="D2042" s="50"/>
      <c r="E2042" s="52"/>
      <c r="F2042" s="50"/>
      <c r="G2042" s="50"/>
      <c r="H2042" s="50"/>
      <c r="I2042" s="50"/>
      <c r="J2042" s="50"/>
      <c r="K2042" s="50"/>
      <c r="L2042" s="53"/>
      <c r="M2042" s="53"/>
      <c r="N2042" s="50"/>
      <c r="O2042" s="50"/>
      <c r="P2042" s="50"/>
      <c r="Q2042" s="50"/>
      <c r="R2042" s="53"/>
    </row>
    <row r="2043">
      <c r="A2043" s="54"/>
      <c r="B2043" s="50"/>
      <c r="C2043" s="51"/>
      <c r="D2043" s="50"/>
      <c r="E2043" s="52"/>
      <c r="F2043" s="50"/>
      <c r="G2043" s="50"/>
      <c r="H2043" s="50"/>
      <c r="I2043" s="50"/>
      <c r="J2043" s="50"/>
      <c r="K2043" s="50"/>
      <c r="L2043" s="53"/>
      <c r="M2043" s="53"/>
      <c r="N2043" s="50"/>
      <c r="O2043" s="50"/>
      <c r="P2043" s="50"/>
      <c r="Q2043" s="50"/>
      <c r="R2043" s="53"/>
    </row>
    <row r="2044">
      <c r="A2044" s="54"/>
      <c r="B2044" s="50"/>
      <c r="C2044" s="51"/>
      <c r="D2044" s="50"/>
      <c r="E2044" s="52"/>
      <c r="F2044" s="50"/>
      <c r="G2044" s="50"/>
      <c r="H2044" s="50"/>
      <c r="I2044" s="50"/>
      <c r="J2044" s="50"/>
      <c r="K2044" s="50"/>
      <c r="L2044" s="53"/>
      <c r="M2044" s="53"/>
      <c r="N2044" s="50"/>
      <c r="O2044" s="50"/>
      <c r="P2044" s="50"/>
      <c r="Q2044" s="50"/>
      <c r="R2044" s="53"/>
    </row>
    <row r="2045">
      <c r="A2045" s="54"/>
      <c r="B2045" s="50"/>
      <c r="C2045" s="51"/>
      <c r="D2045" s="50"/>
      <c r="E2045" s="52"/>
      <c r="F2045" s="50"/>
      <c r="G2045" s="50"/>
      <c r="H2045" s="50"/>
      <c r="I2045" s="50"/>
      <c r="J2045" s="50"/>
      <c r="K2045" s="50"/>
      <c r="L2045" s="53"/>
      <c r="M2045" s="53"/>
      <c r="N2045" s="50"/>
      <c r="O2045" s="50"/>
      <c r="P2045" s="50"/>
      <c r="Q2045" s="50"/>
      <c r="R2045" s="53"/>
    </row>
    <row r="2046">
      <c r="A2046" s="54"/>
      <c r="B2046" s="50"/>
      <c r="C2046" s="51"/>
      <c r="D2046" s="50"/>
      <c r="E2046" s="52"/>
      <c r="F2046" s="50"/>
      <c r="G2046" s="50"/>
      <c r="H2046" s="50"/>
      <c r="I2046" s="50"/>
      <c r="J2046" s="50"/>
      <c r="K2046" s="50"/>
      <c r="L2046" s="53"/>
      <c r="M2046" s="53"/>
      <c r="N2046" s="50"/>
      <c r="O2046" s="50"/>
      <c r="P2046" s="50"/>
      <c r="Q2046" s="50"/>
      <c r="R2046" s="53"/>
    </row>
    <row r="2047">
      <c r="A2047" s="54"/>
      <c r="B2047" s="50"/>
      <c r="C2047" s="51"/>
      <c r="D2047" s="50"/>
      <c r="E2047" s="52"/>
      <c r="F2047" s="50"/>
      <c r="G2047" s="50"/>
      <c r="H2047" s="50"/>
      <c r="I2047" s="50"/>
      <c r="J2047" s="50"/>
      <c r="K2047" s="50"/>
      <c r="L2047" s="53"/>
      <c r="M2047" s="53"/>
      <c r="N2047" s="50"/>
      <c r="O2047" s="50"/>
      <c r="P2047" s="50"/>
      <c r="Q2047" s="50"/>
      <c r="R2047" s="53"/>
    </row>
    <row r="2048">
      <c r="A2048" s="54"/>
      <c r="B2048" s="50"/>
      <c r="C2048" s="51"/>
      <c r="D2048" s="50"/>
      <c r="E2048" s="52"/>
      <c r="F2048" s="50"/>
      <c r="G2048" s="50"/>
      <c r="H2048" s="50"/>
      <c r="I2048" s="50"/>
      <c r="J2048" s="50"/>
      <c r="K2048" s="50"/>
      <c r="L2048" s="53"/>
      <c r="M2048" s="53"/>
      <c r="N2048" s="50"/>
      <c r="O2048" s="50"/>
      <c r="P2048" s="50"/>
      <c r="Q2048" s="50"/>
      <c r="R2048" s="53"/>
    </row>
    <row r="2049">
      <c r="A2049" s="54"/>
      <c r="B2049" s="50"/>
      <c r="C2049" s="51"/>
      <c r="D2049" s="50"/>
      <c r="E2049" s="52"/>
      <c r="F2049" s="50"/>
      <c r="G2049" s="50"/>
      <c r="H2049" s="50"/>
      <c r="I2049" s="50"/>
      <c r="J2049" s="50"/>
      <c r="K2049" s="50"/>
      <c r="L2049" s="53"/>
      <c r="M2049" s="53"/>
      <c r="N2049" s="50"/>
      <c r="O2049" s="50"/>
      <c r="P2049" s="50"/>
      <c r="Q2049" s="50"/>
      <c r="R2049" s="53"/>
    </row>
    <row r="2050">
      <c r="A2050" s="54"/>
      <c r="B2050" s="50"/>
      <c r="C2050" s="51"/>
      <c r="D2050" s="50"/>
      <c r="E2050" s="52"/>
      <c r="F2050" s="50"/>
      <c r="G2050" s="50"/>
      <c r="H2050" s="50"/>
      <c r="I2050" s="50"/>
      <c r="J2050" s="50"/>
      <c r="K2050" s="50"/>
      <c r="L2050" s="53"/>
      <c r="M2050" s="53"/>
      <c r="N2050" s="50"/>
      <c r="O2050" s="50"/>
      <c r="P2050" s="50"/>
      <c r="Q2050" s="50"/>
      <c r="R2050" s="53"/>
    </row>
    <row r="2051">
      <c r="A2051" s="54"/>
      <c r="B2051" s="50"/>
      <c r="C2051" s="51"/>
      <c r="D2051" s="50"/>
      <c r="E2051" s="52"/>
      <c r="F2051" s="50"/>
      <c r="G2051" s="50"/>
      <c r="H2051" s="50"/>
      <c r="I2051" s="50"/>
      <c r="J2051" s="50"/>
      <c r="K2051" s="50"/>
      <c r="L2051" s="53"/>
      <c r="M2051" s="53"/>
      <c r="N2051" s="50"/>
      <c r="O2051" s="50"/>
      <c r="P2051" s="50"/>
      <c r="Q2051" s="50"/>
      <c r="R2051" s="53"/>
    </row>
    <row r="2052">
      <c r="A2052" s="54"/>
      <c r="B2052" s="50"/>
      <c r="C2052" s="51"/>
      <c r="D2052" s="50"/>
      <c r="E2052" s="52"/>
      <c r="F2052" s="50"/>
      <c r="G2052" s="50"/>
      <c r="H2052" s="50"/>
      <c r="I2052" s="50"/>
      <c r="J2052" s="50"/>
      <c r="K2052" s="50"/>
      <c r="L2052" s="53"/>
      <c r="M2052" s="53"/>
      <c r="N2052" s="50"/>
      <c r="O2052" s="50"/>
      <c r="P2052" s="50"/>
      <c r="Q2052" s="50"/>
      <c r="R2052" s="53"/>
    </row>
    <row r="2053">
      <c r="A2053" s="54"/>
      <c r="B2053" s="50"/>
      <c r="C2053" s="51"/>
      <c r="D2053" s="50"/>
      <c r="E2053" s="52"/>
      <c r="F2053" s="50"/>
      <c r="G2053" s="50"/>
      <c r="H2053" s="50"/>
      <c r="I2053" s="50"/>
      <c r="J2053" s="50"/>
      <c r="K2053" s="50"/>
      <c r="L2053" s="53"/>
      <c r="M2053" s="53"/>
      <c r="N2053" s="50"/>
      <c r="O2053" s="50"/>
      <c r="P2053" s="50"/>
      <c r="Q2053" s="50"/>
      <c r="R2053" s="53"/>
    </row>
    <row r="2054">
      <c r="A2054" s="54"/>
      <c r="B2054" s="50"/>
      <c r="C2054" s="51"/>
      <c r="D2054" s="50"/>
      <c r="E2054" s="52"/>
      <c r="F2054" s="50"/>
      <c r="G2054" s="50"/>
      <c r="H2054" s="50"/>
      <c r="I2054" s="50"/>
      <c r="J2054" s="50"/>
      <c r="K2054" s="50"/>
      <c r="L2054" s="53"/>
      <c r="M2054" s="53"/>
      <c r="N2054" s="50"/>
      <c r="O2054" s="50"/>
      <c r="P2054" s="50"/>
      <c r="Q2054" s="50"/>
      <c r="R2054" s="53"/>
    </row>
    <row r="2055">
      <c r="A2055" s="54"/>
      <c r="B2055" s="50"/>
      <c r="C2055" s="51"/>
      <c r="D2055" s="50"/>
      <c r="E2055" s="52"/>
      <c r="F2055" s="50"/>
      <c r="G2055" s="50"/>
      <c r="H2055" s="50"/>
      <c r="I2055" s="50"/>
      <c r="J2055" s="50"/>
      <c r="K2055" s="50"/>
      <c r="L2055" s="53"/>
      <c r="M2055" s="53"/>
      <c r="N2055" s="50"/>
      <c r="O2055" s="50"/>
      <c r="P2055" s="50"/>
      <c r="Q2055" s="50"/>
      <c r="R2055" s="53"/>
    </row>
    <row r="2056">
      <c r="A2056" s="54"/>
      <c r="B2056" s="50"/>
      <c r="C2056" s="51"/>
      <c r="D2056" s="50"/>
      <c r="E2056" s="52"/>
      <c r="F2056" s="50"/>
      <c r="G2056" s="50"/>
      <c r="H2056" s="50"/>
      <c r="I2056" s="50"/>
      <c r="J2056" s="50"/>
      <c r="K2056" s="50"/>
      <c r="L2056" s="53"/>
      <c r="M2056" s="53"/>
      <c r="N2056" s="50"/>
      <c r="O2056" s="50"/>
      <c r="P2056" s="50"/>
      <c r="Q2056" s="50"/>
      <c r="R2056" s="53"/>
    </row>
    <row r="2057">
      <c r="A2057" s="54"/>
      <c r="B2057" s="50"/>
      <c r="C2057" s="51"/>
      <c r="D2057" s="50"/>
      <c r="E2057" s="52"/>
      <c r="F2057" s="50"/>
      <c r="G2057" s="50"/>
      <c r="H2057" s="50"/>
      <c r="I2057" s="50"/>
      <c r="J2057" s="50"/>
      <c r="K2057" s="50"/>
      <c r="L2057" s="53"/>
      <c r="M2057" s="53"/>
      <c r="N2057" s="50"/>
      <c r="O2057" s="50"/>
      <c r="P2057" s="50"/>
      <c r="Q2057" s="50"/>
      <c r="R2057" s="53"/>
    </row>
    <row r="2058">
      <c r="A2058" s="54"/>
      <c r="B2058" s="50"/>
      <c r="C2058" s="51"/>
      <c r="D2058" s="50"/>
      <c r="E2058" s="52"/>
      <c r="F2058" s="50"/>
      <c r="G2058" s="50"/>
      <c r="H2058" s="50"/>
      <c r="I2058" s="50"/>
      <c r="J2058" s="50"/>
      <c r="K2058" s="50"/>
      <c r="L2058" s="53"/>
      <c r="M2058" s="53"/>
      <c r="N2058" s="50"/>
      <c r="O2058" s="50"/>
      <c r="P2058" s="50"/>
      <c r="Q2058" s="50"/>
      <c r="R2058" s="53"/>
    </row>
    <row r="2059">
      <c r="A2059" s="54"/>
      <c r="B2059" s="50"/>
      <c r="C2059" s="51"/>
      <c r="D2059" s="50"/>
      <c r="E2059" s="52"/>
      <c r="F2059" s="50"/>
      <c r="G2059" s="50"/>
      <c r="H2059" s="50"/>
      <c r="I2059" s="50"/>
      <c r="J2059" s="50"/>
      <c r="K2059" s="50"/>
      <c r="L2059" s="53"/>
      <c r="M2059" s="53"/>
      <c r="N2059" s="50"/>
      <c r="O2059" s="50"/>
      <c r="P2059" s="50"/>
      <c r="Q2059" s="50"/>
      <c r="R2059" s="53"/>
    </row>
    <row r="2060">
      <c r="A2060" s="54"/>
      <c r="B2060" s="50"/>
      <c r="C2060" s="51"/>
      <c r="D2060" s="50"/>
      <c r="E2060" s="52"/>
      <c r="F2060" s="50"/>
      <c r="G2060" s="50"/>
      <c r="H2060" s="50"/>
      <c r="I2060" s="50"/>
      <c r="J2060" s="50"/>
      <c r="K2060" s="50"/>
      <c r="L2060" s="53"/>
      <c r="M2060" s="53"/>
      <c r="N2060" s="50"/>
      <c r="O2060" s="50"/>
      <c r="P2060" s="50"/>
      <c r="Q2060" s="50"/>
      <c r="R2060" s="53"/>
    </row>
    <row r="2061">
      <c r="A2061" s="54"/>
      <c r="B2061" s="50"/>
      <c r="C2061" s="51"/>
      <c r="D2061" s="50"/>
      <c r="E2061" s="52"/>
      <c r="F2061" s="50"/>
      <c r="G2061" s="50"/>
      <c r="H2061" s="50"/>
      <c r="I2061" s="50"/>
      <c r="J2061" s="50"/>
      <c r="K2061" s="50"/>
      <c r="L2061" s="53"/>
      <c r="M2061" s="53"/>
      <c r="N2061" s="50"/>
      <c r="O2061" s="50"/>
      <c r="P2061" s="50"/>
      <c r="Q2061" s="50"/>
      <c r="R2061" s="53"/>
    </row>
    <row r="2062">
      <c r="A2062" s="54"/>
      <c r="B2062" s="50"/>
      <c r="C2062" s="51"/>
      <c r="D2062" s="50"/>
      <c r="E2062" s="52"/>
      <c r="F2062" s="50"/>
      <c r="G2062" s="50"/>
      <c r="H2062" s="50"/>
      <c r="I2062" s="50"/>
      <c r="J2062" s="50"/>
      <c r="K2062" s="50"/>
      <c r="L2062" s="53"/>
      <c r="M2062" s="53"/>
      <c r="N2062" s="50"/>
      <c r="O2062" s="50"/>
      <c r="P2062" s="50"/>
      <c r="Q2062" s="50"/>
      <c r="R2062" s="53"/>
    </row>
    <row r="2063">
      <c r="A2063" s="54"/>
      <c r="B2063" s="50"/>
      <c r="C2063" s="51"/>
      <c r="D2063" s="50"/>
      <c r="E2063" s="52"/>
      <c r="F2063" s="50"/>
      <c r="G2063" s="50"/>
      <c r="H2063" s="50"/>
      <c r="I2063" s="50"/>
      <c r="J2063" s="50"/>
      <c r="K2063" s="50"/>
      <c r="L2063" s="53"/>
      <c r="M2063" s="53"/>
      <c r="N2063" s="50"/>
      <c r="O2063" s="50"/>
      <c r="P2063" s="50"/>
      <c r="Q2063" s="50"/>
      <c r="R2063" s="53"/>
    </row>
    <row r="2064">
      <c r="A2064" s="54"/>
      <c r="B2064" s="50"/>
      <c r="C2064" s="51"/>
      <c r="D2064" s="50"/>
      <c r="E2064" s="52"/>
      <c r="F2064" s="50"/>
      <c r="G2064" s="50"/>
      <c r="H2064" s="50"/>
      <c r="I2064" s="50"/>
      <c r="J2064" s="50"/>
      <c r="K2064" s="50"/>
      <c r="L2064" s="53"/>
      <c r="M2064" s="53"/>
      <c r="N2064" s="50"/>
      <c r="O2064" s="50"/>
      <c r="P2064" s="50"/>
      <c r="Q2064" s="50"/>
      <c r="R2064" s="53"/>
    </row>
    <row r="2065">
      <c r="A2065" s="54"/>
      <c r="B2065" s="50"/>
      <c r="C2065" s="51"/>
      <c r="D2065" s="50"/>
      <c r="E2065" s="52"/>
      <c r="F2065" s="50"/>
      <c r="G2065" s="50"/>
      <c r="H2065" s="50"/>
      <c r="I2065" s="50"/>
      <c r="J2065" s="50"/>
      <c r="K2065" s="50"/>
      <c r="L2065" s="53"/>
      <c r="M2065" s="53"/>
      <c r="N2065" s="50"/>
      <c r="O2065" s="50"/>
      <c r="P2065" s="50"/>
      <c r="Q2065" s="50"/>
      <c r="R2065" s="53"/>
    </row>
    <row r="2066">
      <c r="A2066" s="54"/>
      <c r="B2066" s="50"/>
      <c r="C2066" s="51"/>
      <c r="D2066" s="50"/>
      <c r="E2066" s="52"/>
      <c r="F2066" s="50"/>
      <c r="G2066" s="50"/>
      <c r="H2066" s="50"/>
      <c r="I2066" s="50"/>
      <c r="J2066" s="50"/>
      <c r="K2066" s="50"/>
      <c r="L2066" s="53"/>
      <c r="M2066" s="53"/>
      <c r="N2066" s="50"/>
      <c r="O2066" s="50"/>
      <c r="P2066" s="50"/>
      <c r="Q2066" s="50"/>
      <c r="R2066" s="53"/>
    </row>
    <row r="2067">
      <c r="A2067" s="54"/>
      <c r="B2067" s="50"/>
      <c r="C2067" s="51"/>
      <c r="D2067" s="50"/>
      <c r="E2067" s="52"/>
      <c r="F2067" s="50"/>
      <c r="G2067" s="50"/>
      <c r="H2067" s="50"/>
      <c r="I2067" s="50"/>
      <c r="J2067" s="50"/>
      <c r="K2067" s="50"/>
      <c r="L2067" s="53"/>
      <c r="M2067" s="53"/>
      <c r="N2067" s="50"/>
      <c r="O2067" s="50"/>
      <c r="P2067" s="50"/>
      <c r="Q2067" s="50"/>
      <c r="R2067" s="53"/>
    </row>
    <row r="2068">
      <c r="A2068" s="54"/>
      <c r="B2068" s="50"/>
      <c r="C2068" s="51"/>
      <c r="D2068" s="50"/>
      <c r="E2068" s="52"/>
      <c r="F2068" s="50"/>
      <c r="G2068" s="50"/>
      <c r="H2068" s="50"/>
      <c r="I2068" s="50"/>
      <c r="J2068" s="50"/>
      <c r="K2068" s="50"/>
      <c r="L2068" s="53"/>
      <c r="M2068" s="53"/>
      <c r="N2068" s="50"/>
      <c r="O2068" s="50"/>
      <c r="P2068" s="50"/>
      <c r="Q2068" s="50"/>
      <c r="R2068" s="53"/>
    </row>
    <row r="2069">
      <c r="A2069" s="54"/>
      <c r="B2069" s="50"/>
      <c r="C2069" s="51"/>
      <c r="D2069" s="50"/>
      <c r="E2069" s="52"/>
      <c r="F2069" s="50"/>
      <c r="G2069" s="50"/>
      <c r="H2069" s="50"/>
      <c r="I2069" s="50"/>
      <c r="J2069" s="50"/>
      <c r="K2069" s="50"/>
      <c r="L2069" s="53"/>
      <c r="M2069" s="53"/>
      <c r="N2069" s="50"/>
      <c r="O2069" s="50"/>
      <c r="P2069" s="50"/>
      <c r="Q2069" s="50"/>
      <c r="R2069" s="53"/>
    </row>
    <row r="2070">
      <c r="A2070" s="54"/>
      <c r="B2070" s="50"/>
      <c r="C2070" s="51"/>
      <c r="D2070" s="50"/>
      <c r="E2070" s="52"/>
      <c r="F2070" s="50"/>
      <c r="G2070" s="50"/>
      <c r="H2070" s="50"/>
      <c r="I2070" s="50"/>
      <c r="J2070" s="50"/>
      <c r="K2070" s="50"/>
      <c r="L2070" s="53"/>
      <c r="M2070" s="53"/>
      <c r="N2070" s="50"/>
      <c r="O2070" s="50"/>
      <c r="P2070" s="50"/>
      <c r="Q2070" s="50"/>
      <c r="R2070" s="53"/>
    </row>
    <row r="2071">
      <c r="A2071" s="54"/>
      <c r="B2071" s="50"/>
      <c r="C2071" s="51"/>
      <c r="D2071" s="50"/>
      <c r="E2071" s="52"/>
      <c r="F2071" s="50"/>
      <c r="G2071" s="50"/>
      <c r="H2071" s="50"/>
      <c r="I2071" s="50"/>
      <c r="J2071" s="50"/>
      <c r="K2071" s="50"/>
      <c r="L2071" s="53"/>
      <c r="M2071" s="53"/>
      <c r="N2071" s="50"/>
      <c r="O2071" s="50"/>
      <c r="P2071" s="50"/>
      <c r="Q2071" s="50"/>
      <c r="R2071" s="53"/>
    </row>
    <row r="2072">
      <c r="A2072" s="54"/>
      <c r="B2072" s="50"/>
      <c r="C2072" s="51"/>
      <c r="D2072" s="50"/>
      <c r="E2072" s="52"/>
      <c r="F2072" s="50"/>
      <c r="G2072" s="50"/>
      <c r="H2072" s="50"/>
      <c r="I2072" s="50"/>
      <c r="J2072" s="50"/>
      <c r="K2072" s="50"/>
      <c r="L2072" s="53"/>
      <c r="M2072" s="53"/>
      <c r="N2072" s="50"/>
      <c r="O2072" s="50"/>
      <c r="P2072" s="50"/>
      <c r="Q2072" s="50"/>
      <c r="R2072" s="53"/>
    </row>
    <row r="2073">
      <c r="A2073" s="54"/>
      <c r="B2073" s="50"/>
      <c r="C2073" s="51"/>
      <c r="D2073" s="50"/>
      <c r="E2073" s="52"/>
      <c r="F2073" s="50"/>
      <c r="G2073" s="50"/>
      <c r="H2073" s="50"/>
      <c r="I2073" s="50"/>
      <c r="J2073" s="50"/>
      <c r="K2073" s="50"/>
      <c r="L2073" s="53"/>
      <c r="M2073" s="53"/>
      <c r="N2073" s="50"/>
      <c r="O2073" s="50"/>
      <c r="P2073" s="50"/>
      <c r="Q2073" s="50"/>
      <c r="R2073" s="53"/>
    </row>
    <row r="2074">
      <c r="A2074" s="54"/>
      <c r="B2074" s="50"/>
      <c r="C2074" s="51"/>
      <c r="D2074" s="50"/>
      <c r="E2074" s="52"/>
      <c r="F2074" s="50"/>
      <c r="G2074" s="50"/>
      <c r="H2074" s="50"/>
      <c r="I2074" s="50"/>
      <c r="J2074" s="50"/>
      <c r="K2074" s="50"/>
      <c r="L2074" s="53"/>
      <c r="M2074" s="53"/>
      <c r="N2074" s="50"/>
      <c r="O2074" s="50"/>
      <c r="P2074" s="50"/>
      <c r="Q2074" s="50"/>
      <c r="R2074" s="53"/>
    </row>
    <row r="2075">
      <c r="A2075" s="54"/>
      <c r="B2075" s="50"/>
      <c r="C2075" s="51"/>
      <c r="D2075" s="50"/>
      <c r="E2075" s="52"/>
      <c r="F2075" s="50"/>
      <c r="G2075" s="50"/>
      <c r="H2075" s="50"/>
      <c r="I2075" s="50"/>
      <c r="J2075" s="50"/>
      <c r="K2075" s="50"/>
      <c r="L2075" s="53"/>
      <c r="M2075" s="53"/>
      <c r="N2075" s="50"/>
      <c r="O2075" s="50"/>
      <c r="P2075" s="50"/>
      <c r="Q2075" s="50"/>
      <c r="R2075" s="53"/>
    </row>
    <row r="2076">
      <c r="A2076" s="54"/>
      <c r="B2076" s="50"/>
      <c r="C2076" s="51"/>
      <c r="D2076" s="50"/>
      <c r="E2076" s="52"/>
      <c r="F2076" s="50"/>
      <c r="G2076" s="50"/>
      <c r="H2076" s="50"/>
      <c r="I2076" s="50"/>
      <c r="J2076" s="50"/>
      <c r="K2076" s="50"/>
      <c r="L2076" s="53"/>
      <c r="M2076" s="53"/>
      <c r="N2076" s="50"/>
      <c r="O2076" s="50"/>
      <c r="P2076" s="50"/>
      <c r="Q2076" s="50"/>
      <c r="R2076" s="53"/>
    </row>
    <row r="2077">
      <c r="A2077" s="54"/>
      <c r="B2077" s="50"/>
      <c r="C2077" s="51"/>
      <c r="D2077" s="50"/>
      <c r="E2077" s="52"/>
      <c r="F2077" s="50"/>
      <c r="G2077" s="50"/>
      <c r="H2077" s="50"/>
      <c r="I2077" s="50"/>
      <c r="J2077" s="50"/>
      <c r="K2077" s="50"/>
      <c r="L2077" s="53"/>
      <c r="M2077" s="53"/>
      <c r="N2077" s="50"/>
      <c r="O2077" s="50"/>
      <c r="P2077" s="50"/>
      <c r="Q2077" s="50"/>
      <c r="R2077" s="53"/>
    </row>
    <row r="2078">
      <c r="A2078" s="54"/>
      <c r="B2078" s="50"/>
      <c r="C2078" s="51"/>
      <c r="D2078" s="50"/>
      <c r="E2078" s="52"/>
      <c r="F2078" s="50"/>
      <c r="G2078" s="50"/>
      <c r="H2078" s="50"/>
      <c r="I2078" s="50"/>
      <c r="J2078" s="50"/>
      <c r="K2078" s="50"/>
      <c r="L2078" s="53"/>
      <c r="M2078" s="53"/>
      <c r="N2078" s="50"/>
      <c r="O2078" s="50"/>
      <c r="P2078" s="50"/>
      <c r="Q2078" s="50"/>
      <c r="R2078" s="53"/>
    </row>
    <row r="2079">
      <c r="A2079" s="54"/>
      <c r="B2079" s="50"/>
      <c r="C2079" s="51"/>
      <c r="D2079" s="50"/>
      <c r="E2079" s="52"/>
      <c r="F2079" s="50"/>
      <c r="G2079" s="50"/>
      <c r="H2079" s="50"/>
      <c r="I2079" s="50"/>
      <c r="J2079" s="50"/>
      <c r="K2079" s="50"/>
      <c r="L2079" s="53"/>
      <c r="M2079" s="53"/>
      <c r="N2079" s="50"/>
      <c r="O2079" s="50"/>
      <c r="P2079" s="50"/>
      <c r="Q2079" s="50"/>
      <c r="R2079" s="53"/>
    </row>
    <row r="2080">
      <c r="A2080" s="54"/>
      <c r="B2080" s="50"/>
      <c r="C2080" s="51"/>
      <c r="D2080" s="50"/>
      <c r="E2080" s="52"/>
      <c r="F2080" s="50"/>
      <c r="G2080" s="50"/>
      <c r="H2080" s="50"/>
      <c r="I2080" s="50"/>
      <c r="J2080" s="50"/>
      <c r="K2080" s="50"/>
      <c r="L2080" s="53"/>
      <c r="M2080" s="53"/>
      <c r="N2080" s="50"/>
      <c r="O2080" s="50"/>
      <c r="P2080" s="50"/>
      <c r="Q2080" s="50"/>
      <c r="R2080" s="53"/>
    </row>
    <row r="2081">
      <c r="A2081" s="54"/>
      <c r="B2081" s="50"/>
      <c r="C2081" s="51"/>
      <c r="D2081" s="50"/>
      <c r="E2081" s="52"/>
      <c r="F2081" s="50"/>
      <c r="G2081" s="50"/>
      <c r="H2081" s="50"/>
      <c r="I2081" s="50"/>
      <c r="J2081" s="50"/>
      <c r="K2081" s="50"/>
      <c r="L2081" s="53"/>
      <c r="M2081" s="53"/>
      <c r="N2081" s="50"/>
      <c r="O2081" s="50"/>
      <c r="P2081" s="50"/>
      <c r="Q2081" s="50"/>
      <c r="R2081" s="53"/>
    </row>
    <row r="2082">
      <c r="A2082" s="54"/>
      <c r="B2082" s="50"/>
      <c r="C2082" s="51"/>
      <c r="D2082" s="50"/>
      <c r="E2082" s="52"/>
      <c r="F2082" s="50"/>
      <c r="G2082" s="50"/>
      <c r="H2082" s="50"/>
      <c r="I2082" s="50"/>
      <c r="J2082" s="50"/>
      <c r="K2082" s="50"/>
      <c r="L2082" s="53"/>
      <c r="M2082" s="53"/>
      <c r="N2082" s="50"/>
      <c r="O2082" s="50"/>
      <c r="P2082" s="50"/>
      <c r="Q2082" s="50"/>
      <c r="R2082" s="53"/>
    </row>
    <row r="2083">
      <c r="A2083" s="54"/>
      <c r="B2083" s="50"/>
      <c r="C2083" s="51"/>
      <c r="D2083" s="50"/>
      <c r="E2083" s="52"/>
      <c r="F2083" s="50"/>
      <c r="G2083" s="50"/>
      <c r="H2083" s="50"/>
      <c r="I2083" s="50"/>
      <c r="J2083" s="50"/>
      <c r="K2083" s="50"/>
      <c r="L2083" s="53"/>
      <c r="M2083" s="53"/>
      <c r="N2083" s="50"/>
      <c r="O2083" s="50"/>
      <c r="P2083" s="50"/>
      <c r="Q2083" s="50"/>
      <c r="R2083" s="53"/>
    </row>
    <row r="2084">
      <c r="A2084" s="54"/>
      <c r="B2084" s="50"/>
      <c r="C2084" s="51"/>
      <c r="D2084" s="50"/>
      <c r="E2084" s="52"/>
      <c r="F2084" s="50"/>
      <c r="G2084" s="50"/>
      <c r="H2084" s="50"/>
      <c r="I2084" s="50"/>
      <c r="J2084" s="50"/>
      <c r="K2084" s="50"/>
      <c r="L2084" s="53"/>
      <c r="M2084" s="53"/>
      <c r="N2084" s="50"/>
      <c r="O2084" s="50"/>
      <c r="P2084" s="50"/>
      <c r="Q2084" s="50"/>
      <c r="R2084" s="53"/>
    </row>
    <row r="2085">
      <c r="A2085" s="54"/>
      <c r="B2085" s="50"/>
      <c r="C2085" s="51"/>
      <c r="D2085" s="50"/>
      <c r="E2085" s="52"/>
      <c r="F2085" s="50"/>
      <c r="G2085" s="50"/>
      <c r="H2085" s="50"/>
      <c r="I2085" s="50"/>
      <c r="J2085" s="50"/>
      <c r="K2085" s="50"/>
      <c r="L2085" s="53"/>
      <c r="M2085" s="53"/>
      <c r="N2085" s="50"/>
      <c r="O2085" s="50"/>
      <c r="P2085" s="50"/>
      <c r="Q2085" s="50"/>
      <c r="R2085" s="53"/>
    </row>
    <row r="2086">
      <c r="A2086" s="54"/>
      <c r="B2086" s="50"/>
      <c r="C2086" s="51"/>
      <c r="D2086" s="50"/>
      <c r="E2086" s="52"/>
      <c r="F2086" s="50"/>
      <c r="G2086" s="50"/>
      <c r="H2086" s="50"/>
      <c r="I2086" s="50"/>
      <c r="J2086" s="50"/>
      <c r="K2086" s="50"/>
      <c r="L2086" s="53"/>
      <c r="M2086" s="53"/>
      <c r="N2086" s="50"/>
      <c r="O2086" s="50"/>
      <c r="P2086" s="50"/>
      <c r="Q2086" s="50"/>
      <c r="R2086" s="53"/>
    </row>
    <row r="2087">
      <c r="A2087" s="54"/>
      <c r="B2087" s="50"/>
      <c r="C2087" s="51"/>
      <c r="D2087" s="50"/>
      <c r="E2087" s="52"/>
      <c r="F2087" s="50"/>
      <c r="G2087" s="50"/>
      <c r="H2087" s="50"/>
      <c r="I2087" s="50"/>
      <c r="J2087" s="50"/>
      <c r="K2087" s="50"/>
      <c r="L2087" s="53"/>
      <c r="M2087" s="53"/>
      <c r="N2087" s="50"/>
      <c r="O2087" s="50"/>
      <c r="P2087" s="50"/>
      <c r="Q2087" s="50"/>
      <c r="R2087" s="53"/>
    </row>
    <row r="2088">
      <c r="A2088" s="54"/>
      <c r="B2088" s="50"/>
      <c r="C2088" s="51"/>
      <c r="D2088" s="50"/>
      <c r="E2088" s="52"/>
      <c r="F2088" s="50"/>
      <c r="G2088" s="50"/>
      <c r="H2088" s="50"/>
      <c r="I2088" s="50"/>
      <c r="J2088" s="50"/>
      <c r="K2088" s="50"/>
      <c r="L2088" s="53"/>
      <c r="M2088" s="53"/>
      <c r="N2088" s="50"/>
      <c r="O2088" s="50"/>
      <c r="P2088" s="50"/>
      <c r="Q2088" s="50"/>
      <c r="R2088" s="53"/>
    </row>
    <row r="2089">
      <c r="A2089" s="54"/>
      <c r="B2089" s="50"/>
      <c r="C2089" s="51"/>
      <c r="D2089" s="50"/>
      <c r="E2089" s="52"/>
      <c r="F2089" s="50"/>
      <c r="G2089" s="50"/>
      <c r="H2089" s="50"/>
      <c r="I2089" s="50"/>
      <c r="J2089" s="50"/>
      <c r="K2089" s="50"/>
      <c r="L2089" s="53"/>
      <c r="M2089" s="53"/>
      <c r="N2089" s="50"/>
      <c r="O2089" s="50"/>
      <c r="P2089" s="50"/>
      <c r="Q2089" s="50"/>
      <c r="R2089" s="53"/>
    </row>
    <row r="2090">
      <c r="A2090" s="54"/>
      <c r="B2090" s="50"/>
      <c r="C2090" s="51"/>
      <c r="D2090" s="50"/>
      <c r="E2090" s="52"/>
      <c r="F2090" s="50"/>
      <c r="G2090" s="50"/>
      <c r="H2090" s="50"/>
      <c r="I2090" s="50"/>
      <c r="J2090" s="50"/>
      <c r="K2090" s="50"/>
      <c r="L2090" s="53"/>
      <c r="M2090" s="53"/>
      <c r="N2090" s="50"/>
      <c r="O2090" s="50"/>
      <c r="P2090" s="50"/>
      <c r="Q2090" s="50"/>
      <c r="R2090" s="53"/>
    </row>
    <row r="2091">
      <c r="A2091" s="54"/>
      <c r="B2091" s="50"/>
      <c r="C2091" s="51"/>
      <c r="D2091" s="50"/>
      <c r="E2091" s="52"/>
      <c r="F2091" s="50"/>
      <c r="G2091" s="50"/>
      <c r="H2091" s="50"/>
      <c r="I2091" s="50"/>
      <c r="J2091" s="50"/>
      <c r="K2091" s="50"/>
      <c r="L2091" s="53"/>
      <c r="M2091" s="53"/>
      <c r="N2091" s="50"/>
      <c r="O2091" s="50"/>
      <c r="P2091" s="50"/>
      <c r="Q2091" s="50"/>
      <c r="R2091" s="53"/>
    </row>
    <row r="2092">
      <c r="A2092" s="54"/>
      <c r="B2092" s="50"/>
      <c r="C2092" s="51"/>
      <c r="D2092" s="50"/>
      <c r="E2092" s="52"/>
      <c r="F2092" s="50"/>
      <c r="G2092" s="50"/>
      <c r="H2092" s="50"/>
      <c r="I2092" s="50"/>
      <c r="J2092" s="50"/>
      <c r="K2092" s="50"/>
      <c r="L2092" s="53"/>
      <c r="M2092" s="53"/>
      <c r="N2092" s="50"/>
      <c r="O2092" s="50"/>
      <c r="P2092" s="50"/>
      <c r="Q2092" s="50"/>
      <c r="R2092" s="53"/>
    </row>
    <row r="2093">
      <c r="A2093" s="54"/>
      <c r="B2093" s="50"/>
      <c r="C2093" s="51"/>
      <c r="D2093" s="50"/>
      <c r="E2093" s="52"/>
      <c r="F2093" s="50"/>
      <c r="G2093" s="50"/>
      <c r="H2093" s="50"/>
      <c r="I2093" s="50"/>
      <c r="J2093" s="50"/>
      <c r="K2093" s="50"/>
      <c r="L2093" s="53"/>
      <c r="M2093" s="53"/>
      <c r="N2093" s="50"/>
      <c r="O2093" s="50"/>
      <c r="P2093" s="50"/>
      <c r="Q2093" s="50"/>
      <c r="R2093" s="53"/>
    </row>
    <row r="2094">
      <c r="A2094" s="54"/>
      <c r="B2094" s="50"/>
      <c r="C2094" s="51"/>
      <c r="D2094" s="50"/>
      <c r="E2094" s="52"/>
      <c r="F2094" s="50"/>
      <c r="G2094" s="50"/>
      <c r="H2094" s="50"/>
      <c r="I2094" s="50"/>
      <c r="J2094" s="50"/>
      <c r="K2094" s="50"/>
      <c r="L2094" s="53"/>
      <c r="M2094" s="53"/>
      <c r="N2094" s="50"/>
      <c r="O2094" s="50"/>
      <c r="P2094" s="50"/>
      <c r="Q2094" s="50"/>
      <c r="R2094" s="53"/>
    </row>
    <row r="2095">
      <c r="A2095" s="54"/>
      <c r="B2095" s="50"/>
      <c r="C2095" s="51"/>
      <c r="D2095" s="50"/>
      <c r="E2095" s="52"/>
      <c r="F2095" s="50"/>
      <c r="G2095" s="50"/>
      <c r="H2095" s="50"/>
      <c r="I2095" s="50"/>
      <c r="J2095" s="50"/>
      <c r="K2095" s="50"/>
      <c r="L2095" s="53"/>
      <c r="M2095" s="53"/>
      <c r="N2095" s="50"/>
      <c r="O2095" s="50"/>
      <c r="P2095" s="50"/>
      <c r="Q2095" s="50"/>
      <c r="R2095" s="53"/>
    </row>
    <row r="2096">
      <c r="A2096" s="54"/>
      <c r="B2096" s="50"/>
      <c r="C2096" s="51"/>
      <c r="D2096" s="50"/>
      <c r="E2096" s="52"/>
      <c r="F2096" s="50"/>
      <c r="G2096" s="50"/>
      <c r="H2096" s="50"/>
      <c r="I2096" s="50"/>
      <c r="J2096" s="50"/>
      <c r="K2096" s="50"/>
      <c r="L2096" s="53"/>
      <c r="M2096" s="53"/>
      <c r="N2096" s="50"/>
      <c r="O2096" s="50"/>
      <c r="P2096" s="50"/>
      <c r="Q2096" s="50"/>
      <c r="R2096" s="53"/>
    </row>
    <row r="2097">
      <c r="A2097" s="54"/>
      <c r="B2097" s="50"/>
      <c r="C2097" s="51"/>
      <c r="D2097" s="50"/>
      <c r="E2097" s="52"/>
      <c r="F2097" s="50"/>
      <c r="G2097" s="50"/>
      <c r="H2097" s="50"/>
      <c r="I2097" s="50"/>
      <c r="J2097" s="50"/>
      <c r="K2097" s="50"/>
      <c r="L2097" s="53"/>
      <c r="M2097" s="53"/>
      <c r="N2097" s="50"/>
      <c r="O2097" s="50"/>
      <c r="P2097" s="50"/>
      <c r="Q2097" s="50"/>
      <c r="R2097" s="53"/>
    </row>
    <row r="2098">
      <c r="A2098" s="54"/>
      <c r="B2098" s="50"/>
      <c r="C2098" s="51"/>
      <c r="D2098" s="50"/>
      <c r="E2098" s="52"/>
      <c r="F2098" s="50"/>
      <c r="G2098" s="50"/>
      <c r="H2098" s="50"/>
      <c r="I2098" s="50"/>
      <c r="J2098" s="50"/>
      <c r="K2098" s="50"/>
      <c r="L2098" s="53"/>
      <c r="M2098" s="53"/>
      <c r="N2098" s="50"/>
      <c r="O2098" s="50"/>
      <c r="P2098" s="50"/>
      <c r="Q2098" s="50"/>
      <c r="R2098" s="53"/>
    </row>
    <row r="2099">
      <c r="A2099" s="54"/>
      <c r="B2099" s="50"/>
      <c r="C2099" s="51"/>
      <c r="D2099" s="50"/>
      <c r="E2099" s="52"/>
      <c r="F2099" s="50"/>
      <c r="G2099" s="50"/>
      <c r="H2099" s="50"/>
      <c r="I2099" s="50"/>
      <c r="J2099" s="50"/>
      <c r="K2099" s="50"/>
      <c r="L2099" s="53"/>
      <c r="M2099" s="53"/>
      <c r="N2099" s="50"/>
      <c r="O2099" s="50"/>
      <c r="P2099" s="50"/>
      <c r="Q2099" s="50"/>
      <c r="R2099" s="53"/>
    </row>
    <row r="2100">
      <c r="A2100" s="54"/>
      <c r="B2100" s="50"/>
      <c r="C2100" s="51"/>
      <c r="D2100" s="50"/>
      <c r="E2100" s="52"/>
      <c r="F2100" s="50"/>
      <c r="G2100" s="50"/>
      <c r="H2100" s="50"/>
      <c r="I2100" s="50"/>
      <c r="J2100" s="50"/>
      <c r="K2100" s="50"/>
      <c r="L2100" s="53"/>
      <c r="M2100" s="53"/>
      <c r="N2100" s="50"/>
      <c r="O2100" s="50"/>
      <c r="P2100" s="50"/>
      <c r="Q2100" s="50"/>
      <c r="R2100" s="53"/>
    </row>
    <row r="2101">
      <c r="A2101" s="54"/>
      <c r="B2101" s="50"/>
      <c r="C2101" s="51"/>
      <c r="D2101" s="50"/>
      <c r="E2101" s="52"/>
      <c r="F2101" s="50"/>
      <c r="G2101" s="50"/>
      <c r="H2101" s="50"/>
      <c r="I2101" s="50"/>
      <c r="J2101" s="50"/>
      <c r="K2101" s="50"/>
      <c r="L2101" s="53"/>
      <c r="M2101" s="53"/>
      <c r="N2101" s="50"/>
      <c r="O2101" s="50"/>
      <c r="P2101" s="50"/>
      <c r="Q2101" s="50"/>
      <c r="R2101" s="53"/>
    </row>
    <row r="2102">
      <c r="A2102" s="54"/>
      <c r="B2102" s="50"/>
      <c r="C2102" s="51"/>
      <c r="D2102" s="50"/>
      <c r="E2102" s="52"/>
      <c r="F2102" s="50"/>
      <c r="G2102" s="50"/>
      <c r="H2102" s="50"/>
      <c r="I2102" s="50"/>
      <c r="J2102" s="50"/>
      <c r="K2102" s="50"/>
      <c r="L2102" s="53"/>
      <c r="M2102" s="53"/>
      <c r="N2102" s="50"/>
      <c r="O2102" s="50"/>
      <c r="P2102" s="50"/>
      <c r="Q2102" s="50"/>
      <c r="R2102" s="53"/>
    </row>
    <row r="2103">
      <c r="A2103" s="54"/>
      <c r="B2103" s="50"/>
      <c r="C2103" s="51"/>
      <c r="D2103" s="50"/>
      <c r="E2103" s="52"/>
      <c r="F2103" s="50"/>
      <c r="G2103" s="50"/>
      <c r="H2103" s="50"/>
      <c r="I2103" s="50"/>
      <c r="J2103" s="50"/>
      <c r="K2103" s="50"/>
      <c r="L2103" s="53"/>
      <c r="M2103" s="53"/>
      <c r="N2103" s="50"/>
      <c r="O2103" s="50"/>
      <c r="P2103" s="50"/>
      <c r="Q2103" s="50"/>
      <c r="R2103" s="53"/>
    </row>
    <row r="2104">
      <c r="A2104" s="54"/>
      <c r="B2104" s="50"/>
      <c r="C2104" s="51"/>
      <c r="D2104" s="50"/>
      <c r="E2104" s="52"/>
      <c r="F2104" s="50"/>
      <c r="G2104" s="50"/>
      <c r="H2104" s="50"/>
      <c r="I2104" s="50"/>
      <c r="J2104" s="50"/>
      <c r="K2104" s="50"/>
      <c r="L2104" s="53"/>
      <c r="M2104" s="53"/>
      <c r="N2104" s="50"/>
      <c r="O2104" s="50"/>
      <c r="P2104" s="50"/>
      <c r="Q2104" s="50"/>
      <c r="R2104" s="53"/>
    </row>
    <row r="2105">
      <c r="A2105" s="54"/>
      <c r="B2105" s="50"/>
      <c r="C2105" s="51"/>
      <c r="D2105" s="50"/>
      <c r="E2105" s="52"/>
      <c r="F2105" s="50"/>
      <c r="G2105" s="50"/>
      <c r="H2105" s="50"/>
      <c r="I2105" s="50"/>
      <c r="J2105" s="50"/>
      <c r="K2105" s="50"/>
      <c r="L2105" s="53"/>
      <c r="M2105" s="53"/>
      <c r="N2105" s="50"/>
      <c r="O2105" s="50"/>
      <c r="P2105" s="50"/>
      <c r="Q2105" s="50"/>
      <c r="R2105" s="53"/>
    </row>
    <row r="2106">
      <c r="A2106" s="54"/>
      <c r="B2106" s="50"/>
      <c r="C2106" s="51"/>
      <c r="D2106" s="50"/>
      <c r="E2106" s="52"/>
      <c r="F2106" s="50"/>
      <c r="G2106" s="50"/>
      <c r="H2106" s="50"/>
      <c r="I2106" s="50"/>
      <c r="J2106" s="50"/>
      <c r="K2106" s="50"/>
      <c r="L2106" s="53"/>
      <c r="M2106" s="53"/>
      <c r="N2106" s="50"/>
      <c r="O2106" s="50"/>
      <c r="P2106" s="50"/>
      <c r="Q2106" s="50"/>
      <c r="R2106" s="53"/>
    </row>
    <row r="2107">
      <c r="A2107" s="54"/>
      <c r="B2107" s="50"/>
      <c r="C2107" s="51"/>
      <c r="D2107" s="50"/>
      <c r="E2107" s="52"/>
      <c r="F2107" s="50"/>
      <c r="G2107" s="50"/>
      <c r="H2107" s="50"/>
      <c r="I2107" s="50"/>
      <c r="J2107" s="50"/>
      <c r="K2107" s="50"/>
      <c r="L2107" s="53"/>
      <c r="M2107" s="53"/>
      <c r="N2107" s="50"/>
      <c r="O2107" s="50"/>
      <c r="P2107" s="50"/>
      <c r="Q2107" s="50"/>
      <c r="R2107" s="53"/>
    </row>
    <row r="2108">
      <c r="A2108" s="54"/>
      <c r="B2108" s="50"/>
      <c r="C2108" s="51"/>
      <c r="D2108" s="50"/>
      <c r="E2108" s="52"/>
      <c r="F2108" s="50"/>
      <c r="G2108" s="50"/>
      <c r="H2108" s="50"/>
      <c r="I2108" s="50"/>
      <c r="J2108" s="50"/>
      <c r="K2108" s="50"/>
      <c r="L2108" s="53"/>
      <c r="M2108" s="53"/>
      <c r="N2108" s="50"/>
      <c r="O2108" s="50"/>
      <c r="P2108" s="50"/>
      <c r="Q2108" s="50"/>
      <c r="R2108" s="53"/>
    </row>
    <row r="2109">
      <c r="A2109" s="54"/>
      <c r="B2109" s="50"/>
      <c r="C2109" s="51"/>
      <c r="D2109" s="50"/>
      <c r="E2109" s="52"/>
      <c r="F2109" s="50"/>
      <c r="G2109" s="50"/>
      <c r="H2109" s="50"/>
      <c r="I2109" s="50"/>
      <c r="J2109" s="50"/>
      <c r="K2109" s="50"/>
      <c r="L2109" s="53"/>
      <c r="M2109" s="53"/>
      <c r="N2109" s="50"/>
      <c r="O2109" s="50"/>
      <c r="P2109" s="50"/>
      <c r="Q2109" s="50"/>
      <c r="R2109" s="53"/>
    </row>
    <row r="2110">
      <c r="A2110" s="54"/>
      <c r="B2110" s="50"/>
      <c r="C2110" s="51"/>
      <c r="D2110" s="50"/>
      <c r="E2110" s="52"/>
      <c r="F2110" s="50"/>
      <c r="G2110" s="50"/>
      <c r="H2110" s="50"/>
      <c r="I2110" s="50"/>
      <c r="J2110" s="50"/>
      <c r="K2110" s="50"/>
      <c r="L2110" s="53"/>
      <c r="M2110" s="53"/>
      <c r="N2110" s="50"/>
      <c r="O2110" s="50"/>
      <c r="P2110" s="50"/>
      <c r="Q2110" s="50"/>
      <c r="R2110" s="53"/>
    </row>
    <row r="2111">
      <c r="A2111" s="54"/>
      <c r="B2111" s="50"/>
      <c r="C2111" s="51"/>
      <c r="D2111" s="50"/>
      <c r="E2111" s="52"/>
      <c r="F2111" s="50"/>
      <c r="G2111" s="50"/>
      <c r="H2111" s="50"/>
      <c r="I2111" s="50"/>
      <c r="J2111" s="50"/>
      <c r="K2111" s="50"/>
      <c r="L2111" s="53"/>
      <c r="M2111" s="53"/>
      <c r="N2111" s="50"/>
      <c r="O2111" s="50"/>
      <c r="P2111" s="50"/>
      <c r="Q2111" s="50"/>
      <c r="R2111" s="53"/>
    </row>
    <row r="2112">
      <c r="A2112" s="54"/>
      <c r="B2112" s="50"/>
      <c r="C2112" s="51"/>
      <c r="D2112" s="50"/>
      <c r="E2112" s="52"/>
      <c r="F2112" s="50"/>
      <c r="G2112" s="50"/>
      <c r="H2112" s="50"/>
      <c r="I2112" s="50"/>
      <c r="J2112" s="50"/>
      <c r="K2112" s="50"/>
      <c r="L2112" s="53"/>
      <c r="M2112" s="53"/>
      <c r="N2112" s="50"/>
      <c r="O2112" s="50"/>
      <c r="P2112" s="50"/>
      <c r="Q2112" s="50"/>
      <c r="R2112" s="53"/>
    </row>
    <row r="2113">
      <c r="A2113" s="54"/>
      <c r="B2113" s="50"/>
      <c r="C2113" s="51"/>
      <c r="D2113" s="50"/>
      <c r="E2113" s="52"/>
      <c r="F2113" s="50"/>
      <c r="G2113" s="50"/>
      <c r="H2113" s="50"/>
      <c r="I2113" s="50"/>
      <c r="J2113" s="50"/>
      <c r="K2113" s="50"/>
      <c r="L2113" s="53"/>
      <c r="M2113" s="53"/>
      <c r="N2113" s="50"/>
      <c r="O2113" s="50"/>
      <c r="P2113" s="50"/>
      <c r="Q2113" s="50"/>
      <c r="R2113" s="53"/>
    </row>
    <row r="2114">
      <c r="A2114" s="54"/>
      <c r="B2114" s="50"/>
      <c r="C2114" s="51"/>
      <c r="D2114" s="50"/>
      <c r="E2114" s="52"/>
      <c r="F2114" s="50"/>
      <c r="G2114" s="50"/>
      <c r="H2114" s="50"/>
      <c r="I2114" s="50"/>
      <c r="J2114" s="50"/>
      <c r="K2114" s="50"/>
      <c r="L2114" s="53"/>
      <c r="M2114" s="53"/>
      <c r="N2114" s="50"/>
      <c r="O2114" s="50"/>
      <c r="P2114" s="50"/>
      <c r="Q2114" s="50"/>
      <c r="R2114" s="53"/>
    </row>
    <row r="2115">
      <c r="A2115" s="54"/>
      <c r="B2115" s="50"/>
      <c r="C2115" s="51"/>
      <c r="D2115" s="50"/>
      <c r="E2115" s="52"/>
      <c r="F2115" s="50"/>
      <c r="G2115" s="50"/>
      <c r="H2115" s="50"/>
      <c r="I2115" s="50"/>
      <c r="J2115" s="50"/>
      <c r="K2115" s="50"/>
      <c r="L2115" s="53"/>
      <c r="M2115" s="53"/>
      <c r="N2115" s="50"/>
      <c r="O2115" s="50"/>
      <c r="P2115" s="50"/>
      <c r="Q2115" s="50"/>
      <c r="R2115" s="53"/>
    </row>
    <row r="2116">
      <c r="A2116" s="54"/>
      <c r="B2116" s="50"/>
      <c r="C2116" s="51"/>
      <c r="D2116" s="50"/>
      <c r="E2116" s="52"/>
      <c r="F2116" s="50"/>
      <c r="G2116" s="50"/>
      <c r="H2116" s="50"/>
      <c r="I2116" s="50"/>
      <c r="J2116" s="50"/>
      <c r="K2116" s="50"/>
      <c r="L2116" s="53"/>
      <c r="M2116" s="53"/>
      <c r="N2116" s="50"/>
      <c r="O2116" s="50"/>
      <c r="P2116" s="50"/>
      <c r="Q2116" s="50"/>
      <c r="R2116" s="53"/>
    </row>
    <row r="2117">
      <c r="A2117" s="54"/>
      <c r="B2117" s="50"/>
      <c r="C2117" s="51"/>
      <c r="D2117" s="50"/>
      <c r="E2117" s="52"/>
      <c r="F2117" s="50"/>
      <c r="G2117" s="50"/>
      <c r="H2117" s="50"/>
      <c r="I2117" s="50"/>
      <c r="J2117" s="50"/>
      <c r="K2117" s="50"/>
      <c r="L2117" s="53"/>
      <c r="M2117" s="53"/>
      <c r="N2117" s="50"/>
      <c r="O2117" s="50"/>
      <c r="P2117" s="50"/>
      <c r="Q2117" s="50"/>
      <c r="R2117" s="53"/>
    </row>
    <row r="2118">
      <c r="A2118" s="54"/>
      <c r="B2118" s="50"/>
      <c r="C2118" s="51"/>
      <c r="D2118" s="50"/>
      <c r="E2118" s="52"/>
      <c r="F2118" s="50"/>
      <c r="G2118" s="50"/>
      <c r="H2118" s="50"/>
      <c r="I2118" s="50"/>
      <c r="J2118" s="50"/>
      <c r="K2118" s="50"/>
      <c r="L2118" s="53"/>
      <c r="M2118" s="53"/>
      <c r="N2118" s="50"/>
      <c r="O2118" s="50"/>
      <c r="P2118" s="50"/>
      <c r="Q2118" s="50"/>
      <c r="R2118" s="53"/>
    </row>
    <row r="2119">
      <c r="A2119" s="54"/>
      <c r="B2119" s="50"/>
      <c r="C2119" s="51"/>
      <c r="D2119" s="50"/>
      <c r="E2119" s="52"/>
      <c r="F2119" s="50"/>
      <c r="G2119" s="50"/>
      <c r="H2119" s="50"/>
      <c r="I2119" s="50"/>
      <c r="J2119" s="50"/>
      <c r="K2119" s="50"/>
      <c r="L2119" s="53"/>
      <c r="M2119" s="53"/>
      <c r="N2119" s="50"/>
      <c r="O2119" s="50"/>
      <c r="P2119" s="50"/>
      <c r="Q2119" s="50"/>
      <c r="R2119" s="53"/>
    </row>
    <row r="2120">
      <c r="A2120" s="54"/>
      <c r="B2120" s="50"/>
      <c r="C2120" s="51"/>
      <c r="D2120" s="50"/>
      <c r="E2120" s="52"/>
      <c r="F2120" s="50"/>
      <c r="G2120" s="50"/>
      <c r="H2120" s="50"/>
      <c r="I2120" s="50"/>
      <c r="J2120" s="50"/>
      <c r="K2120" s="50"/>
      <c r="L2120" s="53"/>
      <c r="M2120" s="53"/>
      <c r="N2120" s="50"/>
      <c r="O2120" s="50"/>
      <c r="P2120" s="50"/>
      <c r="Q2120" s="50"/>
      <c r="R2120" s="53"/>
    </row>
    <row r="2121">
      <c r="A2121" s="54"/>
      <c r="B2121" s="50"/>
      <c r="C2121" s="51"/>
      <c r="D2121" s="50"/>
      <c r="E2121" s="52"/>
      <c r="F2121" s="50"/>
      <c r="G2121" s="50"/>
      <c r="H2121" s="50"/>
      <c r="I2121" s="50"/>
      <c r="J2121" s="50"/>
      <c r="K2121" s="50"/>
      <c r="L2121" s="53"/>
      <c r="M2121" s="53"/>
      <c r="N2121" s="50"/>
      <c r="O2121" s="50"/>
      <c r="P2121" s="50"/>
      <c r="Q2121" s="50"/>
      <c r="R2121" s="53"/>
    </row>
    <row r="2122">
      <c r="A2122" s="54"/>
      <c r="B2122" s="50"/>
      <c r="C2122" s="51"/>
      <c r="D2122" s="50"/>
      <c r="E2122" s="52"/>
      <c r="F2122" s="50"/>
      <c r="G2122" s="50"/>
      <c r="H2122" s="50"/>
      <c r="I2122" s="50"/>
      <c r="J2122" s="50"/>
      <c r="K2122" s="50"/>
      <c r="L2122" s="53"/>
      <c r="M2122" s="53"/>
      <c r="N2122" s="50"/>
      <c r="O2122" s="50"/>
      <c r="P2122" s="50"/>
      <c r="Q2122" s="50"/>
      <c r="R2122" s="53"/>
    </row>
    <row r="2123">
      <c r="A2123" s="54"/>
      <c r="B2123" s="50"/>
      <c r="C2123" s="51"/>
      <c r="D2123" s="50"/>
      <c r="E2123" s="52"/>
      <c r="F2123" s="50"/>
      <c r="G2123" s="50"/>
      <c r="H2123" s="50"/>
      <c r="I2123" s="50"/>
      <c r="J2123" s="50"/>
      <c r="K2123" s="50"/>
      <c r="L2123" s="53"/>
      <c r="M2123" s="53"/>
      <c r="N2123" s="50"/>
      <c r="O2123" s="50"/>
      <c r="P2123" s="50"/>
      <c r="Q2123" s="50"/>
      <c r="R2123" s="53"/>
    </row>
    <row r="2124">
      <c r="A2124" s="54"/>
      <c r="B2124" s="50"/>
      <c r="C2124" s="51"/>
      <c r="D2124" s="50"/>
      <c r="E2124" s="52"/>
      <c r="F2124" s="50"/>
      <c r="G2124" s="50"/>
      <c r="H2124" s="50"/>
      <c r="I2124" s="50"/>
      <c r="J2124" s="50"/>
      <c r="K2124" s="50"/>
      <c r="L2124" s="53"/>
      <c r="M2124" s="53"/>
      <c r="N2124" s="50"/>
      <c r="O2124" s="50"/>
      <c r="P2124" s="50"/>
      <c r="Q2124" s="50"/>
      <c r="R2124" s="53"/>
    </row>
    <row r="2125">
      <c r="A2125" s="54"/>
      <c r="B2125" s="50"/>
      <c r="C2125" s="51"/>
      <c r="D2125" s="50"/>
      <c r="E2125" s="52"/>
      <c r="F2125" s="50"/>
      <c r="G2125" s="50"/>
      <c r="H2125" s="50"/>
      <c r="I2125" s="50"/>
      <c r="J2125" s="50"/>
      <c r="K2125" s="50"/>
      <c r="L2125" s="53"/>
      <c r="M2125" s="53"/>
      <c r="N2125" s="50"/>
      <c r="O2125" s="50"/>
      <c r="P2125" s="50"/>
      <c r="Q2125" s="50"/>
      <c r="R2125" s="53"/>
    </row>
    <row r="2126">
      <c r="A2126" s="54"/>
      <c r="B2126" s="50"/>
      <c r="C2126" s="51"/>
      <c r="D2126" s="50"/>
      <c r="E2126" s="52"/>
      <c r="F2126" s="50"/>
      <c r="G2126" s="50"/>
      <c r="H2126" s="50"/>
      <c r="I2126" s="50"/>
      <c r="J2126" s="50"/>
      <c r="K2126" s="50"/>
      <c r="L2126" s="53"/>
      <c r="M2126" s="53"/>
      <c r="N2126" s="50"/>
      <c r="O2126" s="50"/>
      <c r="P2126" s="50"/>
      <c r="Q2126" s="50"/>
      <c r="R2126" s="53"/>
    </row>
    <row r="2127">
      <c r="A2127" s="54"/>
      <c r="B2127" s="50"/>
      <c r="C2127" s="51"/>
      <c r="D2127" s="50"/>
      <c r="E2127" s="52"/>
      <c r="F2127" s="50"/>
      <c r="G2127" s="50"/>
      <c r="H2127" s="50"/>
      <c r="I2127" s="50"/>
      <c r="J2127" s="50"/>
      <c r="K2127" s="50"/>
      <c r="L2127" s="53"/>
      <c r="M2127" s="53"/>
      <c r="N2127" s="50"/>
      <c r="O2127" s="50"/>
      <c r="P2127" s="50"/>
      <c r="Q2127" s="50"/>
      <c r="R2127" s="53"/>
    </row>
    <row r="2128">
      <c r="A2128" s="54"/>
      <c r="B2128" s="50"/>
      <c r="C2128" s="51"/>
      <c r="D2128" s="50"/>
      <c r="E2128" s="52"/>
      <c r="F2128" s="50"/>
      <c r="G2128" s="50"/>
      <c r="H2128" s="50"/>
      <c r="I2128" s="50"/>
      <c r="J2128" s="50"/>
      <c r="K2128" s="50"/>
      <c r="L2128" s="53"/>
      <c r="M2128" s="53"/>
      <c r="N2128" s="50"/>
      <c r="O2128" s="50"/>
      <c r="P2128" s="50"/>
      <c r="Q2128" s="50"/>
      <c r="R2128" s="53"/>
    </row>
    <row r="2129">
      <c r="A2129" s="54"/>
      <c r="B2129" s="50"/>
      <c r="C2129" s="51"/>
      <c r="D2129" s="50"/>
      <c r="E2129" s="52"/>
      <c r="F2129" s="50"/>
      <c r="G2129" s="50"/>
      <c r="H2129" s="50"/>
      <c r="I2129" s="50"/>
      <c r="J2129" s="50"/>
      <c r="K2129" s="50"/>
      <c r="L2129" s="53"/>
      <c r="M2129" s="53"/>
      <c r="N2129" s="50"/>
      <c r="O2129" s="50"/>
      <c r="P2129" s="50"/>
      <c r="Q2129" s="50"/>
      <c r="R2129" s="53"/>
    </row>
    <row r="2130">
      <c r="A2130" s="54"/>
      <c r="B2130" s="50"/>
      <c r="C2130" s="51"/>
      <c r="D2130" s="50"/>
      <c r="E2130" s="52"/>
      <c r="F2130" s="50"/>
      <c r="G2130" s="50"/>
      <c r="H2130" s="50"/>
      <c r="I2130" s="50"/>
      <c r="J2130" s="50"/>
      <c r="K2130" s="50"/>
      <c r="L2130" s="53"/>
      <c r="M2130" s="53"/>
      <c r="N2130" s="50"/>
      <c r="O2130" s="50"/>
      <c r="P2130" s="50"/>
      <c r="Q2130" s="50"/>
      <c r="R2130" s="53"/>
    </row>
    <row r="2131">
      <c r="A2131" s="54"/>
      <c r="B2131" s="50"/>
      <c r="C2131" s="51"/>
      <c r="D2131" s="50"/>
      <c r="E2131" s="52"/>
      <c r="F2131" s="50"/>
      <c r="G2131" s="50"/>
      <c r="H2131" s="50"/>
      <c r="I2131" s="50"/>
      <c r="J2131" s="50"/>
      <c r="K2131" s="50"/>
      <c r="L2131" s="53"/>
      <c r="M2131" s="53"/>
      <c r="N2131" s="50"/>
      <c r="O2131" s="50"/>
      <c r="P2131" s="50"/>
      <c r="Q2131" s="50"/>
      <c r="R2131" s="53"/>
    </row>
    <row r="2132">
      <c r="A2132" s="54"/>
      <c r="B2132" s="50"/>
      <c r="C2132" s="51"/>
      <c r="D2132" s="50"/>
      <c r="E2132" s="52"/>
      <c r="F2132" s="50"/>
      <c r="G2132" s="50"/>
      <c r="H2132" s="50"/>
      <c r="I2132" s="50"/>
      <c r="J2132" s="50"/>
      <c r="K2132" s="50"/>
      <c r="L2132" s="53"/>
      <c r="M2132" s="53"/>
      <c r="N2132" s="50"/>
      <c r="O2132" s="50"/>
      <c r="P2132" s="50"/>
      <c r="Q2132" s="50"/>
      <c r="R2132" s="53"/>
    </row>
    <row r="2133">
      <c r="A2133" s="54"/>
      <c r="B2133" s="50"/>
      <c r="C2133" s="51"/>
      <c r="D2133" s="50"/>
      <c r="E2133" s="52"/>
      <c r="F2133" s="50"/>
      <c r="G2133" s="50"/>
      <c r="H2133" s="50"/>
      <c r="I2133" s="50"/>
      <c r="J2133" s="50"/>
      <c r="K2133" s="50"/>
      <c r="L2133" s="53"/>
      <c r="M2133" s="53"/>
      <c r="N2133" s="50"/>
      <c r="O2133" s="50"/>
      <c r="P2133" s="50"/>
      <c r="Q2133" s="50"/>
      <c r="R2133" s="53"/>
    </row>
    <row r="2134">
      <c r="A2134" s="54"/>
      <c r="B2134" s="50"/>
      <c r="C2134" s="51"/>
      <c r="D2134" s="50"/>
      <c r="E2134" s="52"/>
      <c r="F2134" s="50"/>
      <c r="G2134" s="50"/>
      <c r="H2134" s="50"/>
      <c r="I2134" s="50"/>
      <c r="J2134" s="50"/>
      <c r="K2134" s="50"/>
      <c r="L2134" s="53"/>
      <c r="M2134" s="53"/>
      <c r="N2134" s="50"/>
      <c r="O2134" s="50"/>
      <c r="P2134" s="50"/>
      <c r="Q2134" s="50"/>
      <c r="R2134" s="53"/>
    </row>
    <row r="2135">
      <c r="A2135" s="54"/>
      <c r="B2135" s="50"/>
      <c r="C2135" s="51"/>
      <c r="D2135" s="50"/>
      <c r="E2135" s="52"/>
      <c r="F2135" s="50"/>
      <c r="G2135" s="50"/>
      <c r="H2135" s="50"/>
      <c r="I2135" s="50"/>
      <c r="J2135" s="50"/>
      <c r="K2135" s="50"/>
      <c r="L2135" s="53"/>
      <c r="M2135" s="53"/>
      <c r="N2135" s="50"/>
      <c r="O2135" s="50"/>
      <c r="P2135" s="50"/>
      <c r="Q2135" s="50"/>
      <c r="R2135" s="53"/>
    </row>
    <row r="2136">
      <c r="A2136" s="54"/>
      <c r="B2136" s="50"/>
      <c r="C2136" s="51"/>
      <c r="D2136" s="50"/>
      <c r="E2136" s="52"/>
      <c r="F2136" s="50"/>
      <c r="G2136" s="50"/>
      <c r="H2136" s="50"/>
      <c r="I2136" s="50"/>
      <c r="J2136" s="50"/>
      <c r="K2136" s="50"/>
      <c r="L2136" s="53"/>
      <c r="M2136" s="53"/>
      <c r="N2136" s="50"/>
      <c r="O2136" s="50"/>
      <c r="P2136" s="50"/>
      <c r="Q2136" s="50"/>
      <c r="R2136" s="53"/>
    </row>
    <row r="2137">
      <c r="A2137" s="54"/>
      <c r="B2137" s="50"/>
      <c r="C2137" s="51"/>
      <c r="D2137" s="50"/>
      <c r="E2137" s="52"/>
      <c r="F2137" s="50"/>
      <c r="G2137" s="50"/>
      <c r="H2137" s="50"/>
      <c r="I2137" s="50"/>
      <c r="J2137" s="50"/>
      <c r="K2137" s="50"/>
      <c r="L2137" s="53"/>
      <c r="M2137" s="53"/>
      <c r="N2137" s="50"/>
      <c r="O2137" s="50"/>
      <c r="P2137" s="50"/>
      <c r="Q2137" s="50"/>
      <c r="R2137" s="53"/>
    </row>
    <row r="2138">
      <c r="A2138" s="54"/>
      <c r="B2138" s="50"/>
      <c r="C2138" s="51"/>
      <c r="D2138" s="50"/>
      <c r="E2138" s="52"/>
      <c r="F2138" s="50"/>
      <c r="G2138" s="50"/>
      <c r="H2138" s="50"/>
      <c r="I2138" s="50"/>
      <c r="J2138" s="50"/>
      <c r="K2138" s="50"/>
      <c r="L2138" s="53"/>
      <c r="M2138" s="53"/>
      <c r="N2138" s="50"/>
      <c r="O2138" s="50"/>
      <c r="P2138" s="50"/>
      <c r="Q2138" s="50"/>
      <c r="R2138" s="53"/>
    </row>
    <row r="2139">
      <c r="A2139" s="54"/>
      <c r="B2139" s="50"/>
      <c r="C2139" s="51"/>
      <c r="D2139" s="50"/>
      <c r="E2139" s="52"/>
      <c r="F2139" s="50"/>
      <c r="G2139" s="50"/>
      <c r="H2139" s="50"/>
      <c r="I2139" s="50"/>
      <c r="J2139" s="50"/>
      <c r="K2139" s="50"/>
      <c r="L2139" s="53"/>
      <c r="M2139" s="53"/>
      <c r="N2139" s="50"/>
      <c r="O2139" s="50"/>
      <c r="P2139" s="50"/>
      <c r="Q2139" s="50"/>
      <c r="R2139" s="53"/>
    </row>
    <row r="2140">
      <c r="A2140" s="54"/>
      <c r="B2140" s="50"/>
      <c r="C2140" s="51"/>
      <c r="D2140" s="50"/>
      <c r="E2140" s="52"/>
      <c r="F2140" s="50"/>
      <c r="G2140" s="50"/>
      <c r="H2140" s="50"/>
      <c r="I2140" s="50"/>
      <c r="J2140" s="50"/>
      <c r="K2140" s="50"/>
      <c r="L2140" s="53"/>
      <c r="M2140" s="53"/>
      <c r="N2140" s="50"/>
      <c r="O2140" s="50"/>
      <c r="P2140" s="50"/>
      <c r="Q2140" s="50"/>
      <c r="R2140" s="53"/>
    </row>
    <row r="2141">
      <c r="A2141" s="54"/>
      <c r="B2141" s="50"/>
      <c r="C2141" s="51"/>
      <c r="D2141" s="50"/>
      <c r="E2141" s="52"/>
      <c r="F2141" s="50"/>
      <c r="G2141" s="50"/>
      <c r="H2141" s="50"/>
      <c r="I2141" s="50"/>
      <c r="J2141" s="50"/>
      <c r="K2141" s="50"/>
      <c r="L2141" s="53"/>
      <c r="M2141" s="53"/>
      <c r="N2141" s="50"/>
      <c r="O2141" s="50"/>
      <c r="P2141" s="50"/>
      <c r="Q2141" s="50"/>
      <c r="R2141" s="53"/>
    </row>
    <row r="2142">
      <c r="A2142" s="54"/>
      <c r="B2142" s="50"/>
      <c r="C2142" s="51"/>
      <c r="D2142" s="50"/>
      <c r="E2142" s="52"/>
      <c r="F2142" s="50"/>
      <c r="G2142" s="50"/>
      <c r="H2142" s="50"/>
      <c r="I2142" s="50"/>
      <c r="J2142" s="50"/>
      <c r="K2142" s="50"/>
      <c r="L2142" s="53"/>
      <c r="M2142" s="53"/>
      <c r="N2142" s="50"/>
      <c r="O2142" s="50"/>
      <c r="P2142" s="50"/>
      <c r="Q2142" s="50"/>
      <c r="R2142" s="53"/>
    </row>
    <row r="2143">
      <c r="A2143" s="54"/>
      <c r="B2143" s="50"/>
      <c r="C2143" s="51"/>
      <c r="D2143" s="50"/>
      <c r="E2143" s="52"/>
      <c r="F2143" s="50"/>
      <c r="G2143" s="50"/>
      <c r="H2143" s="50"/>
      <c r="I2143" s="50"/>
      <c r="J2143" s="50"/>
      <c r="K2143" s="50"/>
      <c r="L2143" s="53"/>
      <c r="M2143" s="53"/>
      <c r="N2143" s="50"/>
      <c r="O2143" s="50"/>
      <c r="P2143" s="50"/>
      <c r="Q2143" s="50"/>
      <c r="R2143" s="53"/>
    </row>
    <row r="2144">
      <c r="A2144" s="54"/>
      <c r="B2144" s="50"/>
      <c r="C2144" s="51"/>
      <c r="D2144" s="50"/>
      <c r="E2144" s="52"/>
      <c r="F2144" s="50"/>
      <c r="G2144" s="50"/>
      <c r="H2144" s="50"/>
      <c r="I2144" s="50"/>
      <c r="J2144" s="50"/>
      <c r="K2144" s="50"/>
      <c r="L2144" s="53"/>
      <c r="M2144" s="53"/>
      <c r="N2144" s="50"/>
      <c r="O2144" s="50"/>
      <c r="P2144" s="50"/>
      <c r="Q2144" s="50"/>
      <c r="R2144" s="53"/>
    </row>
    <row r="2145">
      <c r="A2145" s="54"/>
      <c r="B2145" s="50"/>
      <c r="C2145" s="51"/>
      <c r="D2145" s="50"/>
      <c r="E2145" s="52"/>
      <c r="F2145" s="50"/>
      <c r="G2145" s="50"/>
      <c r="H2145" s="50"/>
      <c r="I2145" s="50"/>
      <c r="J2145" s="50"/>
      <c r="K2145" s="50"/>
      <c r="L2145" s="53"/>
      <c r="M2145" s="53"/>
      <c r="N2145" s="50"/>
      <c r="O2145" s="50"/>
      <c r="P2145" s="50"/>
      <c r="Q2145" s="50"/>
      <c r="R2145" s="53"/>
    </row>
    <row r="2146">
      <c r="A2146" s="54"/>
      <c r="B2146" s="50"/>
      <c r="C2146" s="51"/>
      <c r="D2146" s="50"/>
      <c r="E2146" s="52"/>
      <c r="F2146" s="50"/>
      <c r="G2146" s="50"/>
      <c r="H2146" s="50"/>
      <c r="I2146" s="50"/>
      <c r="J2146" s="50"/>
      <c r="K2146" s="50"/>
      <c r="L2146" s="53"/>
      <c r="M2146" s="53"/>
      <c r="N2146" s="50"/>
      <c r="O2146" s="50"/>
      <c r="P2146" s="50"/>
      <c r="Q2146" s="50"/>
      <c r="R2146" s="53"/>
    </row>
    <row r="2147">
      <c r="A2147" s="54"/>
      <c r="B2147" s="50"/>
      <c r="C2147" s="51"/>
      <c r="D2147" s="50"/>
      <c r="E2147" s="52"/>
      <c r="F2147" s="50"/>
      <c r="G2147" s="50"/>
      <c r="H2147" s="50"/>
      <c r="I2147" s="50"/>
      <c r="J2147" s="50"/>
      <c r="K2147" s="50"/>
      <c r="L2147" s="53"/>
      <c r="M2147" s="53"/>
      <c r="N2147" s="50"/>
      <c r="O2147" s="50"/>
      <c r="P2147" s="50"/>
      <c r="Q2147" s="50"/>
      <c r="R2147" s="53"/>
    </row>
    <row r="2148">
      <c r="A2148" s="54"/>
      <c r="B2148" s="50"/>
      <c r="C2148" s="51"/>
      <c r="D2148" s="50"/>
      <c r="E2148" s="52"/>
      <c r="F2148" s="50"/>
      <c r="G2148" s="50"/>
      <c r="H2148" s="50"/>
      <c r="I2148" s="50"/>
      <c r="J2148" s="50"/>
      <c r="K2148" s="50"/>
      <c r="L2148" s="53"/>
      <c r="M2148" s="53"/>
      <c r="N2148" s="50"/>
      <c r="O2148" s="50"/>
      <c r="P2148" s="50"/>
      <c r="Q2148" s="50"/>
      <c r="R2148" s="53"/>
    </row>
    <row r="2149">
      <c r="A2149" s="54"/>
      <c r="B2149" s="50"/>
      <c r="C2149" s="51"/>
      <c r="D2149" s="50"/>
      <c r="E2149" s="52"/>
      <c r="F2149" s="50"/>
      <c r="G2149" s="50"/>
      <c r="H2149" s="50"/>
      <c r="I2149" s="50"/>
      <c r="J2149" s="50"/>
      <c r="K2149" s="50"/>
      <c r="L2149" s="53"/>
      <c r="M2149" s="53"/>
      <c r="N2149" s="50"/>
      <c r="O2149" s="50"/>
      <c r="P2149" s="50"/>
      <c r="Q2149" s="50"/>
      <c r="R2149" s="53"/>
    </row>
    <row r="2150">
      <c r="A2150" s="54"/>
      <c r="B2150" s="50"/>
      <c r="C2150" s="51"/>
      <c r="D2150" s="50"/>
      <c r="E2150" s="52"/>
      <c r="F2150" s="50"/>
      <c r="G2150" s="50"/>
      <c r="H2150" s="50"/>
      <c r="I2150" s="50"/>
      <c r="J2150" s="50"/>
      <c r="K2150" s="50"/>
      <c r="L2150" s="53"/>
      <c r="M2150" s="53"/>
      <c r="N2150" s="50"/>
      <c r="O2150" s="50"/>
      <c r="P2150" s="50"/>
      <c r="Q2150" s="50"/>
      <c r="R2150" s="53"/>
    </row>
    <row r="2151">
      <c r="A2151" s="54"/>
      <c r="B2151" s="50"/>
      <c r="C2151" s="51"/>
      <c r="D2151" s="50"/>
      <c r="E2151" s="52"/>
      <c r="F2151" s="50"/>
      <c r="G2151" s="50"/>
      <c r="H2151" s="50"/>
      <c r="I2151" s="50"/>
      <c r="J2151" s="50"/>
      <c r="K2151" s="50"/>
      <c r="L2151" s="53"/>
      <c r="M2151" s="53"/>
      <c r="N2151" s="50"/>
      <c r="O2151" s="50"/>
      <c r="P2151" s="50"/>
      <c r="Q2151" s="50"/>
      <c r="R2151" s="53"/>
    </row>
    <row r="2152">
      <c r="A2152" s="54"/>
      <c r="B2152" s="50"/>
      <c r="C2152" s="51"/>
      <c r="D2152" s="50"/>
      <c r="E2152" s="52"/>
      <c r="F2152" s="50"/>
      <c r="G2152" s="50"/>
      <c r="H2152" s="50"/>
      <c r="I2152" s="50"/>
      <c r="J2152" s="50"/>
      <c r="K2152" s="50"/>
      <c r="L2152" s="53"/>
      <c r="M2152" s="53"/>
      <c r="N2152" s="50"/>
      <c r="O2152" s="50"/>
      <c r="P2152" s="50"/>
      <c r="Q2152" s="50"/>
      <c r="R2152" s="53"/>
    </row>
    <row r="2153">
      <c r="A2153" s="54"/>
      <c r="B2153" s="50"/>
      <c r="C2153" s="51"/>
      <c r="D2153" s="50"/>
      <c r="E2153" s="52"/>
      <c r="F2153" s="50"/>
      <c r="G2153" s="50"/>
      <c r="H2153" s="50"/>
      <c r="I2153" s="50"/>
      <c r="J2153" s="50"/>
      <c r="K2153" s="50"/>
      <c r="L2153" s="53"/>
      <c r="M2153" s="53"/>
      <c r="N2153" s="50"/>
      <c r="O2153" s="50"/>
      <c r="P2153" s="50"/>
      <c r="Q2153" s="50"/>
      <c r="R2153" s="53"/>
    </row>
    <row r="2154">
      <c r="A2154" s="54"/>
      <c r="B2154" s="50"/>
      <c r="C2154" s="51"/>
      <c r="D2154" s="50"/>
      <c r="E2154" s="52"/>
      <c r="F2154" s="50"/>
      <c r="G2154" s="50"/>
      <c r="H2154" s="50"/>
      <c r="I2154" s="50"/>
      <c r="J2154" s="50"/>
      <c r="K2154" s="50"/>
      <c r="L2154" s="53"/>
      <c r="M2154" s="53"/>
      <c r="N2154" s="50"/>
      <c r="O2154" s="50"/>
      <c r="P2154" s="50"/>
      <c r="Q2154" s="50"/>
      <c r="R2154" s="53"/>
    </row>
    <row r="2155">
      <c r="A2155" s="54"/>
      <c r="B2155" s="50"/>
      <c r="C2155" s="51"/>
      <c r="D2155" s="50"/>
      <c r="E2155" s="52"/>
      <c r="F2155" s="50"/>
      <c r="G2155" s="50"/>
      <c r="H2155" s="50"/>
      <c r="I2155" s="50"/>
      <c r="J2155" s="50"/>
      <c r="K2155" s="50"/>
      <c r="L2155" s="53"/>
      <c r="M2155" s="53"/>
      <c r="N2155" s="50"/>
      <c r="O2155" s="50"/>
      <c r="P2155" s="50"/>
      <c r="Q2155" s="50"/>
      <c r="R2155" s="53"/>
    </row>
    <row r="2156">
      <c r="A2156" s="54"/>
      <c r="B2156" s="50"/>
      <c r="C2156" s="51"/>
      <c r="D2156" s="50"/>
      <c r="E2156" s="52"/>
      <c r="F2156" s="50"/>
      <c r="G2156" s="50"/>
      <c r="H2156" s="50"/>
      <c r="I2156" s="50"/>
      <c r="J2156" s="50"/>
      <c r="K2156" s="50"/>
      <c r="L2156" s="53"/>
      <c r="M2156" s="53"/>
      <c r="N2156" s="50"/>
      <c r="O2156" s="50"/>
      <c r="P2156" s="50"/>
      <c r="Q2156" s="50"/>
      <c r="R2156" s="53"/>
    </row>
    <row r="2157">
      <c r="A2157" s="54"/>
      <c r="B2157" s="50"/>
      <c r="C2157" s="51"/>
      <c r="D2157" s="50"/>
      <c r="E2157" s="52"/>
      <c r="F2157" s="50"/>
      <c r="G2157" s="50"/>
      <c r="H2157" s="50"/>
      <c r="I2157" s="50"/>
      <c r="J2157" s="50"/>
      <c r="K2157" s="50"/>
      <c r="L2157" s="53"/>
      <c r="M2157" s="53"/>
      <c r="N2157" s="50"/>
      <c r="O2157" s="50"/>
      <c r="P2157" s="50"/>
      <c r="Q2157" s="50"/>
      <c r="R2157" s="53"/>
    </row>
    <row r="2158">
      <c r="A2158" s="54"/>
      <c r="B2158" s="50"/>
      <c r="C2158" s="51"/>
      <c r="D2158" s="50"/>
      <c r="E2158" s="52"/>
      <c r="F2158" s="50"/>
      <c r="G2158" s="50"/>
      <c r="H2158" s="50"/>
      <c r="I2158" s="50"/>
      <c r="J2158" s="50"/>
      <c r="K2158" s="50"/>
      <c r="L2158" s="53"/>
      <c r="M2158" s="53"/>
      <c r="N2158" s="50"/>
      <c r="O2158" s="50"/>
      <c r="P2158" s="50"/>
      <c r="Q2158" s="50"/>
      <c r="R2158" s="53"/>
    </row>
    <row r="2159">
      <c r="A2159" s="54"/>
      <c r="B2159" s="50"/>
      <c r="C2159" s="51"/>
      <c r="D2159" s="50"/>
      <c r="E2159" s="52"/>
      <c r="F2159" s="50"/>
      <c r="G2159" s="50"/>
      <c r="H2159" s="50"/>
      <c r="I2159" s="50"/>
      <c r="J2159" s="50"/>
      <c r="K2159" s="50"/>
      <c r="L2159" s="53"/>
      <c r="M2159" s="53"/>
      <c r="N2159" s="50"/>
      <c r="O2159" s="50"/>
      <c r="P2159" s="50"/>
      <c r="Q2159" s="50"/>
      <c r="R2159" s="53"/>
    </row>
    <row r="2160">
      <c r="A2160" s="54"/>
      <c r="B2160" s="50"/>
      <c r="C2160" s="51"/>
      <c r="D2160" s="50"/>
      <c r="E2160" s="52"/>
      <c r="F2160" s="50"/>
      <c r="G2160" s="50"/>
      <c r="H2160" s="50"/>
      <c r="I2160" s="50"/>
      <c r="J2160" s="50"/>
      <c r="K2160" s="50"/>
      <c r="L2160" s="53"/>
      <c r="M2160" s="53"/>
      <c r="N2160" s="50"/>
      <c r="O2160" s="50"/>
      <c r="P2160" s="50"/>
      <c r="Q2160" s="50"/>
      <c r="R2160" s="53"/>
    </row>
    <row r="2161">
      <c r="A2161" s="54"/>
      <c r="B2161" s="50"/>
      <c r="C2161" s="51"/>
      <c r="D2161" s="50"/>
      <c r="E2161" s="52"/>
      <c r="F2161" s="50"/>
      <c r="G2161" s="50"/>
      <c r="H2161" s="50"/>
      <c r="I2161" s="50"/>
      <c r="J2161" s="50"/>
      <c r="K2161" s="50"/>
      <c r="L2161" s="53"/>
      <c r="M2161" s="53"/>
      <c r="N2161" s="50"/>
      <c r="O2161" s="50"/>
      <c r="P2161" s="50"/>
      <c r="Q2161" s="50"/>
      <c r="R2161" s="53"/>
    </row>
    <row r="2162">
      <c r="A2162" s="54"/>
      <c r="B2162" s="50"/>
      <c r="C2162" s="51"/>
      <c r="D2162" s="50"/>
      <c r="E2162" s="52"/>
      <c r="F2162" s="50"/>
      <c r="G2162" s="50"/>
      <c r="H2162" s="50"/>
      <c r="I2162" s="50"/>
      <c r="J2162" s="50"/>
      <c r="K2162" s="50"/>
      <c r="L2162" s="53"/>
      <c r="M2162" s="53"/>
      <c r="N2162" s="50"/>
      <c r="O2162" s="50"/>
      <c r="P2162" s="50"/>
      <c r="Q2162" s="50"/>
      <c r="R2162" s="53"/>
    </row>
    <row r="2163">
      <c r="A2163" s="54"/>
      <c r="B2163" s="50"/>
      <c r="C2163" s="51"/>
      <c r="D2163" s="50"/>
      <c r="E2163" s="52"/>
      <c r="F2163" s="50"/>
      <c r="G2163" s="50"/>
      <c r="H2163" s="50"/>
      <c r="I2163" s="50"/>
      <c r="J2163" s="50"/>
      <c r="K2163" s="50"/>
      <c r="L2163" s="53"/>
      <c r="M2163" s="53"/>
      <c r="N2163" s="50"/>
      <c r="O2163" s="50"/>
      <c r="P2163" s="50"/>
      <c r="Q2163" s="50"/>
      <c r="R2163" s="53"/>
    </row>
    <row r="2164">
      <c r="A2164" s="54"/>
      <c r="B2164" s="50"/>
      <c r="C2164" s="51"/>
      <c r="D2164" s="50"/>
      <c r="E2164" s="52"/>
      <c r="F2164" s="50"/>
      <c r="G2164" s="50"/>
      <c r="H2164" s="50"/>
      <c r="I2164" s="50"/>
      <c r="J2164" s="50"/>
      <c r="K2164" s="50"/>
      <c r="L2164" s="53"/>
      <c r="M2164" s="53"/>
      <c r="N2164" s="50"/>
      <c r="O2164" s="50"/>
      <c r="P2164" s="50"/>
      <c r="Q2164" s="50"/>
      <c r="R2164" s="53"/>
    </row>
    <row r="2165">
      <c r="A2165" s="54"/>
      <c r="B2165" s="50"/>
      <c r="C2165" s="51"/>
      <c r="D2165" s="50"/>
      <c r="E2165" s="52"/>
      <c r="F2165" s="50"/>
      <c r="G2165" s="50"/>
      <c r="H2165" s="50"/>
      <c r="I2165" s="50"/>
      <c r="J2165" s="50"/>
      <c r="K2165" s="50"/>
      <c r="L2165" s="53"/>
      <c r="M2165" s="53"/>
      <c r="N2165" s="50"/>
      <c r="O2165" s="50"/>
      <c r="P2165" s="50"/>
      <c r="Q2165" s="50"/>
      <c r="R2165" s="53"/>
    </row>
    <row r="2166">
      <c r="A2166" s="54"/>
      <c r="B2166" s="50"/>
      <c r="C2166" s="51"/>
      <c r="D2166" s="50"/>
      <c r="E2166" s="52"/>
      <c r="F2166" s="50"/>
      <c r="G2166" s="50"/>
      <c r="H2166" s="50"/>
      <c r="I2166" s="50"/>
      <c r="J2166" s="50"/>
      <c r="K2166" s="50"/>
      <c r="L2166" s="53"/>
      <c r="M2166" s="53"/>
      <c r="N2166" s="50"/>
      <c r="O2166" s="50"/>
      <c r="P2166" s="50"/>
      <c r="Q2166" s="50"/>
      <c r="R2166" s="53"/>
    </row>
    <row r="2167">
      <c r="A2167" s="54"/>
      <c r="B2167" s="50"/>
      <c r="C2167" s="51"/>
      <c r="D2167" s="50"/>
      <c r="E2167" s="52"/>
      <c r="F2167" s="50"/>
      <c r="G2167" s="50"/>
      <c r="H2167" s="50"/>
      <c r="I2167" s="50"/>
      <c r="J2167" s="50"/>
      <c r="K2167" s="50"/>
      <c r="L2167" s="53"/>
      <c r="M2167" s="53"/>
      <c r="N2167" s="50"/>
      <c r="O2167" s="50"/>
      <c r="P2167" s="50"/>
      <c r="Q2167" s="50"/>
      <c r="R2167" s="53"/>
    </row>
    <row r="2168">
      <c r="A2168" s="54"/>
      <c r="B2168" s="50"/>
      <c r="C2168" s="51"/>
      <c r="D2168" s="50"/>
      <c r="E2168" s="52"/>
      <c r="F2168" s="50"/>
      <c r="G2168" s="50"/>
      <c r="H2168" s="50"/>
      <c r="I2168" s="50"/>
      <c r="J2168" s="50"/>
      <c r="K2168" s="50"/>
      <c r="L2168" s="53"/>
      <c r="M2168" s="53"/>
      <c r="N2168" s="50"/>
      <c r="O2168" s="50"/>
      <c r="P2168" s="50"/>
      <c r="Q2168" s="50"/>
      <c r="R2168" s="53"/>
    </row>
    <row r="2169">
      <c r="A2169" s="54"/>
      <c r="B2169" s="50"/>
      <c r="C2169" s="51"/>
      <c r="D2169" s="50"/>
      <c r="E2169" s="52"/>
      <c r="F2169" s="50"/>
      <c r="G2169" s="50"/>
      <c r="H2169" s="50"/>
      <c r="I2169" s="50"/>
      <c r="J2169" s="50"/>
      <c r="K2169" s="50"/>
      <c r="L2169" s="53"/>
      <c r="M2169" s="53"/>
      <c r="N2169" s="50"/>
      <c r="O2169" s="50"/>
      <c r="P2169" s="50"/>
      <c r="Q2169" s="50"/>
      <c r="R2169" s="53"/>
    </row>
    <row r="2170">
      <c r="A2170" s="54"/>
      <c r="B2170" s="50"/>
      <c r="C2170" s="51"/>
      <c r="D2170" s="50"/>
      <c r="E2170" s="52"/>
      <c r="F2170" s="50"/>
      <c r="G2170" s="50"/>
      <c r="H2170" s="50"/>
      <c r="I2170" s="50"/>
      <c r="J2170" s="50"/>
      <c r="K2170" s="50"/>
      <c r="L2170" s="53"/>
      <c r="M2170" s="53"/>
      <c r="N2170" s="50"/>
      <c r="O2170" s="50"/>
      <c r="P2170" s="50"/>
      <c r="Q2170" s="50"/>
      <c r="R2170" s="53"/>
    </row>
    <row r="2171">
      <c r="A2171" s="54"/>
      <c r="B2171" s="50"/>
      <c r="C2171" s="51"/>
      <c r="D2171" s="50"/>
      <c r="E2171" s="52"/>
      <c r="F2171" s="50"/>
      <c r="G2171" s="50"/>
      <c r="H2171" s="50"/>
      <c r="I2171" s="50"/>
      <c r="J2171" s="50"/>
      <c r="K2171" s="50"/>
      <c r="L2171" s="53"/>
      <c r="M2171" s="53"/>
      <c r="N2171" s="50"/>
      <c r="O2171" s="50"/>
      <c r="P2171" s="50"/>
      <c r="Q2171" s="50"/>
      <c r="R2171" s="53"/>
    </row>
    <row r="2172">
      <c r="A2172" s="54"/>
      <c r="B2172" s="50"/>
      <c r="C2172" s="51"/>
      <c r="D2172" s="50"/>
      <c r="E2172" s="52"/>
      <c r="F2172" s="50"/>
      <c r="G2172" s="50"/>
      <c r="H2172" s="50"/>
      <c r="I2172" s="50"/>
      <c r="J2172" s="50"/>
      <c r="K2172" s="50"/>
      <c r="L2172" s="53"/>
      <c r="M2172" s="53"/>
      <c r="N2172" s="50"/>
      <c r="O2172" s="50"/>
      <c r="P2172" s="50"/>
      <c r="Q2172" s="50"/>
      <c r="R2172" s="53"/>
    </row>
    <row r="2173">
      <c r="A2173" s="54"/>
      <c r="B2173" s="50"/>
      <c r="C2173" s="51"/>
      <c r="D2173" s="50"/>
      <c r="E2173" s="52"/>
      <c r="F2173" s="50"/>
      <c r="G2173" s="50"/>
      <c r="H2173" s="50"/>
      <c r="I2173" s="50"/>
      <c r="J2173" s="50"/>
      <c r="K2173" s="50"/>
      <c r="L2173" s="53"/>
      <c r="M2173" s="53"/>
      <c r="N2173" s="50"/>
      <c r="O2173" s="50"/>
      <c r="P2173" s="50"/>
      <c r="Q2173" s="50"/>
      <c r="R2173" s="53"/>
    </row>
    <row r="2174">
      <c r="A2174" s="54"/>
      <c r="B2174" s="50"/>
      <c r="C2174" s="51"/>
      <c r="D2174" s="50"/>
      <c r="E2174" s="52"/>
      <c r="F2174" s="50"/>
      <c r="G2174" s="50"/>
      <c r="H2174" s="50"/>
      <c r="I2174" s="50"/>
      <c r="J2174" s="50"/>
      <c r="K2174" s="50"/>
      <c r="L2174" s="53"/>
      <c r="M2174" s="53"/>
      <c r="N2174" s="50"/>
      <c r="O2174" s="50"/>
      <c r="P2174" s="50"/>
      <c r="Q2174" s="50"/>
      <c r="R2174" s="53"/>
    </row>
    <row r="2175">
      <c r="A2175" s="54"/>
      <c r="B2175" s="50"/>
      <c r="C2175" s="51"/>
      <c r="D2175" s="50"/>
      <c r="E2175" s="52"/>
      <c r="F2175" s="50"/>
      <c r="G2175" s="50"/>
      <c r="H2175" s="50"/>
      <c r="I2175" s="50"/>
      <c r="J2175" s="50"/>
      <c r="K2175" s="50"/>
      <c r="L2175" s="53"/>
      <c r="M2175" s="53"/>
      <c r="N2175" s="50"/>
      <c r="O2175" s="50"/>
      <c r="P2175" s="50"/>
      <c r="Q2175" s="50"/>
      <c r="R2175" s="53"/>
    </row>
    <row r="2176">
      <c r="A2176" s="54"/>
      <c r="B2176" s="50"/>
      <c r="C2176" s="51"/>
      <c r="D2176" s="50"/>
      <c r="E2176" s="52"/>
      <c r="F2176" s="50"/>
      <c r="G2176" s="50"/>
      <c r="H2176" s="50"/>
      <c r="I2176" s="50"/>
      <c r="J2176" s="50"/>
      <c r="K2176" s="50"/>
      <c r="L2176" s="53"/>
      <c r="M2176" s="53"/>
      <c r="N2176" s="50"/>
      <c r="O2176" s="50"/>
      <c r="P2176" s="50"/>
      <c r="Q2176" s="50"/>
      <c r="R2176" s="53"/>
    </row>
    <row r="2177">
      <c r="A2177" s="54"/>
      <c r="B2177" s="50"/>
      <c r="C2177" s="51"/>
      <c r="D2177" s="50"/>
      <c r="E2177" s="52"/>
      <c r="F2177" s="50"/>
      <c r="G2177" s="50"/>
      <c r="H2177" s="50"/>
      <c r="I2177" s="50"/>
      <c r="J2177" s="50"/>
      <c r="K2177" s="50"/>
      <c r="L2177" s="53"/>
      <c r="M2177" s="53"/>
      <c r="N2177" s="50"/>
      <c r="O2177" s="50"/>
      <c r="P2177" s="50"/>
      <c r="Q2177" s="50"/>
      <c r="R2177" s="53"/>
    </row>
    <row r="2178">
      <c r="A2178" s="54"/>
      <c r="B2178" s="50"/>
      <c r="C2178" s="51"/>
      <c r="D2178" s="50"/>
      <c r="E2178" s="52"/>
      <c r="F2178" s="50"/>
      <c r="G2178" s="50"/>
      <c r="H2178" s="50"/>
      <c r="I2178" s="50"/>
      <c r="J2178" s="50"/>
      <c r="K2178" s="50"/>
      <c r="L2178" s="53"/>
      <c r="M2178" s="53"/>
      <c r="N2178" s="50"/>
      <c r="O2178" s="50"/>
      <c r="P2178" s="50"/>
      <c r="Q2178" s="50"/>
      <c r="R2178" s="53"/>
    </row>
    <row r="2179">
      <c r="A2179" s="54"/>
      <c r="B2179" s="50"/>
      <c r="C2179" s="51"/>
      <c r="D2179" s="50"/>
      <c r="E2179" s="52"/>
      <c r="F2179" s="50"/>
      <c r="G2179" s="50"/>
      <c r="H2179" s="50"/>
      <c r="I2179" s="50"/>
      <c r="J2179" s="50"/>
      <c r="K2179" s="50"/>
      <c r="L2179" s="53"/>
      <c r="M2179" s="53"/>
      <c r="N2179" s="50"/>
      <c r="O2179" s="50"/>
      <c r="P2179" s="50"/>
      <c r="Q2179" s="50"/>
      <c r="R2179" s="53"/>
    </row>
    <row r="2180">
      <c r="A2180" s="54"/>
      <c r="B2180" s="50"/>
      <c r="C2180" s="51"/>
      <c r="D2180" s="50"/>
      <c r="E2180" s="52"/>
      <c r="F2180" s="50"/>
      <c r="G2180" s="50"/>
      <c r="H2180" s="50"/>
      <c r="I2180" s="50"/>
      <c r="J2180" s="50"/>
      <c r="K2180" s="50"/>
      <c r="L2180" s="53"/>
      <c r="M2180" s="53"/>
      <c r="N2180" s="50"/>
      <c r="O2180" s="50"/>
      <c r="P2180" s="50"/>
      <c r="Q2180" s="50"/>
      <c r="R2180" s="53"/>
    </row>
    <row r="2181">
      <c r="A2181" s="54"/>
      <c r="B2181" s="50"/>
      <c r="C2181" s="51"/>
      <c r="D2181" s="50"/>
      <c r="E2181" s="52"/>
      <c r="F2181" s="50"/>
      <c r="G2181" s="50"/>
      <c r="H2181" s="50"/>
      <c r="I2181" s="50"/>
      <c r="J2181" s="50"/>
      <c r="K2181" s="50"/>
      <c r="L2181" s="53"/>
      <c r="M2181" s="53"/>
      <c r="N2181" s="50"/>
      <c r="O2181" s="50"/>
      <c r="P2181" s="50"/>
      <c r="Q2181" s="50"/>
      <c r="R2181" s="53"/>
    </row>
    <row r="2182">
      <c r="A2182" s="54"/>
      <c r="B2182" s="50"/>
      <c r="C2182" s="51"/>
      <c r="D2182" s="50"/>
      <c r="E2182" s="52"/>
      <c r="F2182" s="50"/>
      <c r="G2182" s="50"/>
      <c r="H2182" s="50"/>
      <c r="I2182" s="50"/>
      <c r="J2182" s="50"/>
      <c r="K2182" s="50"/>
      <c r="L2182" s="53"/>
      <c r="M2182" s="53"/>
      <c r="N2182" s="50"/>
      <c r="O2182" s="50"/>
      <c r="P2182" s="50"/>
      <c r="Q2182" s="50"/>
      <c r="R2182" s="53"/>
    </row>
    <row r="2183">
      <c r="A2183" s="54"/>
      <c r="B2183" s="50"/>
      <c r="C2183" s="51"/>
      <c r="D2183" s="50"/>
      <c r="E2183" s="52"/>
      <c r="F2183" s="50"/>
      <c r="G2183" s="50"/>
      <c r="H2183" s="50"/>
      <c r="I2183" s="50"/>
      <c r="J2183" s="50"/>
      <c r="K2183" s="50"/>
      <c r="L2183" s="53"/>
      <c r="M2183" s="53"/>
      <c r="N2183" s="50"/>
      <c r="O2183" s="50"/>
      <c r="P2183" s="50"/>
      <c r="Q2183" s="50"/>
      <c r="R2183" s="53"/>
    </row>
    <row r="2184">
      <c r="A2184" s="54"/>
      <c r="B2184" s="50"/>
      <c r="C2184" s="51"/>
      <c r="D2184" s="50"/>
      <c r="E2184" s="52"/>
      <c r="F2184" s="50"/>
      <c r="G2184" s="50"/>
      <c r="H2184" s="50"/>
      <c r="I2184" s="50"/>
      <c r="J2184" s="50"/>
      <c r="K2184" s="50"/>
      <c r="L2184" s="53"/>
      <c r="M2184" s="53"/>
      <c r="N2184" s="50"/>
      <c r="O2184" s="50"/>
      <c r="P2184" s="50"/>
      <c r="Q2184" s="50"/>
      <c r="R2184" s="53"/>
    </row>
    <row r="2185">
      <c r="A2185" s="54"/>
      <c r="B2185" s="50"/>
      <c r="C2185" s="51"/>
      <c r="D2185" s="50"/>
      <c r="E2185" s="52"/>
      <c r="F2185" s="50"/>
      <c r="G2185" s="50"/>
      <c r="H2185" s="50"/>
      <c r="I2185" s="50"/>
      <c r="J2185" s="50"/>
      <c r="K2185" s="50"/>
      <c r="L2185" s="53"/>
      <c r="M2185" s="53"/>
      <c r="N2185" s="50"/>
      <c r="O2185" s="50"/>
      <c r="P2185" s="50"/>
      <c r="Q2185" s="50"/>
      <c r="R2185" s="53"/>
    </row>
    <row r="2186">
      <c r="A2186" s="54"/>
      <c r="B2186" s="50"/>
      <c r="C2186" s="51"/>
      <c r="D2186" s="50"/>
      <c r="E2186" s="52"/>
      <c r="F2186" s="50"/>
      <c r="G2186" s="50"/>
      <c r="H2186" s="50"/>
      <c r="I2186" s="50"/>
      <c r="J2186" s="50"/>
      <c r="K2186" s="50"/>
      <c r="L2186" s="53"/>
      <c r="M2186" s="53"/>
      <c r="N2186" s="50"/>
      <c r="O2186" s="50"/>
      <c r="P2186" s="50"/>
      <c r="Q2186" s="50"/>
      <c r="R2186" s="53"/>
    </row>
    <row r="2187">
      <c r="A2187" s="54"/>
      <c r="B2187" s="50"/>
      <c r="C2187" s="51"/>
      <c r="D2187" s="50"/>
      <c r="E2187" s="52"/>
      <c r="F2187" s="50"/>
      <c r="G2187" s="50"/>
      <c r="H2187" s="50"/>
      <c r="I2187" s="50"/>
      <c r="J2187" s="50"/>
      <c r="K2187" s="50"/>
      <c r="L2187" s="53"/>
      <c r="M2187" s="53"/>
      <c r="N2187" s="50"/>
      <c r="O2187" s="50"/>
      <c r="P2187" s="50"/>
      <c r="Q2187" s="50"/>
      <c r="R2187" s="53"/>
    </row>
    <row r="2188">
      <c r="A2188" s="54"/>
      <c r="B2188" s="50"/>
      <c r="C2188" s="51"/>
      <c r="D2188" s="50"/>
      <c r="E2188" s="52"/>
      <c r="F2188" s="50"/>
      <c r="G2188" s="50"/>
      <c r="H2188" s="50"/>
      <c r="I2188" s="50"/>
      <c r="J2188" s="50"/>
      <c r="K2188" s="50"/>
      <c r="L2188" s="53"/>
      <c r="M2188" s="53"/>
      <c r="N2188" s="50"/>
      <c r="O2188" s="50"/>
      <c r="P2188" s="50"/>
      <c r="Q2188" s="50"/>
      <c r="R2188" s="53"/>
    </row>
    <row r="2189">
      <c r="A2189" s="54"/>
      <c r="B2189" s="50"/>
      <c r="C2189" s="51"/>
      <c r="D2189" s="50"/>
      <c r="E2189" s="52"/>
      <c r="F2189" s="50"/>
      <c r="G2189" s="50"/>
      <c r="H2189" s="50"/>
      <c r="I2189" s="50"/>
      <c r="J2189" s="50"/>
      <c r="K2189" s="50"/>
      <c r="L2189" s="53"/>
      <c r="M2189" s="53"/>
      <c r="N2189" s="50"/>
      <c r="O2189" s="50"/>
      <c r="P2189" s="50"/>
      <c r="Q2189" s="50"/>
      <c r="R2189" s="53"/>
    </row>
    <row r="2190">
      <c r="A2190" s="54"/>
      <c r="B2190" s="50"/>
      <c r="C2190" s="51"/>
      <c r="D2190" s="50"/>
      <c r="E2190" s="52"/>
      <c r="F2190" s="50"/>
      <c r="G2190" s="50"/>
      <c r="H2190" s="50"/>
      <c r="I2190" s="50"/>
      <c r="J2190" s="50"/>
      <c r="K2190" s="50"/>
      <c r="L2190" s="53"/>
      <c r="M2190" s="53"/>
      <c r="N2190" s="50"/>
      <c r="O2190" s="50"/>
      <c r="P2190" s="50"/>
      <c r="Q2190" s="50"/>
      <c r="R2190" s="53"/>
    </row>
    <row r="2191">
      <c r="A2191" s="54"/>
      <c r="B2191" s="50"/>
      <c r="C2191" s="51"/>
      <c r="D2191" s="50"/>
      <c r="E2191" s="52"/>
      <c r="F2191" s="50"/>
      <c r="G2191" s="50"/>
      <c r="H2191" s="50"/>
      <c r="I2191" s="50"/>
      <c r="J2191" s="50"/>
      <c r="K2191" s="50"/>
      <c r="L2191" s="53"/>
      <c r="M2191" s="53"/>
      <c r="N2191" s="50"/>
      <c r="O2191" s="50"/>
      <c r="P2191" s="50"/>
      <c r="Q2191" s="50"/>
      <c r="R2191" s="53"/>
    </row>
    <row r="2192">
      <c r="A2192" s="54"/>
      <c r="B2192" s="50"/>
      <c r="C2192" s="51"/>
      <c r="D2192" s="50"/>
      <c r="E2192" s="52"/>
      <c r="F2192" s="50"/>
      <c r="G2192" s="50"/>
      <c r="H2192" s="50"/>
      <c r="I2192" s="50"/>
      <c r="J2192" s="50"/>
      <c r="K2192" s="50"/>
      <c r="L2192" s="53"/>
      <c r="M2192" s="53"/>
      <c r="N2192" s="50"/>
      <c r="O2192" s="50"/>
      <c r="P2192" s="50"/>
      <c r="Q2192" s="50"/>
      <c r="R2192" s="53"/>
    </row>
    <row r="2193">
      <c r="A2193" s="54"/>
      <c r="B2193" s="50"/>
      <c r="C2193" s="51"/>
      <c r="D2193" s="50"/>
      <c r="E2193" s="52"/>
      <c r="F2193" s="50"/>
      <c r="G2193" s="50"/>
      <c r="H2193" s="50"/>
      <c r="I2193" s="50"/>
      <c r="J2193" s="50"/>
      <c r="K2193" s="50"/>
      <c r="L2193" s="53"/>
      <c r="M2193" s="53"/>
      <c r="N2193" s="50"/>
      <c r="O2193" s="50"/>
      <c r="P2193" s="50"/>
      <c r="Q2193" s="50"/>
      <c r="R2193" s="53"/>
    </row>
    <row r="2194">
      <c r="A2194" s="54"/>
      <c r="B2194" s="50"/>
      <c r="C2194" s="51"/>
      <c r="D2194" s="50"/>
      <c r="E2194" s="52"/>
      <c r="F2194" s="50"/>
      <c r="G2194" s="50"/>
      <c r="H2194" s="50"/>
      <c r="I2194" s="50"/>
      <c r="J2194" s="50"/>
      <c r="K2194" s="50"/>
      <c r="L2194" s="53"/>
      <c r="M2194" s="53"/>
      <c r="N2194" s="50"/>
      <c r="O2194" s="50"/>
      <c r="P2194" s="50"/>
      <c r="Q2194" s="50"/>
      <c r="R2194" s="53"/>
    </row>
    <row r="2195">
      <c r="A2195" s="54"/>
      <c r="B2195" s="50"/>
      <c r="C2195" s="51"/>
      <c r="D2195" s="50"/>
      <c r="E2195" s="52"/>
      <c r="F2195" s="50"/>
      <c r="G2195" s="50"/>
      <c r="H2195" s="50"/>
      <c r="I2195" s="50"/>
      <c r="J2195" s="50"/>
      <c r="K2195" s="50"/>
      <c r="L2195" s="53"/>
      <c r="M2195" s="53"/>
      <c r="N2195" s="50"/>
      <c r="O2195" s="50"/>
      <c r="P2195" s="50"/>
      <c r="Q2195" s="50"/>
      <c r="R2195" s="53"/>
    </row>
    <row r="2196">
      <c r="A2196" s="54"/>
      <c r="B2196" s="50"/>
      <c r="C2196" s="51"/>
      <c r="D2196" s="50"/>
      <c r="E2196" s="52"/>
      <c r="F2196" s="50"/>
      <c r="G2196" s="50"/>
      <c r="H2196" s="50"/>
      <c r="I2196" s="50"/>
      <c r="J2196" s="50"/>
      <c r="K2196" s="50"/>
      <c r="L2196" s="53"/>
      <c r="M2196" s="53"/>
      <c r="N2196" s="50"/>
      <c r="O2196" s="50"/>
      <c r="P2196" s="50"/>
      <c r="Q2196" s="50"/>
      <c r="R2196" s="53"/>
    </row>
    <row r="2197">
      <c r="A2197" s="54"/>
      <c r="B2197" s="50"/>
      <c r="C2197" s="51"/>
      <c r="D2197" s="50"/>
      <c r="E2197" s="52"/>
      <c r="F2197" s="50"/>
      <c r="G2197" s="50"/>
      <c r="H2197" s="50"/>
      <c r="I2197" s="50"/>
      <c r="J2197" s="50"/>
      <c r="K2197" s="50"/>
      <c r="L2197" s="53"/>
      <c r="M2197" s="53"/>
      <c r="N2197" s="50"/>
      <c r="O2197" s="50"/>
      <c r="P2197" s="50"/>
      <c r="Q2197" s="50"/>
      <c r="R2197" s="53"/>
    </row>
    <row r="2198">
      <c r="A2198" s="54"/>
      <c r="B2198" s="50"/>
      <c r="C2198" s="51"/>
      <c r="D2198" s="50"/>
      <c r="E2198" s="52"/>
      <c r="F2198" s="50"/>
      <c r="G2198" s="50"/>
      <c r="H2198" s="50"/>
      <c r="I2198" s="50"/>
      <c r="J2198" s="50"/>
      <c r="K2198" s="50"/>
      <c r="L2198" s="53"/>
      <c r="M2198" s="53"/>
      <c r="N2198" s="50"/>
      <c r="O2198" s="50"/>
      <c r="P2198" s="50"/>
      <c r="Q2198" s="50"/>
      <c r="R2198" s="53"/>
    </row>
    <row r="2199">
      <c r="A2199" s="54"/>
      <c r="B2199" s="50"/>
      <c r="C2199" s="51"/>
      <c r="D2199" s="50"/>
      <c r="E2199" s="52"/>
      <c r="F2199" s="50"/>
      <c r="G2199" s="50"/>
      <c r="H2199" s="50"/>
      <c r="I2199" s="50"/>
      <c r="J2199" s="50"/>
      <c r="K2199" s="50"/>
      <c r="L2199" s="53"/>
      <c r="M2199" s="53"/>
      <c r="N2199" s="50"/>
      <c r="O2199" s="50"/>
      <c r="P2199" s="50"/>
      <c r="Q2199" s="50"/>
      <c r="R2199" s="53"/>
    </row>
    <row r="2200">
      <c r="A2200" s="54"/>
      <c r="B2200" s="50"/>
      <c r="C2200" s="51"/>
      <c r="D2200" s="50"/>
      <c r="E2200" s="52"/>
      <c r="F2200" s="50"/>
      <c r="G2200" s="50"/>
      <c r="H2200" s="50"/>
      <c r="I2200" s="50"/>
      <c r="J2200" s="50"/>
      <c r="K2200" s="50"/>
      <c r="L2200" s="53"/>
      <c r="M2200" s="53"/>
      <c r="N2200" s="50"/>
      <c r="O2200" s="50"/>
      <c r="P2200" s="50"/>
      <c r="Q2200" s="50"/>
      <c r="R2200" s="53"/>
    </row>
    <row r="2201">
      <c r="A2201" s="54"/>
      <c r="B2201" s="50"/>
      <c r="C2201" s="51"/>
      <c r="D2201" s="50"/>
      <c r="E2201" s="52"/>
      <c r="F2201" s="50"/>
      <c r="G2201" s="50"/>
      <c r="H2201" s="50"/>
      <c r="I2201" s="50"/>
      <c r="J2201" s="50"/>
      <c r="K2201" s="50"/>
      <c r="L2201" s="53"/>
      <c r="M2201" s="53"/>
      <c r="N2201" s="50"/>
      <c r="O2201" s="50"/>
      <c r="P2201" s="50"/>
      <c r="Q2201" s="50"/>
      <c r="R2201" s="53"/>
    </row>
    <row r="2202">
      <c r="A2202" s="54"/>
      <c r="B2202" s="50"/>
      <c r="C2202" s="51"/>
      <c r="D2202" s="50"/>
      <c r="E2202" s="52"/>
      <c r="F2202" s="50"/>
      <c r="G2202" s="50"/>
      <c r="H2202" s="50"/>
      <c r="I2202" s="50"/>
      <c r="J2202" s="50"/>
      <c r="K2202" s="50"/>
      <c r="L2202" s="53"/>
      <c r="M2202" s="53"/>
      <c r="N2202" s="50"/>
      <c r="O2202" s="50"/>
      <c r="P2202" s="50"/>
      <c r="Q2202" s="50"/>
      <c r="R2202" s="53"/>
    </row>
    <row r="2203">
      <c r="A2203" s="54"/>
      <c r="B2203" s="50"/>
      <c r="C2203" s="51"/>
      <c r="D2203" s="50"/>
      <c r="E2203" s="52"/>
      <c r="F2203" s="50"/>
      <c r="G2203" s="50"/>
      <c r="H2203" s="50"/>
      <c r="I2203" s="50"/>
      <c r="J2203" s="50"/>
      <c r="K2203" s="50"/>
      <c r="L2203" s="53"/>
      <c r="M2203" s="53"/>
      <c r="N2203" s="50"/>
      <c r="O2203" s="50"/>
      <c r="P2203" s="50"/>
      <c r="Q2203" s="50"/>
      <c r="R2203" s="53"/>
    </row>
    <row r="2204">
      <c r="A2204" s="54"/>
      <c r="B2204" s="50"/>
      <c r="C2204" s="51"/>
      <c r="D2204" s="50"/>
      <c r="E2204" s="52"/>
      <c r="F2204" s="50"/>
      <c r="G2204" s="50"/>
      <c r="H2204" s="50"/>
      <c r="I2204" s="50"/>
      <c r="J2204" s="50"/>
      <c r="K2204" s="50"/>
      <c r="L2204" s="53"/>
      <c r="M2204" s="53"/>
      <c r="N2204" s="50"/>
      <c r="O2204" s="50"/>
      <c r="P2204" s="50"/>
      <c r="Q2204" s="50"/>
      <c r="R2204" s="53"/>
    </row>
    <row r="2205">
      <c r="A2205" s="54"/>
      <c r="B2205" s="50"/>
      <c r="C2205" s="51"/>
      <c r="D2205" s="50"/>
      <c r="E2205" s="52"/>
      <c r="F2205" s="50"/>
      <c r="G2205" s="50"/>
      <c r="H2205" s="50"/>
      <c r="I2205" s="50"/>
      <c r="J2205" s="50"/>
      <c r="K2205" s="50"/>
      <c r="L2205" s="53"/>
      <c r="M2205" s="53"/>
      <c r="N2205" s="50"/>
      <c r="O2205" s="50"/>
      <c r="P2205" s="50"/>
      <c r="Q2205" s="50"/>
      <c r="R2205" s="53"/>
    </row>
    <row r="2206">
      <c r="A2206" s="54"/>
      <c r="B2206" s="50"/>
      <c r="C2206" s="51"/>
      <c r="D2206" s="50"/>
      <c r="E2206" s="52"/>
      <c r="F2206" s="50"/>
      <c r="G2206" s="50"/>
      <c r="H2206" s="50"/>
      <c r="I2206" s="50"/>
      <c r="J2206" s="50"/>
      <c r="K2206" s="50"/>
      <c r="L2206" s="53"/>
      <c r="M2206" s="53"/>
      <c r="N2206" s="50"/>
      <c r="O2206" s="50"/>
      <c r="P2206" s="50"/>
      <c r="Q2206" s="50"/>
      <c r="R2206" s="53"/>
    </row>
    <row r="2207">
      <c r="A2207" s="54"/>
      <c r="B2207" s="50"/>
      <c r="C2207" s="51"/>
      <c r="D2207" s="50"/>
      <c r="E2207" s="52"/>
      <c r="F2207" s="50"/>
      <c r="G2207" s="50"/>
      <c r="H2207" s="50"/>
      <c r="I2207" s="50"/>
      <c r="J2207" s="50"/>
      <c r="K2207" s="50"/>
      <c r="L2207" s="53"/>
      <c r="M2207" s="53"/>
      <c r="N2207" s="50"/>
      <c r="O2207" s="50"/>
      <c r="P2207" s="50"/>
      <c r="Q2207" s="50"/>
      <c r="R2207" s="53"/>
    </row>
    <row r="2208">
      <c r="A2208" s="54"/>
      <c r="B2208" s="50"/>
      <c r="C2208" s="51"/>
      <c r="D2208" s="50"/>
      <c r="E2208" s="52"/>
      <c r="F2208" s="50"/>
      <c r="G2208" s="50"/>
      <c r="H2208" s="50"/>
      <c r="I2208" s="50"/>
      <c r="J2208" s="50"/>
      <c r="K2208" s="50"/>
      <c r="L2208" s="53"/>
      <c r="M2208" s="53"/>
      <c r="N2208" s="50"/>
      <c r="O2208" s="50"/>
      <c r="P2208" s="50"/>
      <c r="Q2208" s="50"/>
      <c r="R2208" s="53"/>
    </row>
    <row r="2209">
      <c r="A2209" s="54"/>
      <c r="B2209" s="50"/>
      <c r="C2209" s="51"/>
      <c r="D2209" s="50"/>
      <c r="E2209" s="52"/>
      <c r="F2209" s="50"/>
      <c r="G2209" s="50"/>
      <c r="H2209" s="50"/>
      <c r="I2209" s="50"/>
      <c r="J2209" s="50"/>
      <c r="K2209" s="50"/>
      <c r="L2209" s="53"/>
      <c r="M2209" s="53"/>
      <c r="N2209" s="50"/>
      <c r="O2209" s="50"/>
      <c r="P2209" s="50"/>
      <c r="Q2209" s="50"/>
      <c r="R2209" s="53"/>
    </row>
    <row r="2210">
      <c r="A2210" s="54"/>
      <c r="B2210" s="50"/>
      <c r="C2210" s="51"/>
      <c r="D2210" s="50"/>
      <c r="E2210" s="52"/>
      <c r="F2210" s="50"/>
      <c r="G2210" s="50"/>
      <c r="H2210" s="50"/>
      <c r="I2210" s="50"/>
      <c r="J2210" s="50"/>
      <c r="K2210" s="50"/>
      <c r="L2210" s="53"/>
      <c r="M2210" s="53"/>
      <c r="N2210" s="50"/>
      <c r="O2210" s="50"/>
      <c r="P2210" s="50"/>
      <c r="Q2210" s="50"/>
      <c r="R2210" s="53"/>
    </row>
    <row r="2211">
      <c r="A2211" s="54"/>
      <c r="B2211" s="50"/>
      <c r="C2211" s="51"/>
      <c r="D2211" s="50"/>
      <c r="E2211" s="52"/>
      <c r="F2211" s="50"/>
      <c r="G2211" s="50"/>
      <c r="H2211" s="50"/>
      <c r="I2211" s="50"/>
      <c r="J2211" s="50"/>
      <c r="K2211" s="50"/>
      <c r="L2211" s="53"/>
      <c r="M2211" s="53"/>
      <c r="N2211" s="50"/>
      <c r="O2211" s="50"/>
      <c r="P2211" s="50"/>
      <c r="Q2211" s="50"/>
      <c r="R2211" s="53"/>
    </row>
    <row r="2212">
      <c r="A2212" s="54"/>
      <c r="B2212" s="50"/>
      <c r="C2212" s="51"/>
      <c r="D2212" s="50"/>
      <c r="E2212" s="52"/>
      <c r="F2212" s="50"/>
      <c r="G2212" s="50"/>
      <c r="H2212" s="50"/>
      <c r="I2212" s="50"/>
      <c r="J2212" s="50"/>
      <c r="K2212" s="50"/>
      <c r="L2212" s="53"/>
      <c r="M2212" s="53"/>
      <c r="N2212" s="50"/>
      <c r="O2212" s="50"/>
      <c r="P2212" s="50"/>
      <c r="Q2212" s="50"/>
      <c r="R2212" s="53"/>
    </row>
    <row r="2213">
      <c r="A2213" s="54"/>
      <c r="B2213" s="50"/>
      <c r="C2213" s="51"/>
      <c r="D2213" s="50"/>
      <c r="E2213" s="52"/>
      <c r="F2213" s="50"/>
      <c r="G2213" s="50"/>
      <c r="H2213" s="50"/>
      <c r="I2213" s="50"/>
      <c r="J2213" s="50"/>
      <c r="K2213" s="50"/>
      <c r="L2213" s="53"/>
      <c r="M2213" s="53"/>
      <c r="N2213" s="50"/>
      <c r="O2213" s="50"/>
      <c r="P2213" s="50"/>
      <c r="Q2213" s="50"/>
      <c r="R2213" s="53"/>
    </row>
    <row r="2214">
      <c r="A2214" s="54"/>
      <c r="B2214" s="50"/>
      <c r="C2214" s="51"/>
      <c r="D2214" s="50"/>
      <c r="E2214" s="52"/>
      <c r="F2214" s="50"/>
      <c r="G2214" s="50"/>
      <c r="H2214" s="50"/>
      <c r="I2214" s="50"/>
      <c r="J2214" s="50"/>
      <c r="K2214" s="50"/>
      <c r="L2214" s="53"/>
      <c r="M2214" s="53"/>
      <c r="N2214" s="50"/>
      <c r="O2214" s="50"/>
      <c r="P2214" s="50"/>
      <c r="Q2214" s="50"/>
      <c r="R2214" s="53"/>
    </row>
    <row r="2215">
      <c r="A2215" s="54"/>
      <c r="B2215" s="50"/>
      <c r="C2215" s="51"/>
      <c r="D2215" s="50"/>
      <c r="E2215" s="52"/>
      <c r="F2215" s="50"/>
      <c r="G2215" s="50"/>
      <c r="H2215" s="50"/>
      <c r="I2215" s="50"/>
      <c r="J2215" s="50"/>
      <c r="K2215" s="50"/>
      <c r="L2215" s="53"/>
      <c r="M2215" s="53"/>
      <c r="N2215" s="50"/>
      <c r="O2215" s="50"/>
      <c r="P2215" s="50"/>
      <c r="Q2215" s="50"/>
      <c r="R2215" s="53"/>
    </row>
    <row r="2216">
      <c r="A2216" s="54"/>
      <c r="B2216" s="50"/>
      <c r="C2216" s="51"/>
      <c r="D2216" s="50"/>
      <c r="E2216" s="52"/>
      <c r="F2216" s="50"/>
      <c r="G2216" s="50"/>
      <c r="H2216" s="50"/>
      <c r="I2216" s="50"/>
      <c r="J2216" s="50"/>
      <c r="K2216" s="50"/>
      <c r="L2216" s="53"/>
      <c r="M2216" s="53"/>
      <c r="N2216" s="50"/>
      <c r="O2216" s="50"/>
      <c r="P2216" s="50"/>
      <c r="Q2216" s="50"/>
      <c r="R2216" s="53"/>
    </row>
    <row r="2217">
      <c r="A2217" s="54"/>
      <c r="B2217" s="50"/>
      <c r="C2217" s="51"/>
      <c r="D2217" s="50"/>
      <c r="E2217" s="52"/>
      <c r="F2217" s="50"/>
      <c r="G2217" s="50"/>
      <c r="H2217" s="50"/>
      <c r="I2217" s="50"/>
      <c r="J2217" s="50"/>
      <c r="K2217" s="50"/>
      <c r="L2217" s="53"/>
      <c r="M2217" s="53"/>
      <c r="N2217" s="50"/>
      <c r="O2217" s="50"/>
      <c r="P2217" s="50"/>
      <c r="Q2217" s="50"/>
      <c r="R2217" s="53"/>
    </row>
    <row r="2218">
      <c r="A2218" s="54"/>
      <c r="B2218" s="50"/>
      <c r="C2218" s="51"/>
      <c r="D2218" s="50"/>
      <c r="E2218" s="52"/>
      <c r="F2218" s="50"/>
      <c r="G2218" s="50"/>
      <c r="H2218" s="50"/>
      <c r="I2218" s="50"/>
      <c r="J2218" s="50"/>
      <c r="K2218" s="50"/>
      <c r="L2218" s="53"/>
      <c r="M2218" s="53"/>
      <c r="N2218" s="50"/>
      <c r="O2218" s="50"/>
      <c r="P2218" s="50"/>
      <c r="Q2218" s="50"/>
      <c r="R2218" s="53"/>
    </row>
    <row r="2219">
      <c r="A2219" s="54"/>
      <c r="B2219" s="50"/>
      <c r="C2219" s="51"/>
      <c r="D2219" s="50"/>
      <c r="E2219" s="52"/>
      <c r="F2219" s="50"/>
      <c r="G2219" s="50"/>
      <c r="H2219" s="50"/>
      <c r="I2219" s="50"/>
      <c r="J2219" s="50"/>
      <c r="K2219" s="50"/>
      <c r="L2219" s="53"/>
      <c r="M2219" s="53"/>
      <c r="N2219" s="50"/>
      <c r="O2219" s="50"/>
      <c r="P2219" s="50"/>
      <c r="Q2219" s="50"/>
      <c r="R2219" s="53"/>
    </row>
    <row r="2220">
      <c r="A2220" s="54"/>
      <c r="B2220" s="50"/>
      <c r="C2220" s="51"/>
      <c r="D2220" s="50"/>
      <c r="E2220" s="52"/>
      <c r="F2220" s="50"/>
      <c r="G2220" s="50"/>
      <c r="H2220" s="50"/>
      <c r="I2220" s="50"/>
      <c r="J2220" s="50"/>
      <c r="K2220" s="50"/>
      <c r="L2220" s="53"/>
      <c r="M2220" s="53"/>
      <c r="N2220" s="50"/>
      <c r="O2220" s="50"/>
      <c r="P2220" s="50"/>
      <c r="Q2220" s="50"/>
      <c r="R2220" s="53"/>
    </row>
    <row r="2221">
      <c r="A2221" s="54"/>
      <c r="B2221" s="50"/>
      <c r="C2221" s="51"/>
      <c r="D2221" s="50"/>
      <c r="E2221" s="52"/>
      <c r="F2221" s="50"/>
      <c r="G2221" s="50"/>
      <c r="H2221" s="50"/>
      <c r="I2221" s="50"/>
      <c r="J2221" s="50"/>
      <c r="K2221" s="50"/>
      <c r="L2221" s="53"/>
      <c r="M2221" s="53"/>
      <c r="N2221" s="50"/>
      <c r="O2221" s="50"/>
      <c r="P2221" s="50"/>
      <c r="Q2221" s="50"/>
      <c r="R2221" s="53"/>
    </row>
    <row r="2222">
      <c r="A2222" s="54"/>
      <c r="B2222" s="50"/>
      <c r="C2222" s="51"/>
      <c r="D2222" s="50"/>
      <c r="E2222" s="52"/>
      <c r="F2222" s="50"/>
      <c r="G2222" s="50"/>
      <c r="H2222" s="50"/>
      <c r="I2222" s="50"/>
      <c r="J2222" s="50"/>
      <c r="K2222" s="50"/>
      <c r="L2222" s="53"/>
      <c r="M2222" s="53"/>
      <c r="N2222" s="50"/>
      <c r="O2222" s="50"/>
      <c r="P2222" s="50"/>
      <c r="Q2222" s="50"/>
      <c r="R2222" s="53"/>
    </row>
    <row r="2223">
      <c r="A2223" s="54"/>
      <c r="B2223" s="50"/>
      <c r="C2223" s="51"/>
      <c r="D2223" s="50"/>
      <c r="E2223" s="52"/>
      <c r="F2223" s="50"/>
      <c r="G2223" s="50"/>
      <c r="H2223" s="50"/>
      <c r="I2223" s="50"/>
      <c r="J2223" s="50"/>
      <c r="K2223" s="50"/>
      <c r="L2223" s="53"/>
      <c r="M2223" s="53"/>
      <c r="N2223" s="50"/>
      <c r="O2223" s="50"/>
      <c r="P2223" s="50"/>
      <c r="Q2223" s="50"/>
      <c r="R2223" s="53"/>
    </row>
    <row r="2224">
      <c r="A2224" s="54"/>
      <c r="B2224" s="50"/>
      <c r="C2224" s="51"/>
      <c r="D2224" s="50"/>
      <c r="E2224" s="52"/>
      <c r="F2224" s="50"/>
      <c r="G2224" s="50"/>
      <c r="H2224" s="50"/>
      <c r="I2224" s="50"/>
      <c r="J2224" s="50"/>
      <c r="K2224" s="50"/>
      <c r="L2224" s="53"/>
      <c r="M2224" s="53"/>
      <c r="N2224" s="50"/>
      <c r="O2224" s="50"/>
      <c r="P2224" s="50"/>
      <c r="Q2224" s="50"/>
      <c r="R2224" s="53"/>
    </row>
    <row r="2225">
      <c r="A2225" s="54"/>
      <c r="B2225" s="50"/>
      <c r="C2225" s="51"/>
      <c r="D2225" s="50"/>
      <c r="E2225" s="52"/>
      <c r="F2225" s="50"/>
      <c r="G2225" s="50"/>
      <c r="H2225" s="50"/>
      <c r="I2225" s="50"/>
      <c r="J2225" s="50"/>
      <c r="K2225" s="50"/>
      <c r="L2225" s="53"/>
      <c r="M2225" s="53"/>
      <c r="N2225" s="50"/>
      <c r="O2225" s="50"/>
      <c r="P2225" s="50"/>
      <c r="Q2225" s="50"/>
      <c r="R2225" s="53"/>
    </row>
    <row r="2226">
      <c r="A2226" s="54"/>
      <c r="B2226" s="50"/>
      <c r="C2226" s="51"/>
      <c r="D2226" s="50"/>
      <c r="E2226" s="52"/>
      <c r="F2226" s="50"/>
      <c r="G2226" s="50"/>
      <c r="H2226" s="50"/>
      <c r="I2226" s="50"/>
      <c r="J2226" s="50"/>
      <c r="K2226" s="50"/>
      <c r="L2226" s="53"/>
      <c r="M2226" s="53"/>
      <c r="N2226" s="50"/>
      <c r="O2226" s="50"/>
      <c r="P2226" s="50"/>
      <c r="Q2226" s="50"/>
      <c r="R2226" s="53"/>
    </row>
    <row r="2227">
      <c r="A2227" s="54"/>
      <c r="B2227" s="50"/>
      <c r="C2227" s="51"/>
      <c r="D2227" s="50"/>
      <c r="E2227" s="52"/>
      <c r="F2227" s="50"/>
      <c r="G2227" s="50"/>
      <c r="H2227" s="50"/>
      <c r="I2227" s="50"/>
      <c r="J2227" s="50"/>
      <c r="K2227" s="50"/>
      <c r="L2227" s="53"/>
      <c r="M2227" s="53"/>
      <c r="N2227" s="50"/>
      <c r="O2227" s="50"/>
      <c r="P2227" s="50"/>
      <c r="Q2227" s="50"/>
      <c r="R2227" s="53"/>
    </row>
    <row r="2228">
      <c r="A2228" s="54"/>
      <c r="B2228" s="50"/>
      <c r="C2228" s="51"/>
      <c r="D2228" s="50"/>
      <c r="E2228" s="52"/>
      <c r="F2228" s="50"/>
      <c r="G2228" s="50"/>
      <c r="H2228" s="50"/>
      <c r="I2228" s="50"/>
      <c r="J2228" s="50"/>
      <c r="K2228" s="50"/>
      <c r="L2228" s="53"/>
      <c r="M2228" s="53"/>
      <c r="N2228" s="50"/>
      <c r="O2228" s="50"/>
      <c r="P2228" s="50"/>
      <c r="Q2228" s="50"/>
      <c r="R2228" s="53"/>
    </row>
    <row r="2229">
      <c r="A2229" s="54"/>
      <c r="B2229" s="50"/>
      <c r="C2229" s="51"/>
      <c r="D2229" s="50"/>
      <c r="E2229" s="52"/>
      <c r="F2229" s="50"/>
      <c r="G2229" s="50"/>
      <c r="H2229" s="50"/>
      <c r="I2229" s="50"/>
      <c r="J2229" s="50"/>
      <c r="K2229" s="50"/>
      <c r="L2229" s="53"/>
      <c r="M2229" s="53"/>
      <c r="N2229" s="50"/>
      <c r="O2229" s="50"/>
      <c r="P2229" s="50"/>
      <c r="Q2229" s="50"/>
      <c r="R2229" s="53"/>
    </row>
    <row r="2230">
      <c r="A2230" s="54"/>
      <c r="B2230" s="50"/>
      <c r="C2230" s="51"/>
      <c r="D2230" s="50"/>
      <c r="E2230" s="52"/>
      <c r="F2230" s="50"/>
      <c r="G2230" s="50"/>
      <c r="H2230" s="50"/>
      <c r="I2230" s="50"/>
      <c r="J2230" s="50"/>
      <c r="K2230" s="50"/>
      <c r="L2230" s="53"/>
      <c r="M2230" s="53"/>
      <c r="N2230" s="50"/>
      <c r="O2230" s="50"/>
      <c r="P2230" s="50"/>
      <c r="Q2230" s="50"/>
      <c r="R2230" s="53"/>
    </row>
    <row r="2231">
      <c r="A2231" s="54"/>
      <c r="B2231" s="50"/>
      <c r="C2231" s="51"/>
      <c r="D2231" s="50"/>
      <c r="E2231" s="52"/>
      <c r="F2231" s="50"/>
      <c r="G2231" s="50"/>
      <c r="H2231" s="50"/>
      <c r="I2231" s="50"/>
      <c r="J2231" s="50"/>
      <c r="K2231" s="50"/>
      <c r="L2231" s="53"/>
      <c r="M2231" s="53"/>
      <c r="N2231" s="50"/>
      <c r="O2231" s="50"/>
      <c r="P2231" s="50"/>
      <c r="Q2231" s="50"/>
      <c r="R2231" s="53"/>
    </row>
    <row r="2232">
      <c r="A2232" s="54"/>
      <c r="B2232" s="50"/>
      <c r="C2232" s="51"/>
      <c r="D2232" s="50"/>
      <c r="E2232" s="52"/>
      <c r="F2232" s="50"/>
      <c r="G2232" s="50"/>
      <c r="H2232" s="50"/>
      <c r="I2232" s="50"/>
      <c r="J2232" s="50"/>
      <c r="K2232" s="50"/>
      <c r="L2232" s="53"/>
      <c r="M2232" s="53"/>
      <c r="N2232" s="50"/>
      <c r="O2232" s="50"/>
      <c r="P2232" s="50"/>
      <c r="Q2232" s="50"/>
      <c r="R2232" s="53"/>
    </row>
    <row r="2233">
      <c r="A2233" s="54"/>
      <c r="B2233" s="50"/>
      <c r="C2233" s="51"/>
      <c r="D2233" s="50"/>
      <c r="E2233" s="52"/>
      <c r="F2233" s="50"/>
      <c r="G2233" s="50"/>
      <c r="H2233" s="50"/>
      <c r="I2233" s="50"/>
      <c r="J2233" s="50"/>
      <c r="K2233" s="50"/>
      <c r="L2233" s="53"/>
      <c r="M2233" s="53"/>
      <c r="N2233" s="50"/>
      <c r="O2233" s="50"/>
      <c r="P2233" s="50"/>
      <c r="Q2233" s="50"/>
      <c r="R2233" s="53"/>
    </row>
    <row r="2234">
      <c r="A2234" s="54"/>
      <c r="B2234" s="50"/>
      <c r="C2234" s="51"/>
      <c r="D2234" s="50"/>
      <c r="E2234" s="52"/>
      <c r="F2234" s="50"/>
      <c r="G2234" s="50"/>
      <c r="H2234" s="50"/>
      <c r="I2234" s="50"/>
      <c r="J2234" s="50"/>
      <c r="K2234" s="50"/>
      <c r="L2234" s="53"/>
      <c r="M2234" s="53"/>
      <c r="N2234" s="50"/>
      <c r="O2234" s="50"/>
      <c r="P2234" s="50"/>
      <c r="Q2234" s="50"/>
      <c r="R2234" s="53"/>
    </row>
    <row r="2235">
      <c r="A2235" s="54"/>
      <c r="B2235" s="50"/>
      <c r="C2235" s="51"/>
      <c r="D2235" s="50"/>
      <c r="E2235" s="52"/>
      <c r="F2235" s="50"/>
      <c r="G2235" s="50"/>
      <c r="H2235" s="50"/>
      <c r="I2235" s="50"/>
      <c r="J2235" s="50"/>
      <c r="K2235" s="50"/>
      <c r="L2235" s="53"/>
      <c r="M2235" s="53"/>
      <c r="N2235" s="50"/>
      <c r="O2235" s="50"/>
      <c r="P2235" s="50"/>
      <c r="Q2235" s="50"/>
      <c r="R2235" s="53"/>
    </row>
    <row r="2236">
      <c r="A2236" s="54"/>
      <c r="B2236" s="50"/>
      <c r="C2236" s="51"/>
      <c r="D2236" s="50"/>
      <c r="E2236" s="52"/>
      <c r="F2236" s="50"/>
      <c r="G2236" s="50"/>
      <c r="H2236" s="50"/>
      <c r="I2236" s="50"/>
      <c r="J2236" s="50"/>
      <c r="K2236" s="50"/>
      <c r="L2236" s="53"/>
      <c r="M2236" s="53"/>
      <c r="N2236" s="50"/>
      <c r="O2236" s="50"/>
      <c r="P2236" s="50"/>
      <c r="Q2236" s="50"/>
      <c r="R2236" s="53"/>
    </row>
    <row r="2237">
      <c r="A2237" s="54"/>
      <c r="B2237" s="50"/>
      <c r="C2237" s="51"/>
      <c r="D2237" s="50"/>
      <c r="E2237" s="52"/>
      <c r="F2237" s="50"/>
      <c r="G2237" s="50"/>
      <c r="H2237" s="50"/>
      <c r="I2237" s="50"/>
      <c r="J2237" s="50"/>
      <c r="K2237" s="50"/>
      <c r="L2237" s="53"/>
      <c r="M2237" s="53"/>
      <c r="N2237" s="50"/>
      <c r="O2237" s="50"/>
      <c r="P2237" s="50"/>
      <c r="Q2237" s="50"/>
      <c r="R2237" s="53"/>
    </row>
    <row r="2238">
      <c r="A2238" s="54"/>
      <c r="B2238" s="50"/>
      <c r="C2238" s="51"/>
      <c r="D2238" s="50"/>
      <c r="E2238" s="52"/>
      <c r="F2238" s="50"/>
      <c r="G2238" s="50"/>
      <c r="H2238" s="50"/>
      <c r="I2238" s="50"/>
      <c r="J2238" s="50"/>
      <c r="K2238" s="50"/>
      <c r="L2238" s="53"/>
      <c r="M2238" s="53"/>
      <c r="N2238" s="50"/>
      <c r="O2238" s="50"/>
      <c r="P2238" s="50"/>
      <c r="Q2238" s="50"/>
      <c r="R2238" s="53"/>
    </row>
    <row r="2239">
      <c r="A2239" s="54"/>
      <c r="B2239" s="50"/>
      <c r="C2239" s="51"/>
      <c r="D2239" s="50"/>
      <c r="E2239" s="52"/>
      <c r="F2239" s="50"/>
      <c r="G2239" s="50"/>
      <c r="H2239" s="50"/>
      <c r="I2239" s="50"/>
      <c r="J2239" s="50"/>
      <c r="K2239" s="50"/>
      <c r="L2239" s="53"/>
      <c r="M2239" s="53"/>
      <c r="N2239" s="50"/>
      <c r="O2239" s="50"/>
      <c r="P2239" s="50"/>
      <c r="Q2239" s="50"/>
      <c r="R2239" s="53"/>
    </row>
    <row r="2240">
      <c r="A2240" s="54"/>
      <c r="B2240" s="50"/>
      <c r="C2240" s="51"/>
      <c r="D2240" s="50"/>
      <c r="E2240" s="52"/>
      <c r="F2240" s="50"/>
      <c r="G2240" s="50"/>
      <c r="H2240" s="50"/>
      <c r="I2240" s="50"/>
      <c r="J2240" s="50"/>
      <c r="K2240" s="50"/>
      <c r="L2240" s="53"/>
      <c r="M2240" s="53"/>
      <c r="N2240" s="50"/>
      <c r="O2240" s="50"/>
      <c r="P2240" s="50"/>
      <c r="Q2240" s="50"/>
      <c r="R2240" s="53"/>
    </row>
    <row r="2241">
      <c r="A2241" s="54"/>
      <c r="B2241" s="50"/>
      <c r="C2241" s="51"/>
      <c r="D2241" s="50"/>
      <c r="E2241" s="52"/>
      <c r="F2241" s="50"/>
      <c r="G2241" s="50"/>
      <c r="H2241" s="50"/>
      <c r="I2241" s="50"/>
      <c r="J2241" s="50"/>
      <c r="K2241" s="50"/>
      <c r="L2241" s="53"/>
      <c r="M2241" s="53"/>
      <c r="N2241" s="50"/>
      <c r="O2241" s="50"/>
      <c r="P2241" s="50"/>
      <c r="Q2241" s="50"/>
      <c r="R2241" s="53"/>
    </row>
    <row r="2242">
      <c r="A2242" s="54"/>
      <c r="B2242" s="50"/>
      <c r="C2242" s="51"/>
      <c r="D2242" s="50"/>
      <c r="E2242" s="52"/>
      <c r="F2242" s="50"/>
      <c r="G2242" s="50"/>
      <c r="H2242" s="50"/>
      <c r="I2242" s="50"/>
      <c r="J2242" s="50"/>
      <c r="K2242" s="50"/>
      <c r="L2242" s="53"/>
      <c r="M2242" s="53"/>
      <c r="N2242" s="50"/>
      <c r="O2242" s="50"/>
      <c r="P2242" s="50"/>
      <c r="Q2242" s="50"/>
      <c r="R2242" s="53"/>
    </row>
    <row r="2243">
      <c r="A2243" s="54"/>
      <c r="B2243" s="50"/>
      <c r="C2243" s="51"/>
      <c r="D2243" s="50"/>
      <c r="E2243" s="52"/>
      <c r="F2243" s="50"/>
      <c r="G2243" s="50"/>
      <c r="H2243" s="50"/>
      <c r="I2243" s="50"/>
      <c r="J2243" s="50"/>
      <c r="K2243" s="50"/>
      <c r="L2243" s="53"/>
      <c r="M2243" s="53"/>
      <c r="N2243" s="50"/>
      <c r="O2243" s="50"/>
      <c r="P2243" s="50"/>
      <c r="Q2243" s="50"/>
      <c r="R2243" s="53"/>
    </row>
    <row r="2244">
      <c r="A2244" s="54"/>
      <c r="B2244" s="50"/>
      <c r="C2244" s="51"/>
      <c r="D2244" s="50"/>
      <c r="E2244" s="52"/>
      <c r="F2244" s="50"/>
      <c r="G2244" s="50"/>
      <c r="H2244" s="50"/>
      <c r="I2244" s="50"/>
      <c r="J2244" s="50"/>
      <c r="K2244" s="50"/>
      <c r="L2244" s="53"/>
      <c r="M2244" s="53"/>
      <c r="N2244" s="50"/>
      <c r="O2244" s="50"/>
      <c r="P2244" s="50"/>
      <c r="Q2244" s="50"/>
      <c r="R2244" s="53"/>
    </row>
    <row r="2245">
      <c r="A2245" s="54"/>
      <c r="B2245" s="50"/>
      <c r="C2245" s="51"/>
      <c r="D2245" s="50"/>
      <c r="E2245" s="52"/>
      <c r="F2245" s="50"/>
      <c r="G2245" s="50"/>
      <c r="H2245" s="50"/>
      <c r="I2245" s="50"/>
      <c r="J2245" s="50"/>
      <c r="K2245" s="50"/>
      <c r="L2245" s="53"/>
      <c r="M2245" s="53"/>
      <c r="N2245" s="50"/>
      <c r="O2245" s="50"/>
      <c r="P2245" s="50"/>
      <c r="Q2245" s="50"/>
      <c r="R2245" s="53"/>
    </row>
    <row r="2246">
      <c r="A2246" s="54"/>
      <c r="B2246" s="50"/>
      <c r="C2246" s="51"/>
      <c r="D2246" s="50"/>
      <c r="E2246" s="52"/>
      <c r="F2246" s="50"/>
      <c r="G2246" s="50"/>
      <c r="H2246" s="50"/>
      <c r="I2246" s="50"/>
      <c r="J2246" s="50"/>
      <c r="K2246" s="50"/>
      <c r="L2246" s="53"/>
      <c r="M2246" s="53"/>
      <c r="N2246" s="50"/>
      <c r="O2246" s="50"/>
      <c r="P2246" s="50"/>
      <c r="Q2246" s="50"/>
      <c r="R2246" s="53"/>
    </row>
    <row r="2247">
      <c r="A2247" s="54"/>
      <c r="B2247" s="50"/>
      <c r="C2247" s="51"/>
      <c r="D2247" s="50"/>
      <c r="E2247" s="52"/>
      <c r="F2247" s="50"/>
      <c r="G2247" s="50"/>
      <c r="H2247" s="50"/>
      <c r="I2247" s="50"/>
      <c r="J2247" s="50"/>
      <c r="K2247" s="50"/>
      <c r="L2247" s="53"/>
      <c r="M2247" s="53"/>
      <c r="N2247" s="50"/>
      <c r="O2247" s="50"/>
      <c r="P2247" s="50"/>
      <c r="Q2247" s="50"/>
      <c r="R2247" s="53"/>
    </row>
    <row r="2248">
      <c r="A2248" s="54"/>
      <c r="B2248" s="50"/>
      <c r="C2248" s="51"/>
      <c r="D2248" s="50"/>
      <c r="E2248" s="52"/>
      <c r="F2248" s="50"/>
      <c r="G2248" s="50"/>
      <c r="H2248" s="50"/>
      <c r="I2248" s="50"/>
      <c r="J2248" s="50"/>
      <c r="K2248" s="50"/>
      <c r="L2248" s="53"/>
      <c r="M2248" s="53"/>
      <c r="N2248" s="50"/>
      <c r="O2248" s="50"/>
      <c r="P2248" s="50"/>
      <c r="Q2248" s="50"/>
      <c r="R2248" s="53"/>
    </row>
    <row r="2249">
      <c r="A2249" s="54"/>
      <c r="B2249" s="50"/>
      <c r="C2249" s="51"/>
      <c r="D2249" s="50"/>
      <c r="E2249" s="52"/>
      <c r="F2249" s="50"/>
      <c r="G2249" s="50"/>
      <c r="H2249" s="50"/>
      <c r="I2249" s="50"/>
      <c r="J2249" s="50"/>
      <c r="K2249" s="50"/>
      <c r="L2249" s="53"/>
      <c r="M2249" s="53"/>
      <c r="N2249" s="50"/>
      <c r="O2249" s="50"/>
      <c r="P2249" s="50"/>
      <c r="Q2249" s="50"/>
      <c r="R2249" s="53"/>
    </row>
    <row r="2250">
      <c r="A2250" s="54"/>
      <c r="B2250" s="50"/>
      <c r="C2250" s="51"/>
      <c r="D2250" s="50"/>
      <c r="E2250" s="52"/>
      <c r="F2250" s="50"/>
      <c r="G2250" s="50"/>
      <c r="H2250" s="50"/>
      <c r="I2250" s="50"/>
      <c r="J2250" s="50"/>
      <c r="K2250" s="50"/>
      <c r="L2250" s="53"/>
      <c r="M2250" s="53"/>
      <c r="N2250" s="50"/>
      <c r="O2250" s="50"/>
      <c r="P2250" s="50"/>
      <c r="Q2250" s="50"/>
      <c r="R2250" s="53"/>
    </row>
    <row r="2251">
      <c r="A2251" s="54"/>
      <c r="B2251" s="50"/>
      <c r="C2251" s="51"/>
      <c r="D2251" s="50"/>
      <c r="E2251" s="52"/>
      <c r="F2251" s="50"/>
      <c r="G2251" s="50"/>
      <c r="H2251" s="50"/>
      <c r="I2251" s="50"/>
      <c r="J2251" s="50"/>
      <c r="K2251" s="50"/>
      <c r="L2251" s="53"/>
      <c r="M2251" s="53"/>
      <c r="N2251" s="50"/>
      <c r="O2251" s="50"/>
      <c r="P2251" s="50"/>
      <c r="Q2251" s="50"/>
      <c r="R2251" s="53"/>
    </row>
    <row r="2252">
      <c r="A2252" s="54"/>
      <c r="B2252" s="50"/>
      <c r="C2252" s="51"/>
      <c r="D2252" s="50"/>
      <c r="E2252" s="52"/>
      <c r="F2252" s="50"/>
      <c r="G2252" s="50"/>
      <c r="H2252" s="50"/>
      <c r="I2252" s="50"/>
      <c r="J2252" s="50"/>
      <c r="K2252" s="50"/>
      <c r="L2252" s="53"/>
      <c r="M2252" s="53"/>
      <c r="N2252" s="50"/>
      <c r="O2252" s="50"/>
      <c r="P2252" s="50"/>
      <c r="Q2252" s="50"/>
      <c r="R2252" s="53"/>
    </row>
    <row r="2253">
      <c r="A2253" s="54"/>
      <c r="B2253" s="50"/>
      <c r="C2253" s="51"/>
      <c r="D2253" s="50"/>
      <c r="E2253" s="52"/>
      <c r="F2253" s="50"/>
      <c r="G2253" s="50"/>
      <c r="H2253" s="50"/>
      <c r="I2253" s="50"/>
      <c r="J2253" s="50"/>
      <c r="K2253" s="50"/>
      <c r="L2253" s="53"/>
      <c r="M2253" s="53"/>
      <c r="N2253" s="50"/>
      <c r="O2253" s="50"/>
      <c r="P2253" s="50"/>
      <c r="Q2253" s="50"/>
      <c r="R2253" s="53"/>
    </row>
    <row r="2254">
      <c r="A2254" s="54"/>
      <c r="B2254" s="50"/>
      <c r="C2254" s="51"/>
      <c r="D2254" s="50"/>
      <c r="E2254" s="52"/>
      <c r="F2254" s="50"/>
      <c r="G2254" s="50"/>
      <c r="H2254" s="50"/>
      <c r="I2254" s="50"/>
      <c r="J2254" s="50"/>
      <c r="K2254" s="50"/>
      <c r="L2254" s="53"/>
      <c r="M2254" s="53"/>
      <c r="N2254" s="50"/>
      <c r="O2254" s="50"/>
      <c r="P2254" s="50"/>
      <c r="Q2254" s="50"/>
      <c r="R2254" s="53"/>
    </row>
    <row r="2255">
      <c r="A2255" s="54"/>
      <c r="B2255" s="50"/>
      <c r="C2255" s="51"/>
      <c r="D2255" s="50"/>
      <c r="E2255" s="52"/>
      <c r="F2255" s="50"/>
      <c r="G2255" s="50"/>
      <c r="H2255" s="50"/>
      <c r="I2255" s="50"/>
      <c r="J2255" s="50"/>
      <c r="K2255" s="50"/>
      <c r="L2255" s="53"/>
      <c r="M2255" s="53"/>
      <c r="N2255" s="50"/>
      <c r="O2255" s="50"/>
      <c r="P2255" s="50"/>
      <c r="Q2255" s="50"/>
      <c r="R2255" s="53"/>
    </row>
    <row r="2256">
      <c r="A2256" s="54"/>
      <c r="B2256" s="50"/>
      <c r="C2256" s="51"/>
      <c r="D2256" s="50"/>
      <c r="E2256" s="52"/>
      <c r="F2256" s="50"/>
      <c r="G2256" s="50"/>
      <c r="H2256" s="50"/>
      <c r="I2256" s="50"/>
      <c r="J2256" s="50"/>
      <c r="K2256" s="50"/>
      <c r="L2256" s="53"/>
      <c r="M2256" s="53"/>
      <c r="N2256" s="50"/>
      <c r="O2256" s="50"/>
      <c r="P2256" s="50"/>
      <c r="Q2256" s="50"/>
      <c r="R2256" s="53"/>
    </row>
    <row r="2257">
      <c r="A2257" s="54"/>
      <c r="B2257" s="50"/>
      <c r="C2257" s="51"/>
      <c r="D2257" s="50"/>
      <c r="E2257" s="52"/>
      <c r="F2257" s="50"/>
      <c r="G2257" s="50"/>
      <c r="H2257" s="50"/>
      <c r="I2257" s="50"/>
      <c r="J2257" s="50"/>
      <c r="K2257" s="50"/>
      <c r="L2257" s="53"/>
      <c r="M2257" s="53"/>
      <c r="N2257" s="50"/>
      <c r="O2257" s="50"/>
      <c r="P2257" s="50"/>
      <c r="Q2257" s="50"/>
      <c r="R2257" s="53"/>
    </row>
    <row r="2258">
      <c r="A2258" s="54"/>
      <c r="B2258" s="50"/>
      <c r="C2258" s="51"/>
      <c r="D2258" s="50"/>
      <c r="E2258" s="52"/>
      <c r="F2258" s="50"/>
      <c r="G2258" s="50"/>
      <c r="H2258" s="50"/>
      <c r="I2258" s="50"/>
      <c r="J2258" s="50"/>
      <c r="K2258" s="50"/>
      <c r="L2258" s="53"/>
      <c r="M2258" s="53"/>
      <c r="N2258" s="50"/>
      <c r="O2258" s="50"/>
      <c r="P2258" s="50"/>
      <c r="Q2258" s="50"/>
      <c r="R2258" s="53"/>
    </row>
    <row r="2259">
      <c r="A2259" s="54"/>
      <c r="B2259" s="50"/>
      <c r="C2259" s="51"/>
      <c r="D2259" s="50"/>
      <c r="E2259" s="52"/>
      <c r="F2259" s="50"/>
      <c r="G2259" s="50"/>
      <c r="H2259" s="50"/>
      <c r="I2259" s="50"/>
      <c r="J2259" s="50"/>
      <c r="K2259" s="50"/>
      <c r="L2259" s="53"/>
      <c r="M2259" s="53"/>
      <c r="N2259" s="50"/>
      <c r="O2259" s="50"/>
      <c r="P2259" s="50"/>
      <c r="Q2259" s="50"/>
      <c r="R2259" s="53"/>
    </row>
    <row r="2260">
      <c r="A2260" s="54"/>
      <c r="B2260" s="50"/>
      <c r="C2260" s="51"/>
      <c r="D2260" s="50"/>
      <c r="E2260" s="52"/>
      <c r="F2260" s="50"/>
      <c r="G2260" s="50"/>
      <c r="H2260" s="50"/>
      <c r="I2260" s="50"/>
      <c r="J2260" s="50"/>
      <c r="K2260" s="50"/>
      <c r="L2260" s="53"/>
      <c r="M2260" s="53"/>
      <c r="N2260" s="50"/>
      <c r="O2260" s="50"/>
      <c r="P2260" s="50"/>
      <c r="Q2260" s="50"/>
      <c r="R2260" s="53"/>
    </row>
    <row r="2261">
      <c r="A2261" s="54"/>
      <c r="B2261" s="50"/>
      <c r="C2261" s="51"/>
      <c r="D2261" s="50"/>
      <c r="E2261" s="52"/>
      <c r="F2261" s="50"/>
      <c r="G2261" s="50"/>
      <c r="H2261" s="50"/>
      <c r="I2261" s="50"/>
      <c r="J2261" s="50"/>
      <c r="K2261" s="50"/>
      <c r="L2261" s="53"/>
      <c r="M2261" s="53"/>
      <c r="N2261" s="50"/>
      <c r="O2261" s="50"/>
      <c r="P2261" s="50"/>
      <c r="Q2261" s="50"/>
      <c r="R2261" s="53"/>
    </row>
    <row r="2262">
      <c r="A2262" s="54"/>
      <c r="B2262" s="50"/>
      <c r="C2262" s="51"/>
      <c r="D2262" s="50"/>
      <c r="E2262" s="52"/>
      <c r="F2262" s="50"/>
      <c r="G2262" s="50"/>
      <c r="H2262" s="50"/>
      <c r="I2262" s="50"/>
      <c r="J2262" s="50"/>
      <c r="K2262" s="50"/>
      <c r="L2262" s="53"/>
      <c r="M2262" s="53"/>
      <c r="N2262" s="50"/>
      <c r="O2262" s="50"/>
      <c r="P2262" s="50"/>
      <c r="Q2262" s="50"/>
      <c r="R2262" s="53"/>
    </row>
    <row r="2263">
      <c r="A2263" s="54"/>
      <c r="B2263" s="50"/>
      <c r="C2263" s="51"/>
      <c r="D2263" s="50"/>
      <c r="E2263" s="52"/>
      <c r="F2263" s="50"/>
      <c r="G2263" s="50"/>
      <c r="H2263" s="50"/>
      <c r="I2263" s="50"/>
      <c r="J2263" s="50"/>
      <c r="K2263" s="50"/>
      <c r="L2263" s="53"/>
      <c r="M2263" s="53"/>
      <c r="N2263" s="50"/>
      <c r="O2263" s="50"/>
      <c r="P2263" s="50"/>
      <c r="Q2263" s="50"/>
      <c r="R2263" s="53"/>
    </row>
    <row r="2264">
      <c r="A2264" s="54"/>
      <c r="B2264" s="50"/>
      <c r="C2264" s="51"/>
      <c r="D2264" s="50"/>
      <c r="E2264" s="52"/>
      <c r="F2264" s="50"/>
      <c r="G2264" s="50"/>
      <c r="H2264" s="50"/>
      <c r="I2264" s="50"/>
      <c r="J2264" s="50"/>
      <c r="K2264" s="50"/>
      <c r="L2264" s="53"/>
      <c r="M2264" s="53"/>
      <c r="N2264" s="50"/>
      <c r="O2264" s="50"/>
      <c r="P2264" s="50"/>
      <c r="Q2264" s="50"/>
      <c r="R2264" s="53"/>
    </row>
    <row r="2265">
      <c r="A2265" s="54"/>
      <c r="B2265" s="50"/>
      <c r="C2265" s="51"/>
      <c r="D2265" s="50"/>
      <c r="E2265" s="52"/>
      <c r="F2265" s="50"/>
      <c r="G2265" s="50"/>
      <c r="H2265" s="50"/>
      <c r="I2265" s="50"/>
      <c r="J2265" s="50"/>
      <c r="K2265" s="50"/>
      <c r="L2265" s="53"/>
      <c r="M2265" s="53"/>
      <c r="N2265" s="50"/>
      <c r="O2265" s="50"/>
      <c r="P2265" s="50"/>
      <c r="Q2265" s="50"/>
      <c r="R2265" s="53"/>
    </row>
    <row r="2266">
      <c r="A2266" s="54"/>
      <c r="B2266" s="50"/>
      <c r="C2266" s="51"/>
      <c r="D2266" s="50"/>
      <c r="E2266" s="52"/>
      <c r="F2266" s="50"/>
      <c r="G2266" s="50"/>
      <c r="H2266" s="50"/>
      <c r="I2266" s="50"/>
      <c r="J2266" s="50"/>
      <c r="K2266" s="50"/>
      <c r="L2266" s="53"/>
      <c r="M2266" s="53"/>
      <c r="N2266" s="50"/>
      <c r="O2266" s="50"/>
      <c r="P2266" s="50"/>
      <c r="Q2266" s="50"/>
      <c r="R2266" s="53"/>
    </row>
    <row r="2267">
      <c r="A2267" s="54"/>
      <c r="B2267" s="50"/>
      <c r="C2267" s="51"/>
      <c r="D2267" s="50"/>
      <c r="E2267" s="52"/>
      <c r="F2267" s="50"/>
      <c r="G2267" s="50"/>
      <c r="H2267" s="50"/>
      <c r="I2267" s="50"/>
      <c r="J2267" s="50"/>
      <c r="K2267" s="50"/>
      <c r="L2267" s="53"/>
      <c r="M2267" s="53"/>
      <c r="N2267" s="50"/>
      <c r="O2267" s="50"/>
      <c r="P2267" s="50"/>
      <c r="Q2267" s="50"/>
      <c r="R2267" s="53"/>
    </row>
    <row r="2268">
      <c r="A2268" s="54"/>
      <c r="B2268" s="50"/>
      <c r="C2268" s="51"/>
      <c r="D2268" s="50"/>
      <c r="E2268" s="52"/>
      <c r="F2268" s="50"/>
      <c r="G2268" s="50"/>
      <c r="H2268" s="50"/>
      <c r="I2268" s="50"/>
      <c r="J2268" s="50"/>
      <c r="K2268" s="50"/>
      <c r="L2268" s="53"/>
      <c r="M2268" s="53"/>
      <c r="N2268" s="50"/>
      <c r="O2268" s="50"/>
      <c r="P2268" s="50"/>
      <c r="Q2268" s="50"/>
      <c r="R2268" s="53"/>
    </row>
    <row r="2269">
      <c r="A2269" s="54"/>
      <c r="B2269" s="50"/>
      <c r="C2269" s="51"/>
      <c r="D2269" s="50"/>
      <c r="E2269" s="52"/>
      <c r="F2269" s="50"/>
      <c r="G2269" s="50"/>
      <c r="H2269" s="50"/>
      <c r="I2269" s="50"/>
      <c r="J2269" s="50"/>
      <c r="K2269" s="50"/>
      <c r="L2269" s="53"/>
      <c r="M2269" s="53"/>
      <c r="N2269" s="50"/>
      <c r="O2269" s="50"/>
      <c r="P2269" s="50"/>
      <c r="Q2269" s="50"/>
      <c r="R2269" s="53"/>
    </row>
    <row r="2270">
      <c r="A2270" s="54"/>
      <c r="B2270" s="50"/>
      <c r="C2270" s="51"/>
      <c r="D2270" s="50"/>
      <c r="E2270" s="52"/>
      <c r="F2270" s="50"/>
      <c r="G2270" s="50"/>
      <c r="H2270" s="50"/>
      <c r="I2270" s="50"/>
      <c r="J2270" s="50"/>
      <c r="K2270" s="50"/>
      <c r="L2270" s="53"/>
      <c r="M2270" s="53"/>
      <c r="N2270" s="50"/>
      <c r="O2270" s="50"/>
      <c r="P2270" s="50"/>
      <c r="Q2270" s="50"/>
      <c r="R2270" s="53"/>
    </row>
    <row r="2271">
      <c r="A2271" s="54"/>
      <c r="B2271" s="50"/>
      <c r="C2271" s="51"/>
      <c r="D2271" s="50"/>
      <c r="E2271" s="52"/>
      <c r="F2271" s="50"/>
      <c r="G2271" s="50"/>
      <c r="H2271" s="50"/>
      <c r="I2271" s="50"/>
      <c r="J2271" s="50"/>
      <c r="K2271" s="50"/>
      <c r="L2271" s="53"/>
      <c r="M2271" s="53"/>
      <c r="N2271" s="50"/>
      <c r="O2271" s="50"/>
      <c r="P2271" s="50"/>
      <c r="Q2271" s="50"/>
      <c r="R2271" s="53"/>
    </row>
    <row r="2272">
      <c r="A2272" s="54"/>
      <c r="B2272" s="50"/>
      <c r="C2272" s="51"/>
      <c r="D2272" s="50"/>
      <c r="E2272" s="52"/>
      <c r="F2272" s="50"/>
      <c r="G2272" s="50"/>
      <c r="H2272" s="50"/>
      <c r="I2272" s="50"/>
      <c r="J2272" s="50"/>
      <c r="K2272" s="50"/>
      <c r="L2272" s="53"/>
      <c r="M2272" s="53"/>
      <c r="N2272" s="50"/>
      <c r="O2272" s="50"/>
      <c r="P2272" s="50"/>
      <c r="Q2272" s="50"/>
      <c r="R2272" s="53"/>
    </row>
    <row r="2273">
      <c r="A2273" s="54"/>
      <c r="B2273" s="50"/>
      <c r="C2273" s="51"/>
      <c r="D2273" s="50"/>
      <c r="E2273" s="52"/>
      <c r="F2273" s="50"/>
      <c r="G2273" s="50"/>
      <c r="H2273" s="50"/>
      <c r="I2273" s="50"/>
      <c r="J2273" s="50"/>
      <c r="K2273" s="50"/>
      <c r="L2273" s="53"/>
      <c r="M2273" s="53"/>
      <c r="N2273" s="50"/>
      <c r="O2273" s="50"/>
      <c r="P2273" s="50"/>
      <c r="Q2273" s="50"/>
      <c r="R2273" s="53"/>
    </row>
    <row r="2274">
      <c r="A2274" s="54"/>
      <c r="B2274" s="50"/>
      <c r="C2274" s="51"/>
      <c r="D2274" s="50"/>
      <c r="E2274" s="52"/>
      <c r="F2274" s="50"/>
      <c r="G2274" s="50"/>
      <c r="H2274" s="50"/>
      <c r="I2274" s="50"/>
      <c r="J2274" s="50"/>
      <c r="K2274" s="50"/>
      <c r="L2274" s="53"/>
      <c r="M2274" s="53"/>
      <c r="N2274" s="50"/>
      <c r="O2274" s="50"/>
      <c r="P2274" s="50"/>
      <c r="Q2274" s="50"/>
      <c r="R2274" s="53"/>
    </row>
    <row r="2275">
      <c r="A2275" s="54"/>
      <c r="B2275" s="50"/>
      <c r="C2275" s="51"/>
      <c r="D2275" s="50"/>
      <c r="E2275" s="52"/>
      <c r="F2275" s="50"/>
      <c r="G2275" s="50"/>
      <c r="H2275" s="50"/>
      <c r="I2275" s="50"/>
      <c r="J2275" s="50"/>
      <c r="K2275" s="50"/>
      <c r="L2275" s="53"/>
      <c r="M2275" s="53"/>
      <c r="N2275" s="50"/>
      <c r="O2275" s="50"/>
      <c r="P2275" s="50"/>
      <c r="Q2275" s="50"/>
      <c r="R2275" s="53"/>
    </row>
    <row r="2276">
      <c r="A2276" s="54"/>
      <c r="B2276" s="50"/>
      <c r="C2276" s="51"/>
      <c r="D2276" s="50"/>
      <c r="E2276" s="52"/>
      <c r="F2276" s="50"/>
      <c r="G2276" s="50"/>
      <c r="H2276" s="50"/>
      <c r="I2276" s="50"/>
      <c r="J2276" s="50"/>
      <c r="K2276" s="50"/>
      <c r="L2276" s="53"/>
      <c r="M2276" s="53"/>
      <c r="N2276" s="50"/>
      <c r="O2276" s="50"/>
      <c r="P2276" s="50"/>
      <c r="Q2276" s="50"/>
      <c r="R2276" s="53"/>
    </row>
    <row r="2277">
      <c r="A2277" s="54"/>
      <c r="B2277" s="50"/>
      <c r="C2277" s="51"/>
      <c r="D2277" s="50"/>
      <c r="E2277" s="52"/>
      <c r="F2277" s="50"/>
      <c r="G2277" s="50"/>
      <c r="H2277" s="50"/>
      <c r="I2277" s="50"/>
      <c r="J2277" s="50"/>
      <c r="K2277" s="50"/>
      <c r="L2277" s="53"/>
      <c r="M2277" s="53"/>
      <c r="N2277" s="50"/>
      <c r="O2277" s="50"/>
      <c r="P2277" s="50"/>
      <c r="Q2277" s="50"/>
      <c r="R2277" s="53"/>
    </row>
    <row r="2278">
      <c r="A2278" s="54"/>
      <c r="B2278" s="50"/>
      <c r="C2278" s="51"/>
      <c r="D2278" s="50"/>
      <c r="E2278" s="52"/>
      <c r="F2278" s="50"/>
      <c r="G2278" s="50"/>
      <c r="H2278" s="50"/>
      <c r="I2278" s="50"/>
      <c r="J2278" s="50"/>
      <c r="K2278" s="50"/>
      <c r="L2278" s="53"/>
      <c r="M2278" s="53"/>
      <c r="N2278" s="50"/>
      <c r="O2278" s="50"/>
      <c r="P2278" s="50"/>
      <c r="Q2278" s="50"/>
      <c r="R2278" s="53"/>
    </row>
    <row r="2279">
      <c r="A2279" s="54"/>
      <c r="B2279" s="50"/>
      <c r="C2279" s="51"/>
      <c r="D2279" s="50"/>
      <c r="E2279" s="52"/>
      <c r="F2279" s="50"/>
      <c r="G2279" s="50"/>
      <c r="H2279" s="50"/>
      <c r="I2279" s="50"/>
      <c r="J2279" s="50"/>
      <c r="K2279" s="50"/>
      <c r="L2279" s="53"/>
      <c r="M2279" s="53"/>
      <c r="N2279" s="50"/>
      <c r="O2279" s="50"/>
      <c r="P2279" s="50"/>
      <c r="Q2279" s="50"/>
      <c r="R2279" s="53"/>
    </row>
    <row r="2280">
      <c r="A2280" s="54"/>
      <c r="B2280" s="50"/>
      <c r="C2280" s="51"/>
      <c r="D2280" s="50"/>
      <c r="E2280" s="52"/>
      <c r="F2280" s="50"/>
      <c r="G2280" s="50"/>
      <c r="H2280" s="50"/>
      <c r="I2280" s="50"/>
      <c r="J2280" s="50"/>
      <c r="K2280" s="50"/>
      <c r="L2280" s="53"/>
      <c r="M2280" s="53"/>
      <c r="N2280" s="50"/>
      <c r="O2280" s="50"/>
      <c r="P2280" s="50"/>
      <c r="Q2280" s="50"/>
      <c r="R2280" s="53"/>
    </row>
    <row r="2281">
      <c r="A2281" s="54"/>
      <c r="B2281" s="50"/>
      <c r="C2281" s="51"/>
      <c r="D2281" s="50"/>
      <c r="E2281" s="52"/>
      <c r="F2281" s="50"/>
      <c r="G2281" s="50"/>
      <c r="H2281" s="50"/>
      <c r="I2281" s="50"/>
      <c r="J2281" s="50"/>
      <c r="K2281" s="50"/>
      <c r="L2281" s="53"/>
      <c r="M2281" s="53"/>
      <c r="N2281" s="50"/>
      <c r="O2281" s="50"/>
      <c r="P2281" s="50"/>
      <c r="Q2281" s="50"/>
      <c r="R2281" s="53"/>
    </row>
    <row r="2282">
      <c r="A2282" s="54"/>
      <c r="B2282" s="50"/>
      <c r="C2282" s="51"/>
      <c r="D2282" s="50"/>
      <c r="E2282" s="52"/>
      <c r="F2282" s="50"/>
      <c r="G2282" s="50"/>
      <c r="H2282" s="50"/>
      <c r="I2282" s="50"/>
      <c r="J2282" s="50"/>
      <c r="K2282" s="50"/>
      <c r="L2282" s="53"/>
      <c r="M2282" s="53"/>
      <c r="N2282" s="50"/>
      <c r="O2282" s="50"/>
      <c r="P2282" s="50"/>
      <c r="Q2282" s="50"/>
      <c r="R2282" s="53"/>
    </row>
    <row r="2283">
      <c r="A2283" s="54"/>
      <c r="B2283" s="50"/>
      <c r="C2283" s="51"/>
      <c r="D2283" s="50"/>
      <c r="E2283" s="52"/>
      <c r="F2283" s="50"/>
      <c r="G2283" s="50"/>
      <c r="H2283" s="50"/>
      <c r="I2283" s="50"/>
      <c r="J2283" s="50"/>
      <c r="K2283" s="50"/>
      <c r="L2283" s="53"/>
      <c r="M2283" s="53"/>
      <c r="N2283" s="50"/>
      <c r="O2283" s="50"/>
      <c r="P2283" s="50"/>
      <c r="Q2283" s="50"/>
      <c r="R2283" s="53"/>
    </row>
    <row r="2284">
      <c r="A2284" s="54"/>
      <c r="B2284" s="50"/>
      <c r="C2284" s="51"/>
      <c r="D2284" s="50"/>
      <c r="E2284" s="52"/>
      <c r="F2284" s="50"/>
      <c r="G2284" s="50"/>
      <c r="H2284" s="50"/>
      <c r="I2284" s="50"/>
      <c r="J2284" s="50"/>
      <c r="K2284" s="50"/>
      <c r="L2284" s="53"/>
      <c r="M2284" s="53"/>
      <c r="N2284" s="50"/>
      <c r="O2284" s="50"/>
      <c r="P2284" s="50"/>
      <c r="Q2284" s="50"/>
      <c r="R2284" s="53"/>
    </row>
    <row r="2285">
      <c r="A2285" s="54"/>
      <c r="B2285" s="50"/>
      <c r="C2285" s="51"/>
      <c r="D2285" s="50"/>
      <c r="E2285" s="52"/>
      <c r="F2285" s="50"/>
      <c r="G2285" s="50"/>
      <c r="H2285" s="50"/>
      <c r="I2285" s="50"/>
      <c r="J2285" s="50"/>
      <c r="K2285" s="50"/>
      <c r="L2285" s="53"/>
      <c r="M2285" s="53"/>
      <c r="N2285" s="50"/>
      <c r="O2285" s="50"/>
      <c r="P2285" s="50"/>
      <c r="Q2285" s="50"/>
      <c r="R2285" s="53"/>
    </row>
    <row r="2286">
      <c r="A2286" s="54"/>
      <c r="B2286" s="50"/>
      <c r="C2286" s="51"/>
      <c r="D2286" s="50"/>
      <c r="E2286" s="52"/>
      <c r="F2286" s="50"/>
      <c r="G2286" s="50"/>
      <c r="H2286" s="50"/>
      <c r="I2286" s="50"/>
      <c r="J2286" s="50"/>
      <c r="K2286" s="50"/>
      <c r="L2286" s="53"/>
      <c r="M2286" s="53"/>
      <c r="N2286" s="50"/>
      <c r="O2286" s="50"/>
      <c r="P2286" s="50"/>
      <c r="Q2286" s="50"/>
      <c r="R2286" s="53"/>
    </row>
    <row r="2287">
      <c r="A2287" s="54"/>
      <c r="B2287" s="50"/>
      <c r="C2287" s="51"/>
      <c r="D2287" s="50"/>
      <c r="E2287" s="52"/>
      <c r="F2287" s="50"/>
      <c r="G2287" s="50"/>
      <c r="H2287" s="50"/>
      <c r="I2287" s="50"/>
      <c r="J2287" s="50"/>
      <c r="K2287" s="50"/>
      <c r="L2287" s="53"/>
      <c r="M2287" s="53"/>
      <c r="N2287" s="50"/>
      <c r="O2287" s="50"/>
      <c r="P2287" s="50"/>
      <c r="Q2287" s="50"/>
      <c r="R2287" s="53"/>
    </row>
    <row r="2288">
      <c r="A2288" s="54"/>
      <c r="B2288" s="50"/>
      <c r="C2288" s="51"/>
      <c r="D2288" s="50"/>
      <c r="E2288" s="52"/>
      <c r="F2288" s="50"/>
      <c r="G2288" s="50"/>
      <c r="H2288" s="50"/>
      <c r="I2288" s="50"/>
      <c r="J2288" s="50"/>
      <c r="K2288" s="50"/>
      <c r="L2288" s="53"/>
      <c r="M2288" s="53"/>
      <c r="N2288" s="50"/>
      <c r="O2288" s="50"/>
      <c r="P2288" s="50"/>
      <c r="Q2288" s="50"/>
      <c r="R2288" s="53"/>
    </row>
    <row r="2289">
      <c r="A2289" s="54"/>
      <c r="B2289" s="50"/>
      <c r="C2289" s="51"/>
      <c r="D2289" s="50"/>
      <c r="E2289" s="52"/>
      <c r="F2289" s="50"/>
      <c r="G2289" s="50"/>
      <c r="H2289" s="50"/>
      <c r="I2289" s="50"/>
      <c r="J2289" s="50"/>
      <c r="K2289" s="50"/>
      <c r="L2289" s="53"/>
      <c r="M2289" s="53"/>
      <c r="N2289" s="50"/>
      <c r="O2289" s="50"/>
      <c r="P2289" s="50"/>
      <c r="Q2289" s="50"/>
      <c r="R2289" s="53"/>
    </row>
    <row r="2290">
      <c r="A2290" s="54"/>
      <c r="B2290" s="50"/>
      <c r="C2290" s="51"/>
      <c r="D2290" s="50"/>
      <c r="E2290" s="52"/>
      <c r="F2290" s="50"/>
      <c r="G2290" s="50"/>
      <c r="H2290" s="50"/>
      <c r="I2290" s="50"/>
      <c r="J2290" s="50"/>
      <c r="K2290" s="50"/>
      <c r="L2290" s="53"/>
      <c r="M2290" s="53"/>
      <c r="N2290" s="50"/>
      <c r="O2290" s="50"/>
      <c r="P2290" s="50"/>
      <c r="Q2290" s="50"/>
      <c r="R2290" s="53"/>
    </row>
    <row r="2291">
      <c r="A2291" s="54"/>
      <c r="B2291" s="50"/>
      <c r="C2291" s="51"/>
      <c r="D2291" s="50"/>
      <c r="E2291" s="52"/>
      <c r="F2291" s="50"/>
      <c r="G2291" s="50"/>
      <c r="H2291" s="50"/>
      <c r="I2291" s="50"/>
      <c r="J2291" s="50"/>
      <c r="K2291" s="50"/>
      <c r="L2291" s="53"/>
      <c r="M2291" s="53"/>
      <c r="N2291" s="50"/>
      <c r="O2291" s="50"/>
      <c r="P2291" s="50"/>
      <c r="Q2291" s="50"/>
      <c r="R2291" s="53"/>
    </row>
    <row r="2292">
      <c r="A2292" s="54"/>
      <c r="B2292" s="50"/>
      <c r="C2292" s="51"/>
      <c r="D2292" s="50"/>
      <c r="E2292" s="52"/>
      <c r="F2292" s="50"/>
      <c r="G2292" s="50"/>
      <c r="H2292" s="50"/>
      <c r="I2292" s="50"/>
      <c r="J2292" s="50"/>
      <c r="K2292" s="50"/>
      <c r="L2292" s="53"/>
      <c r="M2292" s="53"/>
      <c r="N2292" s="50"/>
      <c r="O2292" s="50"/>
      <c r="P2292" s="50"/>
      <c r="Q2292" s="50"/>
      <c r="R2292" s="53"/>
    </row>
    <row r="2293">
      <c r="A2293" s="54"/>
      <c r="B2293" s="50"/>
      <c r="C2293" s="51"/>
      <c r="D2293" s="50"/>
      <c r="E2293" s="52"/>
      <c r="F2293" s="50"/>
      <c r="G2293" s="50"/>
      <c r="H2293" s="50"/>
      <c r="I2293" s="50"/>
      <c r="J2293" s="50"/>
      <c r="K2293" s="50"/>
      <c r="L2293" s="53"/>
      <c r="M2293" s="53"/>
      <c r="N2293" s="50"/>
      <c r="O2293" s="50"/>
      <c r="P2293" s="50"/>
      <c r="Q2293" s="50"/>
      <c r="R2293" s="53"/>
    </row>
    <row r="2294">
      <c r="A2294" s="54"/>
      <c r="B2294" s="50"/>
      <c r="C2294" s="51"/>
      <c r="D2294" s="50"/>
      <c r="E2294" s="52"/>
      <c r="F2294" s="50"/>
      <c r="G2294" s="50"/>
      <c r="H2294" s="50"/>
      <c r="I2294" s="50"/>
      <c r="J2294" s="50"/>
      <c r="K2294" s="50"/>
      <c r="L2294" s="53"/>
      <c r="M2294" s="53"/>
      <c r="N2294" s="50"/>
      <c r="O2294" s="50"/>
      <c r="P2294" s="50"/>
      <c r="Q2294" s="50"/>
      <c r="R2294" s="53"/>
    </row>
    <row r="2295">
      <c r="A2295" s="54"/>
      <c r="B2295" s="50"/>
      <c r="C2295" s="51"/>
      <c r="D2295" s="50"/>
      <c r="E2295" s="52"/>
      <c r="F2295" s="50"/>
      <c r="G2295" s="50"/>
      <c r="H2295" s="50"/>
      <c r="I2295" s="50"/>
      <c r="J2295" s="50"/>
      <c r="K2295" s="50"/>
      <c r="L2295" s="53"/>
      <c r="M2295" s="53"/>
      <c r="N2295" s="50"/>
      <c r="O2295" s="50"/>
      <c r="P2295" s="50"/>
      <c r="Q2295" s="50"/>
      <c r="R2295" s="53"/>
    </row>
    <row r="2296">
      <c r="A2296" s="54"/>
      <c r="B2296" s="50"/>
      <c r="C2296" s="51"/>
      <c r="D2296" s="50"/>
      <c r="E2296" s="52"/>
      <c r="F2296" s="50"/>
      <c r="G2296" s="50"/>
      <c r="H2296" s="50"/>
      <c r="I2296" s="50"/>
      <c r="J2296" s="50"/>
      <c r="K2296" s="50"/>
      <c r="L2296" s="53"/>
      <c r="M2296" s="53"/>
      <c r="N2296" s="50"/>
      <c r="O2296" s="50"/>
      <c r="P2296" s="50"/>
      <c r="Q2296" s="50"/>
      <c r="R2296" s="53"/>
    </row>
    <row r="2297">
      <c r="A2297" s="54"/>
      <c r="B2297" s="50"/>
      <c r="C2297" s="51"/>
      <c r="D2297" s="50"/>
      <c r="E2297" s="52"/>
      <c r="F2297" s="50"/>
      <c r="G2297" s="50"/>
      <c r="H2297" s="50"/>
      <c r="I2297" s="50"/>
      <c r="J2297" s="50"/>
      <c r="K2297" s="50"/>
      <c r="L2297" s="53"/>
      <c r="M2297" s="53"/>
      <c r="N2297" s="50"/>
      <c r="O2297" s="50"/>
      <c r="P2297" s="50"/>
      <c r="Q2297" s="50"/>
      <c r="R2297" s="53"/>
    </row>
    <row r="2298">
      <c r="A2298" s="54"/>
      <c r="B2298" s="50"/>
      <c r="C2298" s="51"/>
      <c r="D2298" s="50"/>
      <c r="E2298" s="52"/>
      <c r="F2298" s="50"/>
      <c r="G2298" s="50"/>
      <c r="H2298" s="50"/>
      <c r="I2298" s="50"/>
      <c r="J2298" s="50"/>
      <c r="K2298" s="50"/>
      <c r="L2298" s="53"/>
      <c r="M2298" s="53"/>
      <c r="N2298" s="50"/>
      <c r="O2298" s="50"/>
      <c r="P2298" s="50"/>
      <c r="Q2298" s="50"/>
      <c r="R2298" s="53"/>
    </row>
    <row r="2299">
      <c r="A2299" s="54"/>
      <c r="B2299" s="50"/>
      <c r="C2299" s="51"/>
      <c r="D2299" s="50"/>
      <c r="E2299" s="52"/>
      <c r="F2299" s="50"/>
      <c r="G2299" s="50"/>
      <c r="H2299" s="50"/>
      <c r="I2299" s="50"/>
      <c r="J2299" s="50"/>
      <c r="K2299" s="50"/>
      <c r="L2299" s="53"/>
      <c r="M2299" s="53"/>
      <c r="N2299" s="50"/>
      <c r="O2299" s="50"/>
      <c r="P2299" s="50"/>
      <c r="Q2299" s="50"/>
      <c r="R2299" s="53"/>
    </row>
    <row r="2300">
      <c r="A2300" s="54"/>
      <c r="B2300" s="50"/>
      <c r="C2300" s="51"/>
      <c r="D2300" s="50"/>
      <c r="E2300" s="52"/>
      <c r="F2300" s="50"/>
      <c r="G2300" s="50"/>
      <c r="H2300" s="50"/>
      <c r="I2300" s="50"/>
      <c r="J2300" s="50"/>
      <c r="K2300" s="50"/>
      <c r="L2300" s="53"/>
      <c r="M2300" s="53"/>
      <c r="N2300" s="50"/>
      <c r="O2300" s="50"/>
      <c r="P2300" s="50"/>
      <c r="Q2300" s="50"/>
      <c r="R2300" s="53"/>
    </row>
    <row r="2301">
      <c r="A2301" s="54"/>
      <c r="B2301" s="50"/>
      <c r="C2301" s="51"/>
      <c r="D2301" s="50"/>
      <c r="E2301" s="52"/>
      <c r="F2301" s="50"/>
      <c r="G2301" s="50"/>
      <c r="H2301" s="50"/>
      <c r="I2301" s="50"/>
      <c r="J2301" s="50"/>
      <c r="K2301" s="50"/>
      <c r="L2301" s="53"/>
      <c r="M2301" s="53"/>
      <c r="N2301" s="50"/>
      <c r="O2301" s="50"/>
      <c r="P2301" s="50"/>
      <c r="Q2301" s="50"/>
      <c r="R2301" s="53"/>
    </row>
    <row r="2302">
      <c r="A2302" s="54"/>
      <c r="B2302" s="50"/>
      <c r="C2302" s="51"/>
      <c r="D2302" s="50"/>
      <c r="E2302" s="52"/>
      <c r="F2302" s="50"/>
      <c r="G2302" s="50"/>
      <c r="H2302" s="50"/>
      <c r="I2302" s="50"/>
      <c r="J2302" s="50"/>
      <c r="K2302" s="50"/>
      <c r="L2302" s="53"/>
      <c r="M2302" s="53"/>
      <c r="N2302" s="50"/>
      <c r="O2302" s="50"/>
      <c r="P2302" s="50"/>
      <c r="Q2302" s="50"/>
      <c r="R2302" s="53"/>
    </row>
    <row r="2303">
      <c r="A2303" s="54"/>
      <c r="B2303" s="50"/>
      <c r="C2303" s="51"/>
      <c r="D2303" s="50"/>
      <c r="E2303" s="52"/>
      <c r="F2303" s="50"/>
      <c r="G2303" s="50"/>
      <c r="H2303" s="50"/>
      <c r="I2303" s="50"/>
      <c r="J2303" s="50"/>
      <c r="K2303" s="50"/>
      <c r="L2303" s="53"/>
      <c r="M2303" s="53"/>
      <c r="N2303" s="50"/>
      <c r="O2303" s="50"/>
      <c r="P2303" s="50"/>
      <c r="Q2303" s="50"/>
      <c r="R2303" s="53"/>
    </row>
    <row r="2304">
      <c r="A2304" s="54"/>
      <c r="B2304" s="50"/>
      <c r="C2304" s="51"/>
      <c r="D2304" s="50"/>
      <c r="E2304" s="52"/>
      <c r="F2304" s="50"/>
      <c r="G2304" s="50"/>
      <c r="H2304" s="50"/>
      <c r="I2304" s="50"/>
      <c r="J2304" s="50"/>
      <c r="K2304" s="50"/>
      <c r="L2304" s="53"/>
      <c r="M2304" s="53"/>
      <c r="N2304" s="50"/>
      <c r="O2304" s="50"/>
      <c r="P2304" s="50"/>
      <c r="Q2304" s="50"/>
      <c r="R2304" s="53"/>
    </row>
    <row r="2305">
      <c r="A2305" s="54"/>
      <c r="B2305" s="50"/>
      <c r="C2305" s="51"/>
      <c r="D2305" s="50"/>
      <c r="E2305" s="52"/>
      <c r="F2305" s="50"/>
      <c r="G2305" s="50"/>
      <c r="H2305" s="50"/>
      <c r="I2305" s="50"/>
      <c r="J2305" s="50"/>
      <c r="K2305" s="50"/>
      <c r="L2305" s="53"/>
      <c r="M2305" s="53"/>
      <c r="N2305" s="50"/>
      <c r="O2305" s="50"/>
      <c r="P2305" s="50"/>
      <c r="Q2305" s="50"/>
      <c r="R2305" s="53"/>
    </row>
    <row r="2306">
      <c r="A2306" s="54"/>
      <c r="B2306" s="50"/>
      <c r="C2306" s="51"/>
      <c r="D2306" s="50"/>
      <c r="E2306" s="52"/>
      <c r="F2306" s="50"/>
      <c r="G2306" s="50"/>
      <c r="H2306" s="50"/>
      <c r="I2306" s="50"/>
      <c r="J2306" s="50"/>
      <c r="K2306" s="50"/>
      <c r="L2306" s="53"/>
      <c r="M2306" s="53"/>
      <c r="N2306" s="50"/>
      <c r="O2306" s="50"/>
      <c r="P2306" s="50"/>
      <c r="Q2306" s="50"/>
      <c r="R2306" s="53"/>
    </row>
    <row r="2307">
      <c r="A2307" s="54"/>
      <c r="B2307" s="50"/>
      <c r="C2307" s="51"/>
      <c r="D2307" s="50"/>
      <c r="E2307" s="52"/>
      <c r="F2307" s="50"/>
      <c r="G2307" s="50"/>
      <c r="H2307" s="50"/>
      <c r="I2307" s="50"/>
      <c r="J2307" s="50"/>
      <c r="K2307" s="50"/>
      <c r="L2307" s="53"/>
      <c r="M2307" s="53"/>
      <c r="N2307" s="50"/>
      <c r="O2307" s="50"/>
      <c r="P2307" s="50"/>
      <c r="Q2307" s="50"/>
      <c r="R2307" s="53"/>
    </row>
    <row r="2308">
      <c r="A2308" s="54"/>
      <c r="B2308" s="50"/>
      <c r="C2308" s="51"/>
      <c r="D2308" s="50"/>
      <c r="E2308" s="52"/>
      <c r="F2308" s="50"/>
      <c r="G2308" s="50"/>
      <c r="H2308" s="50"/>
      <c r="I2308" s="50"/>
      <c r="J2308" s="50"/>
      <c r="K2308" s="50"/>
      <c r="L2308" s="53"/>
      <c r="M2308" s="53"/>
      <c r="N2308" s="50"/>
      <c r="O2308" s="50"/>
      <c r="P2308" s="50"/>
      <c r="Q2308" s="50"/>
      <c r="R2308" s="53"/>
    </row>
    <row r="2309">
      <c r="A2309" s="54"/>
      <c r="B2309" s="50"/>
      <c r="C2309" s="51"/>
      <c r="D2309" s="50"/>
      <c r="E2309" s="52"/>
      <c r="F2309" s="50"/>
      <c r="G2309" s="50"/>
      <c r="H2309" s="50"/>
      <c r="I2309" s="50"/>
      <c r="J2309" s="50"/>
      <c r="K2309" s="50"/>
      <c r="L2309" s="53"/>
      <c r="M2309" s="53"/>
      <c r="N2309" s="50"/>
      <c r="O2309" s="50"/>
      <c r="P2309" s="50"/>
      <c r="Q2309" s="50"/>
      <c r="R2309" s="53"/>
    </row>
    <row r="2310">
      <c r="A2310" s="54"/>
      <c r="B2310" s="50"/>
      <c r="C2310" s="51"/>
      <c r="D2310" s="50"/>
      <c r="E2310" s="52"/>
      <c r="F2310" s="50"/>
      <c r="G2310" s="50"/>
      <c r="H2310" s="50"/>
      <c r="I2310" s="50"/>
      <c r="J2310" s="50"/>
      <c r="K2310" s="50"/>
      <c r="L2310" s="53"/>
      <c r="M2310" s="53"/>
      <c r="N2310" s="50"/>
      <c r="O2310" s="50"/>
      <c r="P2310" s="50"/>
      <c r="Q2310" s="50"/>
      <c r="R2310" s="53"/>
    </row>
    <row r="2311">
      <c r="A2311" s="54"/>
      <c r="B2311" s="50"/>
      <c r="C2311" s="51"/>
      <c r="D2311" s="50"/>
      <c r="E2311" s="52"/>
      <c r="F2311" s="50"/>
      <c r="G2311" s="50"/>
      <c r="H2311" s="50"/>
      <c r="I2311" s="50"/>
      <c r="J2311" s="50"/>
      <c r="K2311" s="50"/>
      <c r="L2311" s="53"/>
      <c r="M2311" s="53"/>
      <c r="N2311" s="50"/>
      <c r="O2311" s="50"/>
      <c r="P2311" s="50"/>
      <c r="Q2311" s="50"/>
      <c r="R2311" s="53"/>
    </row>
    <row r="2312">
      <c r="A2312" s="54"/>
      <c r="B2312" s="50"/>
      <c r="C2312" s="51"/>
      <c r="D2312" s="50"/>
      <c r="E2312" s="52"/>
      <c r="F2312" s="50"/>
      <c r="G2312" s="50"/>
      <c r="H2312" s="50"/>
      <c r="I2312" s="50"/>
      <c r="J2312" s="50"/>
      <c r="K2312" s="50"/>
      <c r="L2312" s="53"/>
      <c r="M2312" s="53"/>
      <c r="N2312" s="50"/>
      <c r="O2312" s="50"/>
      <c r="P2312" s="50"/>
      <c r="Q2312" s="50"/>
      <c r="R2312" s="53"/>
    </row>
    <row r="2313">
      <c r="A2313" s="54"/>
      <c r="B2313" s="50"/>
      <c r="C2313" s="51"/>
      <c r="D2313" s="50"/>
      <c r="E2313" s="52"/>
      <c r="F2313" s="50"/>
      <c r="G2313" s="50"/>
      <c r="H2313" s="50"/>
      <c r="I2313" s="50"/>
      <c r="J2313" s="50"/>
      <c r="K2313" s="50"/>
      <c r="L2313" s="53"/>
      <c r="M2313" s="53"/>
      <c r="N2313" s="50"/>
      <c r="O2313" s="50"/>
      <c r="P2313" s="50"/>
      <c r="Q2313" s="50"/>
      <c r="R2313" s="53"/>
    </row>
    <row r="2314">
      <c r="A2314" s="54"/>
      <c r="B2314" s="50"/>
      <c r="C2314" s="51"/>
      <c r="D2314" s="50"/>
      <c r="E2314" s="52"/>
      <c r="F2314" s="50"/>
      <c r="G2314" s="50"/>
      <c r="H2314" s="50"/>
      <c r="I2314" s="50"/>
      <c r="J2314" s="50"/>
      <c r="K2314" s="50"/>
      <c r="L2314" s="53"/>
      <c r="M2314" s="53"/>
      <c r="N2314" s="50"/>
      <c r="O2314" s="50"/>
      <c r="P2314" s="50"/>
      <c r="Q2314" s="50"/>
      <c r="R2314" s="53"/>
    </row>
    <row r="2315">
      <c r="A2315" s="54"/>
      <c r="B2315" s="50"/>
      <c r="C2315" s="51"/>
      <c r="D2315" s="50"/>
      <c r="E2315" s="52"/>
      <c r="F2315" s="50"/>
      <c r="G2315" s="50"/>
      <c r="H2315" s="50"/>
      <c r="I2315" s="50"/>
      <c r="J2315" s="50"/>
      <c r="K2315" s="50"/>
      <c r="L2315" s="53"/>
      <c r="M2315" s="53"/>
      <c r="N2315" s="50"/>
      <c r="O2315" s="50"/>
      <c r="P2315" s="50"/>
      <c r="Q2315" s="50"/>
      <c r="R2315" s="53"/>
    </row>
    <row r="2316">
      <c r="A2316" s="54"/>
      <c r="B2316" s="50"/>
      <c r="C2316" s="51"/>
      <c r="D2316" s="50"/>
      <c r="E2316" s="52"/>
      <c r="F2316" s="50"/>
      <c r="G2316" s="50"/>
      <c r="H2316" s="50"/>
      <c r="I2316" s="50"/>
      <c r="J2316" s="50"/>
      <c r="K2316" s="50"/>
      <c r="L2316" s="53"/>
      <c r="M2316" s="53"/>
      <c r="N2316" s="50"/>
      <c r="O2316" s="50"/>
      <c r="P2316" s="50"/>
      <c r="Q2316" s="50"/>
      <c r="R2316" s="53"/>
    </row>
    <row r="2317">
      <c r="A2317" s="54"/>
      <c r="B2317" s="50"/>
      <c r="C2317" s="51"/>
      <c r="D2317" s="50"/>
      <c r="E2317" s="52"/>
      <c r="F2317" s="50"/>
      <c r="G2317" s="50"/>
      <c r="H2317" s="50"/>
      <c r="I2317" s="50"/>
      <c r="J2317" s="50"/>
      <c r="K2317" s="50"/>
      <c r="L2317" s="53"/>
      <c r="M2317" s="53"/>
      <c r="N2317" s="50"/>
      <c r="O2317" s="50"/>
      <c r="P2317" s="50"/>
      <c r="Q2317" s="50"/>
      <c r="R2317" s="53"/>
    </row>
    <row r="2318">
      <c r="A2318" s="54"/>
      <c r="B2318" s="50"/>
      <c r="C2318" s="51"/>
      <c r="D2318" s="50"/>
      <c r="E2318" s="52"/>
      <c r="F2318" s="50"/>
      <c r="G2318" s="50"/>
      <c r="H2318" s="50"/>
      <c r="I2318" s="50"/>
      <c r="J2318" s="50"/>
      <c r="K2318" s="50"/>
      <c r="L2318" s="53"/>
      <c r="M2318" s="53"/>
      <c r="N2318" s="50"/>
      <c r="O2318" s="50"/>
      <c r="P2318" s="50"/>
      <c r="Q2318" s="50"/>
      <c r="R2318" s="53"/>
    </row>
    <row r="2319">
      <c r="A2319" s="54"/>
      <c r="B2319" s="50"/>
      <c r="C2319" s="51"/>
      <c r="D2319" s="50"/>
      <c r="E2319" s="52"/>
      <c r="F2319" s="50"/>
      <c r="G2319" s="50"/>
      <c r="H2319" s="50"/>
      <c r="I2319" s="50"/>
      <c r="J2319" s="50"/>
      <c r="K2319" s="50"/>
      <c r="L2319" s="53"/>
      <c r="M2319" s="53"/>
      <c r="N2319" s="50"/>
      <c r="O2319" s="50"/>
      <c r="P2319" s="50"/>
      <c r="Q2319" s="50"/>
      <c r="R2319" s="53"/>
    </row>
    <row r="2320">
      <c r="A2320" s="54"/>
      <c r="B2320" s="50"/>
      <c r="C2320" s="51"/>
      <c r="D2320" s="50"/>
      <c r="E2320" s="52"/>
      <c r="F2320" s="50"/>
      <c r="G2320" s="50"/>
      <c r="H2320" s="50"/>
      <c r="I2320" s="50"/>
      <c r="J2320" s="50"/>
      <c r="K2320" s="50"/>
      <c r="L2320" s="53"/>
      <c r="M2320" s="53"/>
      <c r="N2320" s="50"/>
      <c r="O2320" s="50"/>
      <c r="P2320" s="50"/>
      <c r="Q2320" s="50"/>
      <c r="R2320" s="53"/>
    </row>
    <row r="2321">
      <c r="A2321" s="54"/>
      <c r="B2321" s="50"/>
      <c r="C2321" s="51"/>
      <c r="D2321" s="50"/>
      <c r="E2321" s="52"/>
      <c r="F2321" s="50"/>
      <c r="G2321" s="50"/>
      <c r="H2321" s="50"/>
      <c r="I2321" s="50"/>
      <c r="J2321" s="50"/>
      <c r="K2321" s="50"/>
      <c r="L2321" s="53"/>
      <c r="M2321" s="53"/>
      <c r="N2321" s="50"/>
      <c r="O2321" s="50"/>
      <c r="P2321" s="50"/>
      <c r="Q2321" s="50"/>
      <c r="R2321" s="53"/>
    </row>
    <row r="2322">
      <c r="A2322" s="54"/>
      <c r="B2322" s="50"/>
      <c r="C2322" s="51"/>
      <c r="D2322" s="50"/>
      <c r="E2322" s="52"/>
      <c r="F2322" s="50"/>
      <c r="G2322" s="50"/>
      <c r="H2322" s="50"/>
      <c r="I2322" s="50"/>
      <c r="J2322" s="50"/>
      <c r="K2322" s="50"/>
      <c r="L2322" s="53"/>
      <c r="M2322" s="53"/>
      <c r="N2322" s="50"/>
      <c r="O2322" s="50"/>
      <c r="P2322" s="50"/>
      <c r="Q2322" s="50"/>
      <c r="R2322" s="53"/>
    </row>
    <row r="2323">
      <c r="A2323" s="54"/>
      <c r="B2323" s="50"/>
      <c r="C2323" s="51"/>
      <c r="D2323" s="50"/>
      <c r="E2323" s="52"/>
      <c r="F2323" s="50"/>
      <c r="G2323" s="50"/>
      <c r="H2323" s="50"/>
      <c r="I2323" s="50"/>
      <c r="J2323" s="50"/>
      <c r="K2323" s="50"/>
      <c r="L2323" s="53"/>
      <c r="M2323" s="53"/>
      <c r="N2323" s="50"/>
      <c r="O2323" s="50"/>
      <c r="P2323" s="50"/>
      <c r="Q2323" s="50"/>
      <c r="R2323" s="53"/>
    </row>
    <row r="2324">
      <c r="A2324" s="54"/>
      <c r="B2324" s="50"/>
      <c r="C2324" s="51"/>
      <c r="D2324" s="50"/>
      <c r="E2324" s="52"/>
      <c r="F2324" s="50"/>
      <c r="G2324" s="50"/>
      <c r="H2324" s="50"/>
      <c r="I2324" s="50"/>
      <c r="J2324" s="50"/>
      <c r="K2324" s="50"/>
      <c r="L2324" s="53"/>
      <c r="M2324" s="53"/>
      <c r="N2324" s="50"/>
      <c r="O2324" s="50"/>
      <c r="P2324" s="50"/>
      <c r="Q2324" s="50"/>
      <c r="R2324" s="53"/>
    </row>
    <row r="2325">
      <c r="A2325" s="54"/>
      <c r="B2325" s="50"/>
      <c r="C2325" s="51"/>
      <c r="D2325" s="50"/>
      <c r="E2325" s="52"/>
      <c r="F2325" s="50"/>
      <c r="G2325" s="50"/>
      <c r="H2325" s="50"/>
      <c r="I2325" s="50"/>
      <c r="J2325" s="50"/>
      <c r="K2325" s="50"/>
      <c r="L2325" s="53"/>
      <c r="M2325" s="53"/>
      <c r="N2325" s="50"/>
      <c r="O2325" s="50"/>
      <c r="P2325" s="50"/>
      <c r="Q2325" s="50"/>
      <c r="R2325" s="53"/>
    </row>
    <row r="2326">
      <c r="A2326" s="54"/>
      <c r="B2326" s="50"/>
      <c r="C2326" s="51"/>
      <c r="D2326" s="50"/>
      <c r="E2326" s="52"/>
      <c r="F2326" s="50"/>
      <c r="G2326" s="50"/>
      <c r="H2326" s="50"/>
      <c r="I2326" s="50"/>
      <c r="J2326" s="50"/>
      <c r="K2326" s="50"/>
      <c r="L2326" s="53"/>
      <c r="M2326" s="53"/>
      <c r="N2326" s="50"/>
      <c r="O2326" s="50"/>
      <c r="P2326" s="50"/>
      <c r="Q2326" s="50"/>
      <c r="R2326" s="53"/>
    </row>
    <row r="2327">
      <c r="A2327" s="54"/>
      <c r="B2327" s="50"/>
      <c r="C2327" s="51"/>
      <c r="D2327" s="50"/>
      <c r="E2327" s="52"/>
      <c r="F2327" s="50"/>
      <c r="G2327" s="50"/>
      <c r="H2327" s="50"/>
      <c r="I2327" s="50"/>
      <c r="J2327" s="50"/>
      <c r="K2327" s="50"/>
      <c r="L2327" s="53"/>
      <c r="M2327" s="53"/>
      <c r="N2327" s="50"/>
      <c r="O2327" s="50"/>
      <c r="P2327" s="50"/>
      <c r="Q2327" s="50"/>
      <c r="R2327" s="53"/>
    </row>
    <row r="2328">
      <c r="A2328" s="54"/>
      <c r="B2328" s="50"/>
      <c r="C2328" s="51"/>
      <c r="D2328" s="50"/>
      <c r="E2328" s="52"/>
      <c r="F2328" s="50"/>
      <c r="G2328" s="50"/>
      <c r="H2328" s="50"/>
      <c r="I2328" s="50"/>
      <c r="J2328" s="50"/>
      <c r="K2328" s="50"/>
      <c r="L2328" s="53"/>
      <c r="M2328" s="53"/>
      <c r="N2328" s="50"/>
      <c r="O2328" s="50"/>
      <c r="P2328" s="50"/>
      <c r="Q2328" s="50"/>
      <c r="R2328" s="53"/>
    </row>
    <row r="2329">
      <c r="A2329" s="54"/>
      <c r="B2329" s="50"/>
      <c r="C2329" s="51"/>
      <c r="D2329" s="50"/>
      <c r="E2329" s="52"/>
      <c r="F2329" s="50"/>
      <c r="G2329" s="50"/>
      <c r="H2329" s="50"/>
      <c r="I2329" s="50"/>
      <c r="J2329" s="50"/>
      <c r="K2329" s="50"/>
      <c r="L2329" s="53"/>
      <c r="M2329" s="53"/>
      <c r="N2329" s="50"/>
      <c r="O2329" s="50"/>
      <c r="P2329" s="50"/>
      <c r="Q2329" s="50"/>
      <c r="R2329" s="53"/>
    </row>
    <row r="2330">
      <c r="A2330" s="54"/>
      <c r="B2330" s="50"/>
      <c r="C2330" s="51"/>
      <c r="D2330" s="50"/>
      <c r="E2330" s="52"/>
      <c r="F2330" s="50"/>
      <c r="G2330" s="50"/>
      <c r="H2330" s="50"/>
      <c r="I2330" s="50"/>
      <c r="J2330" s="50"/>
      <c r="K2330" s="50"/>
      <c r="L2330" s="53"/>
      <c r="M2330" s="53"/>
      <c r="N2330" s="50"/>
      <c r="O2330" s="50"/>
      <c r="P2330" s="50"/>
      <c r="Q2330" s="50"/>
      <c r="R2330" s="53"/>
    </row>
    <row r="2331">
      <c r="A2331" s="54"/>
      <c r="B2331" s="50"/>
      <c r="C2331" s="51"/>
      <c r="D2331" s="50"/>
      <c r="E2331" s="52"/>
      <c r="F2331" s="50"/>
      <c r="G2331" s="50"/>
      <c r="H2331" s="50"/>
      <c r="I2331" s="50"/>
      <c r="J2331" s="50"/>
      <c r="K2331" s="50"/>
      <c r="L2331" s="53"/>
      <c r="M2331" s="53"/>
      <c r="N2331" s="50"/>
      <c r="O2331" s="50"/>
      <c r="P2331" s="50"/>
      <c r="Q2331" s="50"/>
      <c r="R2331" s="53"/>
    </row>
    <row r="2332">
      <c r="A2332" s="54"/>
      <c r="B2332" s="50"/>
      <c r="C2332" s="51"/>
      <c r="D2332" s="50"/>
      <c r="E2332" s="52"/>
      <c r="F2332" s="50"/>
      <c r="G2332" s="50"/>
      <c r="H2332" s="50"/>
      <c r="I2332" s="50"/>
      <c r="J2332" s="50"/>
      <c r="K2332" s="50"/>
      <c r="L2332" s="53"/>
      <c r="M2332" s="53"/>
      <c r="N2332" s="50"/>
      <c r="O2332" s="50"/>
      <c r="P2332" s="50"/>
      <c r="Q2332" s="50"/>
      <c r="R2332" s="53"/>
    </row>
    <row r="2333">
      <c r="A2333" s="54"/>
      <c r="B2333" s="50"/>
      <c r="C2333" s="51"/>
      <c r="D2333" s="50"/>
      <c r="E2333" s="52"/>
      <c r="F2333" s="50"/>
      <c r="G2333" s="50"/>
      <c r="H2333" s="50"/>
      <c r="I2333" s="50"/>
      <c r="J2333" s="50"/>
      <c r="K2333" s="50"/>
      <c r="L2333" s="53"/>
      <c r="M2333" s="53"/>
      <c r="N2333" s="50"/>
      <c r="O2333" s="50"/>
      <c r="P2333" s="50"/>
      <c r="Q2333" s="50"/>
      <c r="R2333" s="53"/>
    </row>
    <row r="2334">
      <c r="A2334" s="54"/>
      <c r="B2334" s="50"/>
      <c r="C2334" s="51"/>
      <c r="D2334" s="50"/>
      <c r="E2334" s="52"/>
      <c r="F2334" s="50"/>
      <c r="G2334" s="50"/>
      <c r="H2334" s="50"/>
      <c r="I2334" s="50"/>
      <c r="J2334" s="50"/>
      <c r="K2334" s="50"/>
      <c r="L2334" s="53"/>
      <c r="M2334" s="53"/>
      <c r="N2334" s="50"/>
      <c r="O2334" s="50"/>
      <c r="P2334" s="50"/>
      <c r="Q2334" s="50"/>
      <c r="R2334" s="53"/>
    </row>
    <row r="2335">
      <c r="A2335" s="54"/>
      <c r="B2335" s="50"/>
      <c r="C2335" s="51"/>
      <c r="D2335" s="50"/>
      <c r="E2335" s="52"/>
      <c r="F2335" s="50"/>
      <c r="G2335" s="50"/>
      <c r="H2335" s="50"/>
      <c r="I2335" s="50"/>
      <c r="J2335" s="50"/>
      <c r="K2335" s="50"/>
      <c r="L2335" s="53"/>
      <c r="M2335" s="53"/>
      <c r="N2335" s="50"/>
      <c r="O2335" s="50"/>
      <c r="P2335" s="50"/>
      <c r="Q2335" s="50"/>
      <c r="R2335" s="53"/>
    </row>
    <row r="2336">
      <c r="A2336" s="54"/>
      <c r="B2336" s="50"/>
      <c r="C2336" s="51"/>
      <c r="D2336" s="50"/>
      <c r="E2336" s="52"/>
      <c r="F2336" s="50"/>
      <c r="G2336" s="50"/>
      <c r="H2336" s="50"/>
      <c r="I2336" s="50"/>
      <c r="J2336" s="50"/>
      <c r="K2336" s="50"/>
      <c r="L2336" s="53"/>
      <c r="M2336" s="53"/>
      <c r="N2336" s="50"/>
      <c r="O2336" s="50"/>
      <c r="P2336" s="50"/>
      <c r="Q2336" s="50"/>
      <c r="R2336" s="53"/>
    </row>
    <row r="2337">
      <c r="A2337" s="54"/>
      <c r="B2337" s="50"/>
      <c r="C2337" s="51"/>
      <c r="D2337" s="50"/>
      <c r="E2337" s="52"/>
      <c r="F2337" s="50"/>
      <c r="G2337" s="50"/>
      <c r="H2337" s="50"/>
      <c r="I2337" s="50"/>
      <c r="J2337" s="50"/>
      <c r="K2337" s="50"/>
      <c r="L2337" s="53"/>
      <c r="M2337" s="53"/>
      <c r="N2337" s="50"/>
      <c r="O2337" s="50"/>
      <c r="P2337" s="50"/>
      <c r="Q2337" s="50"/>
      <c r="R2337" s="53"/>
    </row>
    <row r="2338">
      <c r="A2338" s="54"/>
      <c r="B2338" s="50"/>
      <c r="C2338" s="51"/>
      <c r="D2338" s="50"/>
      <c r="E2338" s="52"/>
      <c r="F2338" s="50"/>
      <c r="G2338" s="50"/>
      <c r="H2338" s="50"/>
      <c r="I2338" s="50"/>
      <c r="J2338" s="50"/>
      <c r="K2338" s="50"/>
      <c r="L2338" s="53"/>
      <c r="M2338" s="53"/>
      <c r="N2338" s="50"/>
      <c r="O2338" s="50"/>
      <c r="P2338" s="50"/>
      <c r="Q2338" s="50"/>
      <c r="R2338" s="53"/>
    </row>
    <row r="2339">
      <c r="A2339" s="54"/>
      <c r="B2339" s="50"/>
      <c r="C2339" s="51"/>
      <c r="D2339" s="50"/>
      <c r="E2339" s="52"/>
      <c r="F2339" s="50"/>
      <c r="G2339" s="50"/>
      <c r="H2339" s="50"/>
      <c r="I2339" s="50"/>
      <c r="J2339" s="50"/>
      <c r="K2339" s="50"/>
      <c r="L2339" s="53"/>
      <c r="M2339" s="53"/>
      <c r="N2339" s="50"/>
      <c r="O2339" s="50"/>
      <c r="P2339" s="50"/>
      <c r="Q2339" s="50"/>
      <c r="R2339" s="53"/>
    </row>
    <row r="2340">
      <c r="A2340" s="54"/>
      <c r="B2340" s="50"/>
      <c r="C2340" s="51"/>
      <c r="D2340" s="50"/>
      <c r="E2340" s="52"/>
      <c r="F2340" s="50"/>
      <c r="G2340" s="50"/>
      <c r="H2340" s="50"/>
      <c r="I2340" s="50"/>
      <c r="J2340" s="50"/>
      <c r="K2340" s="50"/>
      <c r="L2340" s="53"/>
      <c r="M2340" s="53"/>
      <c r="N2340" s="50"/>
      <c r="O2340" s="50"/>
      <c r="P2340" s="50"/>
      <c r="Q2340" s="50"/>
      <c r="R2340" s="53"/>
    </row>
    <row r="2341">
      <c r="A2341" s="54"/>
      <c r="B2341" s="50"/>
      <c r="C2341" s="51"/>
      <c r="D2341" s="50"/>
      <c r="E2341" s="52"/>
      <c r="F2341" s="50"/>
      <c r="G2341" s="50"/>
      <c r="H2341" s="50"/>
      <c r="I2341" s="50"/>
      <c r="J2341" s="50"/>
      <c r="K2341" s="50"/>
      <c r="L2341" s="53"/>
      <c r="M2341" s="53"/>
      <c r="N2341" s="50"/>
      <c r="O2341" s="50"/>
      <c r="P2341" s="50"/>
      <c r="Q2341" s="50"/>
      <c r="R2341" s="53"/>
    </row>
    <row r="2342">
      <c r="A2342" s="54"/>
      <c r="B2342" s="50"/>
      <c r="C2342" s="51"/>
      <c r="D2342" s="50"/>
      <c r="E2342" s="52"/>
      <c r="F2342" s="50"/>
      <c r="G2342" s="50"/>
      <c r="H2342" s="50"/>
      <c r="I2342" s="50"/>
      <c r="J2342" s="50"/>
      <c r="K2342" s="50"/>
      <c r="L2342" s="53"/>
      <c r="M2342" s="53"/>
      <c r="N2342" s="50"/>
      <c r="O2342" s="50"/>
      <c r="P2342" s="50"/>
      <c r="Q2342" s="50"/>
      <c r="R2342" s="53"/>
    </row>
    <row r="2343">
      <c r="A2343" s="54"/>
      <c r="B2343" s="50"/>
      <c r="C2343" s="51"/>
      <c r="D2343" s="50"/>
      <c r="E2343" s="52"/>
      <c r="F2343" s="50"/>
      <c r="G2343" s="50"/>
      <c r="H2343" s="50"/>
      <c r="I2343" s="50"/>
      <c r="J2343" s="50"/>
      <c r="K2343" s="50"/>
      <c r="L2343" s="53"/>
      <c r="M2343" s="53"/>
      <c r="N2343" s="50"/>
      <c r="O2343" s="50"/>
      <c r="P2343" s="50"/>
      <c r="Q2343" s="50"/>
      <c r="R2343" s="53"/>
    </row>
    <row r="2344">
      <c r="A2344" s="54"/>
      <c r="B2344" s="50"/>
      <c r="C2344" s="51"/>
      <c r="D2344" s="50"/>
      <c r="E2344" s="52"/>
      <c r="F2344" s="50"/>
      <c r="G2344" s="50"/>
      <c r="H2344" s="50"/>
      <c r="I2344" s="50"/>
      <c r="J2344" s="50"/>
      <c r="K2344" s="50"/>
      <c r="L2344" s="53"/>
      <c r="M2344" s="53"/>
      <c r="N2344" s="50"/>
      <c r="O2344" s="50"/>
      <c r="P2344" s="50"/>
      <c r="Q2344" s="50"/>
      <c r="R2344" s="53"/>
    </row>
    <row r="2345">
      <c r="A2345" s="54"/>
      <c r="B2345" s="50"/>
      <c r="C2345" s="51"/>
      <c r="D2345" s="50"/>
      <c r="E2345" s="52"/>
      <c r="F2345" s="50"/>
      <c r="G2345" s="50"/>
      <c r="H2345" s="50"/>
      <c r="I2345" s="50"/>
      <c r="J2345" s="50"/>
      <c r="K2345" s="50"/>
      <c r="L2345" s="53"/>
      <c r="M2345" s="53"/>
      <c r="N2345" s="50"/>
      <c r="O2345" s="50"/>
      <c r="P2345" s="50"/>
      <c r="Q2345" s="50"/>
      <c r="R2345" s="53"/>
    </row>
    <row r="2346">
      <c r="A2346" s="54"/>
      <c r="B2346" s="50"/>
      <c r="C2346" s="51"/>
      <c r="D2346" s="50"/>
      <c r="E2346" s="52"/>
      <c r="F2346" s="50"/>
      <c r="G2346" s="50"/>
      <c r="H2346" s="50"/>
      <c r="I2346" s="50"/>
      <c r="J2346" s="50"/>
      <c r="K2346" s="50"/>
      <c r="L2346" s="53"/>
      <c r="M2346" s="53"/>
      <c r="N2346" s="50"/>
      <c r="O2346" s="50"/>
      <c r="P2346" s="50"/>
      <c r="Q2346" s="50"/>
      <c r="R2346" s="53"/>
    </row>
    <row r="2347">
      <c r="A2347" s="54"/>
      <c r="B2347" s="50"/>
      <c r="C2347" s="51"/>
      <c r="D2347" s="50"/>
      <c r="E2347" s="52"/>
      <c r="F2347" s="50"/>
      <c r="G2347" s="50"/>
      <c r="H2347" s="50"/>
      <c r="I2347" s="50"/>
      <c r="J2347" s="50"/>
      <c r="K2347" s="50"/>
      <c r="L2347" s="53"/>
      <c r="M2347" s="53"/>
      <c r="N2347" s="50"/>
      <c r="O2347" s="50"/>
      <c r="P2347" s="50"/>
      <c r="Q2347" s="50"/>
      <c r="R2347" s="53"/>
    </row>
    <row r="2348">
      <c r="A2348" s="54"/>
      <c r="B2348" s="50"/>
      <c r="C2348" s="51"/>
      <c r="D2348" s="50"/>
      <c r="E2348" s="52"/>
      <c r="F2348" s="50"/>
      <c r="G2348" s="50"/>
      <c r="H2348" s="50"/>
      <c r="I2348" s="50"/>
      <c r="J2348" s="50"/>
      <c r="K2348" s="50"/>
      <c r="L2348" s="53"/>
      <c r="M2348" s="53"/>
      <c r="N2348" s="50"/>
      <c r="O2348" s="50"/>
      <c r="P2348" s="50"/>
      <c r="Q2348" s="50"/>
      <c r="R2348" s="53"/>
    </row>
    <row r="2349">
      <c r="A2349" s="54"/>
      <c r="B2349" s="50"/>
      <c r="C2349" s="51"/>
      <c r="D2349" s="50"/>
      <c r="E2349" s="52"/>
      <c r="F2349" s="50"/>
      <c r="G2349" s="50"/>
      <c r="H2349" s="50"/>
      <c r="I2349" s="50"/>
      <c r="J2349" s="50"/>
      <c r="K2349" s="50"/>
      <c r="L2349" s="53"/>
      <c r="M2349" s="53"/>
      <c r="N2349" s="50"/>
      <c r="O2349" s="50"/>
      <c r="P2349" s="50"/>
      <c r="Q2349" s="50"/>
      <c r="R2349" s="53"/>
    </row>
    <row r="2350">
      <c r="A2350" s="54"/>
      <c r="B2350" s="50"/>
      <c r="C2350" s="51"/>
      <c r="D2350" s="50"/>
      <c r="E2350" s="52"/>
      <c r="F2350" s="50"/>
      <c r="G2350" s="50"/>
      <c r="H2350" s="50"/>
      <c r="I2350" s="50"/>
      <c r="J2350" s="50"/>
      <c r="K2350" s="50"/>
      <c r="L2350" s="53"/>
      <c r="M2350" s="53"/>
      <c r="N2350" s="50"/>
      <c r="O2350" s="50"/>
      <c r="P2350" s="50"/>
      <c r="Q2350" s="50"/>
      <c r="R2350" s="53"/>
    </row>
    <row r="2351">
      <c r="A2351" s="54"/>
      <c r="B2351" s="50"/>
      <c r="C2351" s="51"/>
      <c r="D2351" s="50"/>
      <c r="E2351" s="52"/>
      <c r="F2351" s="50"/>
      <c r="G2351" s="50"/>
      <c r="H2351" s="50"/>
      <c r="I2351" s="50"/>
      <c r="J2351" s="50"/>
      <c r="K2351" s="50"/>
      <c r="L2351" s="53"/>
      <c r="M2351" s="53"/>
      <c r="N2351" s="50"/>
      <c r="O2351" s="50"/>
      <c r="P2351" s="50"/>
      <c r="Q2351" s="50"/>
      <c r="R2351" s="53"/>
    </row>
    <row r="2352">
      <c r="A2352" s="54"/>
      <c r="B2352" s="50"/>
      <c r="C2352" s="51"/>
      <c r="D2352" s="50"/>
      <c r="E2352" s="52"/>
      <c r="F2352" s="50"/>
      <c r="G2352" s="50"/>
      <c r="H2352" s="50"/>
      <c r="I2352" s="50"/>
      <c r="J2352" s="50"/>
      <c r="K2352" s="50"/>
      <c r="L2352" s="53"/>
      <c r="M2352" s="53"/>
      <c r="N2352" s="50"/>
      <c r="O2352" s="50"/>
      <c r="P2352" s="50"/>
      <c r="Q2352" s="50"/>
      <c r="R2352" s="53"/>
    </row>
    <row r="2353">
      <c r="A2353" s="54"/>
      <c r="B2353" s="50"/>
      <c r="C2353" s="51"/>
      <c r="D2353" s="50"/>
      <c r="E2353" s="52"/>
      <c r="F2353" s="50"/>
      <c r="G2353" s="50"/>
      <c r="H2353" s="50"/>
      <c r="I2353" s="50"/>
      <c r="J2353" s="50"/>
      <c r="K2353" s="50"/>
      <c r="L2353" s="53"/>
      <c r="M2353" s="53"/>
      <c r="N2353" s="50"/>
      <c r="O2353" s="50"/>
      <c r="P2353" s="50"/>
      <c r="Q2353" s="50"/>
      <c r="R2353" s="53"/>
    </row>
    <row r="2354">
      <c r="A2354" s="54"/>
      <c r="B2354" s="50"/>
      <c r="C2354" s="51"/>
      <c r="D2354" s="50"/>
      <c r="E2354" s="52"/>
      <c r="F2354" s="50"/>
      <c r="G2354" s="50"/>
      <c r="H2354" s="50"/>
      <c r="I2354" s="50"/>
      <c r="J2354" s="50"/>
      <c r="K2354" s="50"/>
      <c r="L2354" s="53"/>
      <c r="M2354" s="53"/>
      <c r="N2354" s="50"/>
      <c r="O2354" s="50"/>
      <c r="P2354" s="50"/>
      <c r="Q2354" s="50"/>
      <c r="R2354" s="53"/>
    </row>
    <row r="2355">
      <c r="A2355" s="54"/>
      <c r="B2355" s="50"/>
      <c r="C2355" s="51"/>
      <c r="D2355" s="50"/>
      <c r="E2355" s="52"/>
      <c r="F2355" s="50"/>
      <c r="G2355" s="50"/>
      <c r="H2355" s="50"/>
      <c r="I2355" s="50"/>
      <c r="J2355" s="50"/>
      <c r="K2355" s="50"/>
      <c r="L2355" s="53"/>
      <c r="M2355" s="53"/>
      <c r="N2355" s="50"/>
      <c r="O2355" s="50"/>
      <c r="P2355" s="50"/>
      <c r="Q2355" s="50"/>
      <c r="R2355" s="53"/>
    </row>
    <row r="2356">
      <c r="A2356" s="54"/>
      <c r="B2356" s="50"/>
      <c r="C2356" s="51"/>
      <c r="D2356" s="50"/>
      <c r="E2356" s="52"/>
      <c r="F2356" s="50"/>
      <c r="G2356" s="50"/>
      <c r="H2356" s="50"/>
      <c r="I2356" s="50"/>
      <c r="J2356" s="50"/>
      <c r="K2356" s="50"/>
      <c r="L2356" s="53"/>
      <c r="M2356" s="53"/>
      <c r="N2356" s="50"/>
      <c r="O2356" s="50"/>
      <c r="P2356" s="50"/>
      <c r="Q2356" s="50"/>
      <c r="R2356" s="53"/>
    </row>
    <row r="2357">
      <c r="A2357" s="54"/>
      <c r="B2357" s="50"/>
      <c r="C2357" s="51"/>
      <c r="D2357" s="50"/>
      <c r="E2357" s="52"/>
      <c r="F2357" s="50"/>
      <c r="G2357" s="50"/>
      <c r="H2357" s="50"/>
      <c r="I2357" s="50"/>
      <c r="J2357" s="50"/>
      <c r="K2357" s="50"/>
      <c r="L2357" s="53"/>
      <c r="M2357" s="53"/>
      <c r="N2357" s="50"/>
      <c r="O2357" s="50"/>
      <c r="P2357" s="50"/>
      <c r="Q2357" s="50"/>
      <c r="R2357" s="53"/>
    </row>
    <row r="2358">
      <c r="A2358" s="54"/>
      <c r="B2358" s="50"/>
      <c r="C2358" s="51"/>
      <c r="D2358" s="50"/>
      <c r="E2358" s="52"/>
      <c r="F2358" s="50"/>
      <c r="G2358" s="50"/>
      <c r="H2358" s="50"/>
      <c r="I2358" s="50"/>
      <c r="J2358" s="50"/>
      <c r="K2358" s="50"/>
      <c r="L2358" s="53"/>
      <c r="M2358" s="53"/>
      <c r="N2358" s="50"/>
      <c r="O2358" s="50"/>
      <c r="P2358" s="50"/>
      <c r="Q2358" s="50"/>
      <c r="R2358" s="53"/>
    </row>
    <row r="2359">
      <c r="A2359" s="54"/>
      <c r="B2359" s="50"/>
      <c r="C2359" s="51"/>
      <c r="D2359" s="50"/>
      <c r="E2359" s="52"/>
      <c r="F2359" s="50"/>
      <c r="G2359" s="50"/>
      <c r="H2359" s="50"/>
      <c r="I2359" s="50"/>
      <c r="J2359" s="50"/>
      <c r="K2359" s="50"/>
      <c r="L2359" s="53"/>
      <c r="M2359" s="53"/>
      <c r="N2359" s="50"/>
      <c r="O2359" s="50"/>
      <c r="P2359" s="50"/>
      <c r="Q2359" s="50"/>
      <c r="R2359" s="53"/>
    </row>
    <row r="2360">
      <c r="A2360" s="54"/>
      <c r="B2360" s="50"/>
      <c r="C2360" s="51"/>
      <c r="D2360" s="50"/>
      <c r="E2360" s="52"/>
      <c r="F2360" s="50"/>
      <c r="G2360" s="50"/>
      <c r="H2360" s="50"/>
      <c r="I2360" s="50"/>
      <c r="J2360" s="50"/>
      <c r="K2360" s="50"/>
      <c r="L2360" s="53"/>
      <c r="M2360" s="53"/>
      <c r="N2360" s="50"/>
      <c r="O2360" s="50"/>
      <c r="P2360" s="50"/>
      <c r="Q2360" s="50"/>
      <c r="R2360" s="53"/>
    </row>
    <row r="2361">
      <c r="A2361" s="54"/>
      <c r="B2361" s="50"/>
      <c r="C2361" s="51"/>
      <c r="D2361" s="50"/>
      <c r="E2361" s="52"/>
      <c r="F2361" s="50"/>
      <c r="G2361" s="50"/>
      <c r="H2361" s="50"/>
      <c r="I2361" s="50"/>
      <c r="J2361" s="50"/>
      <c r="K2361" s="50"/>
      <c r="L2361" s="53"/>
      <c r="M2361" s="53"/>
      <c r="N2361" s="50"/>
      <c r="O2361" s="50"/>
      <c r="P2361" s="50"/>
      <c r="Q2361" s="50"/>
      <c r="R2361" s="53"/>
    </row>
    <row r="2362">
      <c r="A2362" s="54"/>
      <c r="B2362" s="50"/>
      <c r="C2362" s="51"/>
      <c r="D2362" s="50"/>
      <c r="E2362" s="52"/>
      <c r="F2362" s="50"/>
      <c r="G2362" s="50"/>
      <c r="H2362" s="50"/>
      <c r="I2362" s="50"/>
      <c r="J2362" s="50"/>
      <c r="K2362" s="50"/>
      <c r="L2362" s="53"/>
      <c r="M2362" s="53"/>
      <c r="N2362" s="50"/>
      <c r="O2362" s="50"/>
      <c r="P2362" s="50"/>
      <c r="Q2362" s="50"/>
      <c r="R2362" s="53"/>
    </row>
    <row r="2363">
      <c r="A2363" s="54"/>
      <c r="B2363" s="50"/>
      <c r="C2363" s="51"/>
      <c r="D2363" s="50"/>
      <c r="E2363" s="52"/>
      <c r="F2363" s="50"/>
      <c r="G2363" s="50"/>
      <c r="H2363" s="50"/>
      <c r="I2363" s="50"/>
      <c r="J2363" s="50"/>
      <c r="K2363" s="50"/>
      <c r="L2363" s="53"/>
      <c r="M2363" s="53"/>
      <c r="N2363" s="50"/>
      <c r="O2363" s="50"/>
      <c r="P2363" s="50"/>
      <c r="Q2363" s="50"/>
      <c r="R2363" s="53"/>
    </row>
    <row r="2364">
      <c r="A2364" s="54"/>
      <c r="B2364" s="50"/>
      <c r="C2364" s="51"/>
      <c r="D2364" s="50"/>
      <c r="E2364" s="52"/>
      <c r="F2364" s="50"/>
      <c r="G2364" s="50"/>
      <c r="H2364" s="50"/>
      <c r="I2364" s="50"/>
      <c r="J2364" s="50"/>
      <c r="K2364" s="50"/>
      <c r="L2364" s="53"/>
      <c r="M2364" s="53"/>
      <c r="N2364" s="50"/>
      <c r="O2364" s="50"/>
      <c r="P2364" s="50"/>
      <c r="Q2364" s="50"/>
      <c r="R2364" s="53"/>
    </row>
    <row r="2365">
      <c r="A2365" s="54"/>
      <c r="B2365" s="50"/>
      <c r="C2365" s="51"/>
      <c r="D2365" s="50"/>
      <c r="E2365" s="52"/>
      <c r="F2365" s="50"/>
      <c r="G2365" s="50"/>
      <c r="H2365" s="50"/>
      <c r="I2365" s="50"/>
      <c r="J2365" s="50"/>
      <c r="K2365" s="50"/>
      <c r="L2365" s="53"/>
      <c r="M2365" s="53"/>
      <c r="N2365" s="50"/>
      <c r="O2365" s="50"/>
      <c r="P2365" s="50"/>
      <c r="Q2365" s="50"/>
      <c r="R2365" s="53"/>
    </row>
    <row r="2366">
      <c r="A2366" s="54"/>
      <c r="B2366" s="50"/>
      <c r="C2366" s="51"/>
      <c r="D2366" s="50"/>
      <c r="E2366" s="52"/>
      <c r="F2366" s="50"/>
      <c r="G2366" s="50"/>
      <c r="H2366" s="50"/>
      <c r="I2366" s="50"/>
      <c r="J2366" s="50"/>
      <c r="K2366" s="50"/>
      <c r="L2366" s="53"/>
      <c r="M2366" s="53"/>
      <c r="N2366" s="50"/>
      <c r="O2366" s="50"/>
      <c r="P2366" s="50"/>
      <c r="Q2366" s="50"/>
      <c r="R2366" s="53"/>
    </row>
    <row r="2367">
      <c r="A2367" s="54"/>
      <c r="B2367" s="50"/>
      <c r="C2367" s="51"/>
      <c r="D2367" s="50"/>
      <c r="E2367" s="52"/>
      <c r="F2367" s="50"/>
      <c r="G2367" s="50"/>
      <c r="H2367" s="50"/>
      <c r="I2367" s="50"/>
      <c r="J2367" s="50"/>
      <c r="K2367" s="50"/>
      <c r="L2367" s="53"/>
      <c r="M2367" s="53"/>
      <c r="N2367" s="50"/>
      <c r="O2367" s="50"/>
      <c r="P2367" s="50"/>
      <c r="Q2367" s="50"/>
      <c r="R2367" s="53"/>
    </row>
    <row r="2368">
      <c r="A2368" s="54"/>
      <c r="B2368" s="50"/>
      <c r="C2368" s="51"/>
      <c r="D2368" s="50"/>
      <c r="E2368" s="52"/>
      <c r="F2368" s="50"/>
      <c r="G2368" s="50"/>
      <c r="H2368" s="50"/>
      <c r="I2368" s="50"/>
      <c r="J2368" s="50"/>
      <c r="K2368" s="50"/>
      <c r="L2368" s="53"/>
      <c r="M2368" s="53"/>
      <c r="N2368" s="50"/>
      <c r="O2368" s="50"/>
      <c r="P2368" s="50"/>
      <c r="Q2368" s="50"/>
      <c r="R2368" s="53"/>
    </row>
    <row r="2369">
      <c r="A2369" s="54"/>
      <c r="B2369" s="50"/>
      <c r="C2369" s="51"/>
      <c r="D2369" s="50"/>
      <c r="E2369" s="52"/>
      <c r="F2369" s="50"/>
      <c r="G2369" s="50"/>
      <c r="H2369" s="50"/>
      <c r="I2369" s="50"/>
      <c r="J2369" s="50"/>
      <c r="K2369" s="50"/>
      <c r="L2369" s="53"/>
      <c r="M2369" s="53"/>
      <c r="N2369" s="50"/>
      <c r="O2369" s="50"/>
      <c r="P2369" s="50"/>
      <c r="Q2369" s="50"/>
      <c r="R2369" s="53"/>
    </row>
    <row r="2370">
      <c r="A2370" s="54"/>
      <c r="B2370" s="50"/>
      <c r="C2370" s="51"/>
      <c r="D2370" s="50"/>
      <c r="E2370" s="52"/>
      <c r="F2370" s="50"/>
      <c r="G2370" s="50"/>
      <c r="H2370" s="50"/>
      <c r="I2370" s="50"/>
      <c r="J2370" s="50"/>
      <c r="K2370" s="50"/>
      <c r="L2370" s="53"/>
      <c r="M2370" s="53"/>
      <c r="N2370" s="50"/>
      <c r="O2370" s="50"/>
      <c r="P2370" s="50"/>
      <c r="Q2370" s="50"/>
      <c r="R2370" s="53"/>
    </row>
    <row r="2371">
      <c r="A2371" s="54"/>
      <c r="B2371" s="50"/>
      <c r="C2371" s="51"/>
      <c r="D2371" s="50"/>
      <c r="E2371" s="52"/>
      <c r="F2371" s="50"/>
      <c r="G2371" s="50"/>
      <c r="H2371" s="50"/>
      <c r="I2371" s="50"/>
      <c r="J2371" s="50"/>
      <c r="K2371" s="50"/>
      <c r="L2371" s="53"/>
      <c r="M2371" s="53"/>
      <c r="N2371" s="50"/>
      <c r="O2371" s="50"/>
      <c r="P2371" s="50"/>
      <c r="Q2371" s="50"/>
      <c r="R2371" s="53"/>
    </row>
    <row r="2372">
      <c r="A2372" s="54"/>
      <c r="B2372" s="50"/>
      <c r="C2372" s="51"/>
      <c r="D2372" s="50"/>
      <c r="E2372" s="52"/>
      <c r="F2372" s="50"/>
      <c r="G2372" s="50"/>
      <c r="H2372" s="50"/>
      <c r="I2372" s="50"/>
      <c r="J2372" s="50"/>
      <c r="K2372" s="50"/>
      <c r="L2372" s="53"/>
      <c r="M2372" s="53"/>
      <c r="N2372" s="50"/>
      <c r="O2372" s="50"/>
      <c r="P2372" s="50"/>
      <c r="Q2372" s="50"/>
      <c r="R2372" s="53"/>
    </row>
    <row r="2373">
      <c r="A2373" s="54"/>
      <c r="B2373" s="50"/>
      <c r="C2373" s="51"/>
      <c r="D2373" s="50"/>
      <c r="E2373" s="52"/>
      <c r="F2373" s="50"/>
      <c r="G2373" s="50"/>
      <c r="H2373" s="50"/>
      <c r="I2373" s="50"/>
      <c r="J2373" s="50"/>
      <c r="K2373" s="50"/>
      <c r="L2373" s="53"/>
      <c r="M2373" s="53"/>
      <c r="N2373" s="50"/>
      <c r="O2373" s="50"/>
      <c r="P2373" s="50"/>
      <c r="Q2373" s="50"/>
      <c r="R2373" s="53"/>
    </row>
    <row r="2374">
      <c r="A2374" s="54"/>
      <c r="B2374" s="50"/>
      <c r="C2374" s="51"/>
      <c r="D2374" s="50"/>
      <c r="E2374" s="52"/>
      <c r="F2374" s="50"/>
      <c r="G2374" s="50"/>
      <c r="H2374" s="50"/>
      <c r="I2374" s="50"/>
      <c r="J2374" s="50"/>
      <c r="K2374" s="50"/>
      <c r="L2374" s="53"/>
      <c r="M2374" s="53"/>
      <c r="N2374" s="50"/>
      <c r="O2374" s="50"/>
      <c r="P2374" s="50"/>
      <c r="Q2374" s="50"/>
      <c r="R2374" s="53"/>
    </row>
    <row r="2375">
      <c r="A2375" s="54"/>
      <c r="B2375" s="50"/>
      <c r="C2375" s="51"/>
      <c r="D2375" s="50"/>
      <c r="E2375" s="52"/>
      <c r="F2375" s="50"/>
      <c r="G2375" s="50"/>
      <c r="H2375" s="50"/>
      <c r="I2375" s="50"/>
      <c r="J2375" s="50"/>
      <c r="K2375" s="50"/>
      <c r="L2375" s="53"/>
      <c r="M2375" s="53"/>
      <c r="N2375" s="50"/>
      <c r="O2375" s="50"/>
      <c r="P2375" s="50"/>
      <c r="Q2375" s="50"/>
      <c r="R2375" s="53"/>
    </row>
    <row r="2376">
      <c r="A2376" s="54"/>
      <c r="B2376" s="50"/>
      <c r="C2376" s="51"/>
      <c r="D2376" s="50"/>
      <c r="E2376" s="52"/>
      <c r="F2376" s="50"/>
      <c r="G2376" s="50"/>
      <c r="H2376" s="50"/>
      <c r="I2376" s="50"/>
      <c r="J2376" s="50"/>
      <c r="K2376" s="50"/>
      <c r="L2376" s="53"/>
      <c r="M2376" s="53"/>
      <c r="N2376" s="50"/>
      <c r="O2376" s="50"/>
      <c r="P2376" s="50"/>
      <c r="Q2376" s="50"/>
      <c r="R2376" s="53"/>
    </row>
    <row r="2377">
      <c r="A2377" s="54"/>
      <c r="B2377" s="50"/>
      <c r="C2377" s="51"/>
      <c r="D2377" s="50"/>
      <c r="E2377" s="52"/>
      <c r="F2377" s="50"/>
      <c r="G2377" s="50"/>
      <c r="H2377" s="50"/>
      <c r="I2377" s="50"/>
      <c r="J2377" s="50"/>
      <c r="K2377" s="50"/>
      <c r="L2377" s="53"/>
      <c r="M2377" s="53"/>
      <c r="N2377" s="50"/>
      <c r="O2377" s="50"/>
      <c r="P2377" s="50"/>
      <c r="Q2377" s="50"/>
      <c r="R2377" s="53"/>
    </row>
    <row r="2378">
      <c r="A2378" s="54"/>
      <c r="B2378" s="50"/>
      <c r="C2378" s="51"/>
      <c r="D2378" s="50"/>
      <c r="E2378" s="52"/>
      <c r="F2378" s="50"/>
      <c r="G2378" s="50"/>
      <c r="H2378" s="50"/>
      <c r="I2378" s="50"/>
      <c r="J2378" s="50"/>
      <c r="K2378" s="50"/>
      <c r="L2378" s="53"/>
      <c r="M2378" s="53"/>
      <c r="N2378" s="50"/>
      <c r="O2378" s="50"/>
      <c r="P2378" s="50"/>
      <c r="Q2378" s="50"/>
      <c r="R2378" s="53"/>
    </row>
    <row r="2379">
      <c r="A2379" s="54"/>
      <c r="B2379" s="50"/>
      <c r="C2379" s="51"/>
      <c r="D2379" s="50"/>
      <c r="E2379" s="52"/>
      <c r="F2379" s="50"/>
      <c r="G2379" s="50"/>
      <c r="H2379" s="50"/>
      <c r="I2379" s="50"/>
      <c r="J2379" s="50"/>
      <c r="K2379" s="50"/>
      <c r="L2379" s="53"/>
      <c r="M2379" s="53"/>
      <c r="N2379" s="50"/>
      <c r="O2379" s="50"/>
      <c r="P2379" s="50"/>
      <c r="Q2379" s="50"/>
      <c r="R2379" s="53"/>
    </row>
    <row r="2380">
      <c r="A2380" s="54"/>
      <c r="B2380" s="50"/>
      <c r="C2380" s="51"/>
      <c r="D2380" s="50"/>
      <c r="E2380" s="52"/>
      <c r="F2380" s="50"/>
      <c r="G2380" s="50"/>
      <c r="H2380" s="50"/>
      <c r="I2380" s="50"/>
      <c r="J2380" s="50"/>
      <c r="K2380" s="50"/>
      <c r="L2380" s="53"/>
      <c r="M2380" s="53"/>
      <c r="N2380" s="50"/>
      <c r="O2380" s="50"/>
      <c r="P2380" s="50"/>
      <c r="Q2380" s="50"/>
      <c r="R2380" s="53"/>
    </row>
    <row r="2381">
      <c r="A2381" s="54"/>
      <c r="B2381" s="50"/>
      <c r="C2381" s="51"/>
      <c r="D2381" s="50"/>
      <c r="E2381" s="52"/>
      <c r="F2381" s="50"/>
      <c r="G2381" s="50"/>
      <c r="H2381" s="50"/>
      <c r="I2381" s="50"/>
      <c r="J2381" s="50"/>
      <c r="K2381" s="50"/>
      <c r="L2381" s="53"/>
      <c r="M2381" s="53"/>
      <c r="N2381" s="50"/>
      <c r="O2381" s="50"/>
      <c r="P2381" s="50"/>
      <c r="Q2381" s="50"/>
      <c r="R2381" s="53"/>
    </row>
    <row r="2382">
      <c r="A2382" s="54"/>
      <c r="B2382" s="50"/>
      <c r="C2382" s="51"/>
      <c r="D2382" s="50"/>
      <c r="E2382" s="52"/>
      <c r="F2382" s="50"/>
      <c r="G2382" s="50"/>
      <c r="H2382" s="50"/>
      <c r="I2382" s="50"/>
      <c r="J2382" s="50"/>
      <c r="K2382" s="50"/>
      <c r="L2382" s="53"/>
      <c r="M2382" s="53"/>
      <c r="N2382" s="50"/>
      <c r="O2382" s="50"/>
      <c r="P2382" s="50"/>
      <c r="Q2382" s="50"/>
      <c r="R2382" s="53"/>
    </row>
    <row r="2383">
      <c r="A2383" s="54"/>
      <c r="B2383" s="50"/>
      <c r="C2383" s="51"/>
      <c r="D2383" s="50"/>
      <c r="E2383" s="52"/>
      <c r="F2383" s="50"/>
      <c r="G2383" s="50"/>
      <c r="H2383" s="50"/>
      <c r="I2383" s="50"/>
      <c r="J2383" s="50"/>
      <c r="K2383" s="50"/>
      <c r="L2383" s="53"/>
      <c r="M2383" s="53"/>
      <c r="N2383" s="50"/>
      <c r="O2383" s="50"/>
      <c r="P2383" s="50"/>
      <c r="Q2383" s="50"/>
      <c r="R2383" s="53"/>
    </row>
    <row r="2384">
      <c r="A2384" s="54"/>
      <c r="B2384" s="50"/>
      <c r="C2384" s="51"/>
      <c r="D2384" s="50"/>
      <c r="E2384" s="52"/>
      <c r="F2384" s="50"/>
      <c r="G2384" s="50"/>
      <c r="H2384" s="50"/>
      <c r="I2384" s="50"/>
      <c r="J2384" s="50"/>
      <c r="K2384" s="50"/>
      <c r="L2384" s="53"/>
      <c r="M2384" s="53"/>
      <c r="N2384" s="50"/>
      <c r="O2384" s="50"/>
      <c r="P2384" s="50"/>
      <c r="Q2384" s="50"/>
      <c r="R2384" s="53"/>
    </row>
    <row r="2385">
      <c r="A2385" s="54"/>
      <c r="B2385" s="50"/>
      <c r="C2385" s="51"/>
      <c r="D2385" s="50"/>
      <c r="E2385" s="52"/>
      <c r="F2385" s="50"/>
      <c r="G2385" s="50"/>
      <c r="H2385" s="50"/>
      <c r="I2385" s="50"/>
      <c r="J2385" s="50"/>
      <c r="K2385" s="50"/>
      <c r="L2385" s="53"/>
      <c r="M2385" s="53"/>
      <c r="N2385" s="50"/>
      <c r="O2385" s="50"/>
      <c r="P2385" s="50"/>
      <c r="Q2385" s="50"/>
      <c r="R2385" s="53"/>
    </row>
    <row r="2386">
      <c r="A2386" s="54"/>
      <c r="B2386" s="50"/>
      <c r="C2386" s="51"/>
      <c r="D2386" s="50"/>
      <c r="E2386" s="52"/>
      <c r="F2386" s="50"/>
      <c r="G2386" s="50"/>
      <c r="H2386" s="50"/>
      <c r="I2386" s="50"/>
      <c r="J2386" s="50"/>
      <c r="K2386" s="50"/>
      <c r="L2386" s="53"/>
      <c r="M2386" s="53"/>
      <c r="N2386" s="50"/>
      <c r="O2386" s="50"/>
      <c r="P2386" s="50"/>
      <c r="Q2386" s="50"/>
      <c r="R2386" s="53"/>
    </row>
    <row r="2387">
      <c r="A2387" s="54"/>
      <c r="B2387" s="50"/>
      <c r="C2387" s="51"/>
      <c r="D2387" s="50"/>
      <c r="E2387" s="52"/>
      <c r="F2387" s="50"/>
      <c r="G2387" s="50"/>
      <c r="H2387" s="50"/>
      <c r="I2387" s="50"/>
      <c r="J2387" s="50"/>
      <c r="K2387" s="50"/>
      <c r="L2387" s="53"/>
      <c r="M2387" s="53"/>
      <c r="N2387" s="50"/>
      <c r="O2387" s="50"/>
      <c r="P2387" s="50"/>
      <c r="Q2387" s="50"/>
      <c r="R2387" s="53"/>
    </row>
    <row r="2388">
      <c r="A2388" s="54"/>
      <c r="B2388" s="50"/>
      <c r="C2388" s="51"/>
      <c r="D2388" s="50"/>
      <c r="E2388" s="52"/>
      <c r="F2388" s="50"/>
      <c r="G2388" s="50"/>
      <c r="H2388" s="50"/>
      <c r="I2388" s="50"/>
      <c r="J2388" s="50"/>
      <c r="K2388" s="50"/>
      <c r="L2388" s="53"/>
      <c r="M2388" s="53"/>
      <c r="N2388" s="50"/>
      <c r="O2388" s="50"/>
      <c r="P2388" s="50"/>
      <c r="Q2388" s="50"/>
      <c r="R2388" s="53"/>
    </row>
    <row r="2389">
      <c r="A2389" s="54"/>
      <c r="B2389" s="50"/>
      <c r="C2389" s="51"/>
      <c r="D2389" s="50"/>
      <c r="E2389" s="52"/>
      <c r="F2389" s="50"/>
      <c r="G2389" s="50"/>
      <c r="H2389" s="50"/>
      <c r="I2389" s="50"/>
      <c r="J2389" s="50"/>
      <c r="K2389" s="50"/>
      <c r="L2389" s="53"/>
      <c r="M2389" s="53"/>
      <c r="N2389" s="50"/>
      <c r="O2389" s="50"/>
      <c r="P2389" s="50"/>
      <c r="Q2389" s="50"/>
      <c r="R2389" s="53"/>
    </row>
    <row r="2390">
      <c r="A2390" s="54"/>
      <c r="B2390" s="50"/>
      <c r="C2390" s="51"/>
      <c r="D2390" s="50"/>
      <c r="E2390" s="52"/>
      <c r="F2390" s="50"/>
      <c r="G2390" s="50"/>
      <c r="H2390" s="50"/>
      <c r="I2390" s="50"/>
      <c r="J2390" s="50"/>
      <c r="K2390" s="50"/>
      <c r="L2390" s="53"/>
      <c r="M2390" s="53"/>
      <c r="N2390" s="50"/>
      <c r="O2390" s="50"/>
      <c r="P2390" s="50"/>
      <c r="Q2390" s="50"/>
      <c r="R2390" s="53"/>
    </row>
    <row r="2391">
      <c r="A2391" s="54"/>
      <c r="B2391" s="50"/>
      <c r="C2391" s="51"/>
      <c r="D2391" s="50"/>
      <c r="E2391" s="52"/>
      <c r="F2391" s="50"/>
      <c r="G2391" s="50"/>
      <c r="H2391" s="50"/>
      <c r="I2391" s="50"/>
      <c r="J2391" s="50"/>
      <c r="K2391" s="50"/>
      <c r="L2391" s="53"/>
      <c r="M2391" s="53"/>
      <c r="N2391" s="50"/>
      <c r="O2391" s="50"/>
      <c r="P2391" s="50"/>
      <c r="Q2391" s="50"/>
      <c r="R2391" s="53"/>
    </row>
    <row r="2392">
      <c r="A2392" s="54"/>
      <c r="B2392" s="50"/>
      <c r="C2392" s="51"/>
      <c r="D2392" s="50"/>
      <c r="E2392" s="52"/>
      <c r="F2392" s="50"/>
      <c r="G2392" s="50"/>
      <c r="H2392" s="50"/>
      <c r="I2392" s="50"/>
      <c r="J2392" s="50"/>
      <c r="K2392" s="50"/>
      <c r="L2392" s="53"/>
      <c r="M2392" s="53"/>
      <c r="N2392" s="50"/>
      <c r="O2392" s="50"/>
      <c r="P2392" s="50"/>
      <c r="Q2392" s="50"/>
      <c r="R2392" s="53"/>
    </row>
    <row r="2393">
      <c r="A2393" s="54"/>
      <c r="B2393" s="50"/>
      <c r="C2393" s="51"/>
      <c r="D2393" s="50"/>
      <c r="E2393" s="52"/>
      <c r="F2393" s="50"/>
      <c r="G2393" s="50"/>
      <c r="H2393" s="50"/>
      <c r="I2393" s="50"/>
      <c r="J2393" s="50"/>
      <c r="K2393" s="50"/>
      <c r="L2393" s="53"/>
      <c r="M2393" s="53"/>
      <c r="N2393" s="50"/>
      <c r="O2393" s="50"/>
      <c r="P2393" s="50"/>
      <c r="Q2393" s="50"/>
      <c r="R2393" s="53"/>
    </row>
    <row r="2394">
      <c r="A2394" s="54"/>
      <c r="B2394" s="50"/>
      <c r="C2394" s="51"/>
      <c r="D2394" s="50"/>
      <c r="E2394" s="52"/>
      <c r="F2394" s="50"/>
      <c r="G2394" s="50"/>
      <c r="H2394" s="50"/>
      <c r="I2394" s="50"/>
      <c r="J2394" s="50"/>
      <c r="K2394" s="50"/>
      <c r="L2394" s="53"/>
      <c r="M2394" s="53"/>
      <c r="N2394" s="50"/>
      <c r="O2394" s="50"/>
      <c r="P2394" s="50"/>
      <c r="Q2394" s="50"/>
      <c r="R2394" s="53"/>
    </row>
    <row r="2395">
      <c r="A2395" s="54"/>
      <c r="B2395" s="50"/>
      <c r="C2395" s="51"/>
      <c r="D2395" s="50"/>
      <c r="E2395" s="52"/>
      <c r="F2395" s="50"/>
      <c r="G2395" s="50"/>
      <c r="H2395" s="50"/>
      <c r="I2395" s="50"/>
      <c r="J2395" s="50"/>
      <c r="K2395" s="50"/>
      <c r="L2395" s="53"/>
      <c r="M2395" s="53"/>
      <c r="N2395" s="50"/>
      <c r="O2395" s="50"/>
      <c r="P2395" s="50"/>
      <c r="Q2395" s="50"/>
      <c r="R2395" s="53"/>
    </row>
    <row r="2396">
      <c r="A2396" s="54"/>
      <c r="B2396" s="50"/>
      <c r="C2396" s="51"/>
      <c r="D2396" s="50"/>
      <c r="E2396" s="52"/>
      <c r="F2396" s="50"/>
      <c r="G2396" s="50"/>
      <c r="H2396" s="50"/>
      <c r="I2396" s="50"/>
      <c r="J2396" s="50"/>
      <c r="K2396" s="50"/>
      <c r="L2396" s="53"/>
      <c r="M2396" s="53"/>
      <c r="N2396" s="50"/>
      <c r="O2396" s="50"/>
      <c r="P2396" s="50"/>
      <c r="Q2396" s="50"/>
      <c r="R2396" s="53"/>
    </row>
    <row r="2397">
      <c r="A2397" s="54"/>
      <c r="B2397" s="50"/>
      <c r="C2397" s="51"/>
      <c r="D2397" s="50"/>
      <c r="E2397" s="52"/>
      <c r="F2397" s="50"/>
      <c r="G2397" s="50"/>
      <c r="H2397" s="50"/>
      <c r="I2397" s="50"/>
      <c r="J2397" s="50"/>
      <c r="K2397" s="50"/>
      <c r="L2397" s="53"/>
      <c r="M2397" s="53"/>
      <c r="N2397" s="50"/>
      <c r="O2397" s="50"/>
      <c r="P2397" s="50"/>
      <c r="Q2397" s="50"/>
      <c r="R2397" s="53"/>
    </row>
    <row r="2398">
      <c r="A2398" s="54"/>
      <c r="B2398" s="50"/>
      <c r="C2398" s="51"/>
      <c r="D2398" s="50"/>
      <c r="E2398" s="52"/>
      <c r="F2398" s="50"/>
      <c r="G2398" s="50"/>
      <c r="H2398" s="50"/>
      <c r="I2398" s="50"/>
      <c r="J2398" s="50"/>
      <c r="K2398" s="50"/>
      <c r="L2398" s="53"/>
      <c r="M2398" s="53"/>
      <c r="N2398" s="50"/>
      <c r="O2398" s="50"/>
      <c r="P2398" s="50"/>
      <c r="Q2398" s="50"/>
      <c r="R2398" s="53"/>
    </row>
    <row r="2399">
      <c r="A2399" s="54"/>
      <c r="B2399" s="50"/>
      <c r="C2399" s="51"/>
      <c r="D2399" s="50"/>
      <c r="E2399" s="52"/>
      <c r="F2399" s="50"/>
      <c r="G2399" s="50"/>
      <c r="H2399" s="50"/>
      <c r="I2399" s="50"/>
      <c r="J2399" s="50"/>
      <c r="K2399" s="50"/>
      <c r="L2399" s="53"/>
      <c r="M2399" s="53"/>
      <c r="N2399" s="50"/>
      <c r="O2399" s="50"/>
      <c r="P2399" s="50"/>
      <c r="Q2399" s="50"/>
      <c r="R2399" s="53"/>
    </row>
    <row r="2400">
      <c r="A2400" s="54"/>
      <c r="B2400" s="50"/>
      <c r="C2400" s="51"/>
      <c r="D2400" s="50"/>
      <c r="E2400" s="52"/>
      <c r="F2400" s="50"/>
      <c r="G2400" s="50"/>
      <c r="H2400" s="50"/>
      <c r="I2400" s="50"/>
      <c r="J2400" s="50"/>
      <c r="K2400" s="50"/>
      <c r="L2400" s="53"/>
      <c r="M2400" s="53"/>
      <c r="N2400" s="50"/>
      <c r="O2400" s="50"/>
      <c r="P2400" s="50"/>
      <c r="Q2400" s="50"/>
      <c r="R2400" s="53"/>
    </row>
    <row r="2401">
      <c r="A2401" s="54"/>
      <c r="B2401" s="50"/>
      <c r="C2401" s="51"/>
      <c r="D2401" s="50"/>
      <c r="E2401" s="52"/>
      <c r="F2401" s="50"/>
      <c r="G2401" s="50"/>
      <c r="H2401" s="50"/>
      <c r="I2401" s="50"/>
      <c r="J2401" s="50"/>
      <c r="K2401" s="50"/>
      <c r="L2401" s="53"/>
      <c r="M2401" s="53"/>
      <c r="N2401" s="50"/>
      <c r="O2401" s="50"/>
      <c r="P2401" s="50"/>
      <c r="Q2401" s="50"/>
      <c r="R2401" s="53"/>
    </row>
    <row r="2402">
      <c r="A2402" s="54"/>
      <c r="B2402" s="50"/>
      <c r="C2402" s="51"/>
      <c r="D2402" s="50"/>
      <c r="E2402" s="52"/>
      <c r="F2402" s="50"/>
      <c r="G2402" s="50"/>
      <c r="H2402" s="50"/>
      <c r="I2402" s="50"/>
      <c r="J2402" s="50"/>
      <c r="K2402" s="50"/>
      <c r="L2402" s="53"/>
      <c r="M2402" s="53"/>
      <c r="N2402" s="50"/>
      <c r="O2402" s="50"/>
      <c r="P2402" s="50"/>
      <c r="Q2402" s="50"/>
      <c r="R2402" s="53"/>
    </row>
    <row r="2403">
      <c r="A2403" s="54"/>
      <c r="B2403" s="50"/>
      <c r="C2403" s="51"/>
      <c r="D2403" s="50"/>
      <c r="E2403" s="52"/>
      <c r="F2403" s="50"/>
      <c r="G2403" s="50"/>
      <c r="H2403" s="50"/>
      <c r="I2403" s="50"/>
      <c r="J2403" s="50"/>
      <c r="K2403" s="50"/>
      <c r="L2403" s="53"/>
      <c r="M2403" s="53"/>
      <c r="N2403" s="50"/>
      <c r="O2403" s="50"/>
      <c r="P2403" s="50"/>
      <c r="Q2403" s="50"/>
      <c r="R2403" s="53"/>
    </row>
    <row r="2404">
      <c r="A2404" s="54"/>
      <c r="B2404" s="50"/>
      <c r="C2404" s="51"/>
      <c r="D2404" s="50"/>
      <c r="E2404" s="52"/>
      <c r="F2404" s="50"/>
      <c r="G2404" s="50"/>
      <c r="H2404" s="50"/>
      <c r="I2404" s="50"/>
      <c r="J2404" s="50"/>
      <c r="K2404" s="50"/>
      <c r="L2404" s="53"/>
      <c r="M2404" s="53"/>
      <c r="N2404" s="50"/>
      <c r="O2404" s="50"/>
      <c r="P2404" s="50"/>
      <c r="Q2404" s="50"/>
      <c r="R2404" s="53"/>
    </row>
    <row r="2405">
      <c r="A2405" s="54"/>
      <c r="B2405" s="50"/>
      <c r="C2405" s="51"/>
      <c r="D2405" s="50"/>
      <c r="E2405" s="52"/>
      <c r="F2405" s="50"/>
      <c r="G2405" s="50"/>
      <c r="H2405" s="50"/>
      <c r="I2405" s="50"/>
      <c r="J2405" s="50"/>
      <c r="K2405" s="50"/>
      <c r="L2405" s="53"/>
      <c r="M2405" s="53"/>
      <c r="N2405" s="50"/>
      <c r="O2405" s="50"/>
      <c r="P2405" s="50"/>
      <c r="Q2405" s="50"/>
      <c r="R2405" s="53"/>
    </row>
    <row r="2406">
      <c r="A2406" s="54"/>
      <c r="B2406" s="50"/>
      <c r="C2406" s="51"/>
      <c r="D2406" s="50"/>
      <c r="E2406" s="52"/>
      <c r="F2406" s="50"/>
      <c r="G2406" s="50"/>
      <c r="H2406" s="50"/>
      <c r="I2406" s="50"/>
      <c r="J2406" s="50"/>
      <c r="K2406" s="50"/>
      <c r="L2406" s="53"/>
      <c r="M2406" s="53"/>
      <c r="N2406" s="50"/>
      <c r="O2406" s="50"/>
      <c r="P2406" s="50"/>
      <c r="Q2406" s="50"/>
      <c r="R2406" s="53"/>
    </row>
    <row r="2407">
      <c r="A2407" s="54"/>
      <c r="B2407" s="50"/>
      <c r="C2407" s="51"/>
      <c r="D2407" s="50"/>
      <c r="E2407" s="52"/>
      <c r="F2407" s="50"/>
      <c r="G2407" s="50"/>
      <c r="H2407" s="50"/>
      <c r="I2407" s="50"/>
      <c r="J2407" s="50"/>
      <c r="K2407" s="50"/>
      <c r="L2407" s="53"/>
      <c r="M2407" s="53"/>
      <c r="N2407" s="50"/>
      <c r="O2407" s="50"/>
      <c r="P2407" s="50"/>
      <c r="Q2407" s="50"/>
      <c r="R2407" s="53"/>
    </row>
    <row r="2408">
      <c r="A2408" s="54"/>
      <c r="B2408" s="50"/>
      <c r="C2408" s="51"/>
      <c r="D2408" s="50"/>
      <c r="E2408" s="52"/>
      <c r="F2408" s="50"/>
      <c r="G2408" s="50"/>
      <c r="H2408" s="50"/>
      <c r="I2408" s="50"/>
      <c r="J2408" s="50"/>
      <c r="K2408" s="50"/>
      <c r="L2408" s="53"/>
      <c r="M2408" s="53"/>
      <c r="N2408" s="50"/>
      <c r="O2408" s="50"/>
      <c r="P2408" s="50"/>
      <c r="Q2408" s="50"/>
      <c r="R2408" s="53"/>
    </row>
    <row r="2409">
      <c r="A2409" s="54"/>
      <c r="B2409" s="50"/>
      <c r="C2409" s="51"/>
      <c r="D2409" s="50"/>
      <c r="E2409" s="52"/>
      <c r="F2409" s="50"/>
      <c r="G2409" s="50"/>
      <c r="H2409" s="50"/>
      <c r="I2409" s="50"/>
      <c r="J2409" s="50"/>
      <c r="K2409" s="50"/>
      <c r="L2409" s="53"/>
      <c r="M2409" s="53"/>
      <c r="N2409" s="50"/>
      <c r="O2409" s="50"/>
      <c r="P2409" s="50"/>
      <c r="Q2409" s="50"/>
      <c r="R2409" s="53"/>
    </row>
    <row r="2410">
      <c r="A2410" s="54"/>
      <c r="B2410" s="50"/>
      <c r="C2410" s="51"/>
      <c r="D2410" s="50"/>
      <c r="E2410" s="52"/>
      <c r="F2410" s="50"/>
      <c r="G2410" s="50"/>
      <c r="H2410" s="50"/>
      <c r="I2410" s="50"/>
      <c r="J2410" s="50"/>
      <c r="K2410" s="50"/>
      <c r="L2410" s="53"/>
      <c r="M2410" s="53"/>
      <c r="N2410" s="50"/>
      <c r="O2410" s="50"/>
      <c r="P2410" s="50"/>
      <c r="Q2410" s="50"/>
      <c r="R2410" s="53"/>
    </row>
    <row r="2411">
      <c r="A2411" s="54"/>
      <c r="B2411" s="50"/>
      <c r="C2411" s="51"/>
      <c r="D2411" s="50"/>
      <c r="E2411" s="52"/>
      <c r="F2411" s="50"/>
      <c r="G2411" s="50"/>
      <c r="H2411" s="50"/>
      <c r="I2411" s="50"/>
      <c r="J2411" s="50"/>
      <c r="K2411" s="50"/>
      <c r="L2411" s="53"/>
      <c r="M2411" s="53"/>
      <c r="N2411" s="50"/>
      <c r="O2411" s="50"/>
      <c r="P2411" s="50"/>
      <c r="Q2411" s="50"/>
      <c r="R2411" s="53"/>
    </row>
    <row r="2412">
      <c r="A2412" s="54"/>
      <c r="B2412" s="50"/>
      <c r="C2412" s="51"/>
      <c r="D2412" s="50"/>
      <c r="E2412" s="52"/>
      <c r="F2412" s="50"/>
      <c r="G2412" s="50"/>
      <c r="H2412" s="50"/>
      <c r="I2412" s="50"/>
      <c r="J2412" s="50"/>
      <c r="K2412" s="50"/>
      <c r="L2412" s="53"/>
      <c r="M2412" s="53"/>
      <c r="N2412" s="50"/>
      <c r="O2412" s="50"/>
      <c r="P2412" s="50"/>
      <c r="Q2412" s="50"/>
      <c r="R2412" s="53"/>
    </row>
    <row r="2413">
      <c r="A2413" s="54"/>
      <c r="B2413" s="50"/>
      <c r="C2413" s="51"/>
      <c r="D2413" s="50"/>
      <c r="E2413" s="52"/>
      <c r="F2413" s="50"/>
      <c r="G2413" s="50"/>
      <c r="H2413" s="50"/>
      <c r="I2413" s="50"/>
      <c r="J2413" s="50"/>
      <c r="K2413" s="50"/>
      <c r="L2413" s="53"/>
      <c r="M2413" s="53"/>
      <c r="N2413" s="50"/>
      <c r="O2413" s="50"/>
      <c r="P2413" s="50"/>
      <c r="Q2413" s="50"/>
      <c r="R2413" s="53"/>
    </row>
    <row r="2414">
      <c r="A2414" s="54"/>
      <c r="B2414" s="50"/>
      <c r="C2414" s="51"/>
      <c r="D2414" s="50"/>
      <c r="E2414" s="52"/>
      <c r="F2414" s="50"/>
      <c r="G2414" s="50"/>
      <c r="H2414" s="50"/>
      <c r="I2414" s="50"/>
      <c r="J2414" s="50"/>
      <c r="K2414" s="50"/>
      <c r="L2414" s="53"/>
      <c r="M2414" s="53"/>
      <c r="N2414" s="50"/>
      <c r="O2414" s="50"/>
      <c r="P2414" s="50"/>
      <c r="Q2414" s="50"/>
      <c r="R2414" s="53"/>
    </row>
    <row r="2415">
      <c r="A2415" s="54"/>
      <c r="B2415" s="50"/>
      <c r="C2415" s="51"/>
      <c r="D2415" s="50"/>
      <c r="E2415" s="52"/>
      <c r="F2415" s="50"/>
      <c r="G2415" s="50"/>
      <c r="H2415" s="50"/>
      <c r="I2415" s="50"/>
      <c r="J2415" s="50"/>
      <c r="K2415" s="50"/>
      <c r="L2415" s="53"/>
      <c r="M2415" s="53"/>
      <c r="N2415" s="50"/>
      <c r="O2415" s="50"/>
      <c r="P2415" s="50"/>
      <c r="Q2415" s="50"/>
      <c r="R2415" s="53"/>
    </row>
    <row r="2416">
      <c r="A2416" s="54"/>
      <c r="B2416" s="50"/>
      <c r="C2416" s="51"/>
      <c r="D2416" s="50"/>
      <c r="E2416" s="52"/>
      <c r="F2416" s="50"/>
      <c r="G2416" s="50"/>
      <c r="H2416" s="50"/>
      <c r="I2416" s="50"/>
      <c r="J2416" s="50"/>
      <c r="K2416" s="50"/>
      <c r="L2416" s="53"/>
      <c r="M2416" s="53"/>
      <c r="N2416" s="50"/>
      <c r="O2416" s="50"/>
      <c r="P2416" s="50"/>
      <c r="Q2416" s="50"/>
      <c r="R2416" s="53"/>
    </row>
    <row r="2417">
      <c r="A2417" s="54"/>
      <c r="B2417" s="50"/>
      <c r="C2417" s="51"/>
      <c r="D2417" s="50"/>
      <c r="E2417" s="52"/>
      <c r="F2417" s="50"/>
      <c r="G2417" s="50"/>
      <c r="H2417" s="50"/>
      <c r="I2417" s="50"/>
      <c r="J2417" s="50"/>
      <c r="K2417" s="50"/>
      <c r="L2417" s="53"/>
      <c r="M2417" s="53"/>
      <c r="N2417" s="50"/>
      <c r="O2417" s="50"/>
      <c r="P2417" s="50"/>
      <c r="Q2417" s="50"/>
      <c r="R2417" s="53"/>
    </row>
    <row r="2418">
      <c r="A2418" s="54"/>
      <c r="B2418" s="50"/>
      <c r="C2418" s="51"/>
      <c r="D2418" s="50"/>
      <c r="E2418" s="52"/>
      <c r="F2418" s="50"/>
      <c r="G2418" s="50"/>
      <c r="H2418" s="50"/>
      <c r="I2418" s="50"/>
      <c r="J2418" s="50"/>
      <c r="K2418" s="50"/>
      <c r="L2418" s="53"/>
      <c r="M2418" s="53"/>
      <c r="N2418" s="50"/>
      <c r="O2418" s="50"/>
      <c r="P2418" s="50"/>
      <c r="Q2418" s="50"/>
      <c r="R2418" s="53"/>
    </row>
    <row r="2419">
      <c r="A2419" s="54"/>
      <c r="B2419" s="50"/>
      <c r="C2419" s="51"/>
      <c r="D2419" s="50"/>
      <c r="E2419" s="52"/>
      <c r="F2419" s="50"/>
      <c r="G2419" s="50"/>
      <c r="H2419" s="50"/>
      <c r="I2419" s="50"/>
      <c r="J2419" s="50"/>
      <c r="K2419" s="50"/>
      <c r="L2419" s="53"/>
      <c r="M2419" s="53"/>
      <c r="N2419" s="50"/>
      <c r="O2419" s="50"/>
      <c r="P2419" s="50"/>
      <c r="Q2419" s="50"/>
      <c r="R2419" s="53"/>
    </row>
    <row r="2420">
      <c r="A2420" s="54"/>
      <c r="B2420" s="50"/>
      <c r="C2420" s="51"/>
      <c r="D2420" s="50"/>
      <c r="E2420" s="52"/>
      <c r="F2420" s="50"/>
      <c r="G2420" s="50"/>
      <c r="H2420" s="50"/>
      <c r="I2420" s="50"/>
      <c r="J2420" s="50"/>
      <c r="K2420" s="50"/>
      <c r="L2420" s="53"/>
      <c r="M2420" s="53"/>
      <c r="N2420" s="50"/>
      <c r="O2420" s="50"/>
      <c r="P2420" s="50"/>
      <c r="Q2420" s="50"/>
      <c r="R2420" s="53"/>
    </row>
    <row r="2421">
      <c r="A2421" s="54"/>
      <c r="B2421" s="50"/>
      <c r="C2421" s="51"/>
      <c r="D2421" s="50"/>
      <c r="E2421" s="52"/>
      <c r="F2421" s="50"/>
      <c r="G2421" s="50"/>
      <c r="H2421" s="50"/>
      <c r="I2421" s="50"/>
      <c r="J2421" s="50"/>
      <c r="K2421" s="50"/>
      <c r="L2421" s="53"/>
      <c r="M2421" s="53"/>
      <c r="N2421" s="50"/>
      <c r="O2421" s="50"/>
      <c r="P2421" s="50"/>
      <c r="Q2421" s="50"/>
      <c r="R2421" s="53"/>
    </row>
    <row r="2422">
      <c r="A2422" s="54"/>
      <c r="B2422" s="50"/>
      <c r="C2422" s="51"/>
      <c r="D2422" s="50"/>
      <c r="E2422" s="52"/>
      <c r="F2422" s="50"/>
      <c r="G2422" s="50"/>
      <c r="H2422" s="50"/>
      <c r="I2422" s="50"/>
      <c r="J2422" s="50"/>
      <c r="K2422" s="50"/>
      <c r="L2422" s="53"/>
      <c r="M2422" s="53"/>
      <c r="N2422" s="50"/>
      <c r="O2422" s="50"/>
      <c r="P2422" s="50"/>
      <c r="Q2422" s="50"/>
      <c r="R2422" s="53"/>
    </row>
    <row r="2423">
      <c r="A2423" s="54"/>
      <c r="B2423" s="50"/>
      <c r="C2423" s="51"/>
      <c r="D2423" s="50"/>
      <c r="E2423" s="52"/>
      <c r="F2423" s="50"/>
      <c r="G2423" s="50"/>
      <c r="H2423" s="50"/>
      <c r="I2423" s="50"/>
      <c r="J2423" s="50"/>
      <c r="K2423" s="50"/>
      <c r="L2423" s="53"/>
      <c r="M2423" s="53"/>
      <c r="N2423" s="50"/>
      <c r="O2423" s="50"/>
      <c r="P2423" s="50"/>
      <c r="Q2423" s="50"/>
      <c r="R2423" s="53"/>
    </row>
    <row r="2424">
      <c r="A2424" s="54"/>
      <c r="B2424" s="50"/>
      <c r="C2424" s="51"/>
      <c r="D2424" s="50"/>
      <c r="E2424" s="52"/>
      <c r="F2424" s="50"/>
      <c r="G2424" s="50"/>
      <c r="H2424" s="50"/>
      <c r="I2424" s="50"/>
      <c r="J2424" s="50"/>
      <c r="K2424" s="50"/>
      <c r="L2424" s="53"/>
      <c r="M2424" s="53"/>
      <c r="N2424" s="50"/>
      <c r="O2424" s="50"/>
      <c r="P2424" s="50"/>
      <c r="Q2424" s="50"/>
      <c r="R2424" s="53"/>
    </row>
    <row r="2425">
      <c r="A2425" s="54"/>
      <c r="B2425" s="50"/>
      <c r="C2425" s="51"/>
      <c r="D2425" s="50"/>
      <c r="E2425" s="52"/>
      <c r="F2425" s="50"/>
      <c r="G2425" s="50"/>
      <c r="H2425" s="50"/>
      <c r="I2425" s="50"/>
      <c r="J2425" s="50"/>
      <c r="K2425" s="50"/>
      <c r="L2425" s="53"/>
      <c r="M2425" s="53"/>
      <c r="N2425" s="50"/>
      <c r="O2425" s="50"/>
      <c r="P2425" s="50"/>
      <c r="Q2425" s="50"/>
      <c r="R2425" s="53"/>
    </row>
    <row r="2426">
      <c r="A2426" s="54"/>
      <c r="B2426" s="50"/>
      <c r="C2426" s="51"/>
      <c r="D2426" s="50"/>
      <c r="E2426" s="52"/>
      <c r="F2426" s="50"/>
      <c r="G2426" s="50"/>
      <c r="H2426" s="50"/>
      <c r="I2426" s="50"/>
      <c r="J2426" s="50"/>
      <c r="K2426" s="50"/>
      <c r="L2426" s="53"/>
      <c r="M2426" s="53"/>
      <c r="N2426" s="50"/>
      <c r="O2426" s="50"/>
      <c r="P2426" s="50"/>
      <c r="Q2426" s="50"/>
      <c r="R2426" s="53"/>
    </row>
    <row r="2427">
      <c r="A2427" s="54"/>
      <c r="B2427" s="50"/>
      <c r="C2427" s="51"/>
      <c r="D2427" s="50"/>
      <c r="E2427" s="52"/>
      <c r="F2427" s="50"/>
      <c r="G2427" s="50"/>
      <c r="H2427" s="50"/>
      <c r="I2427" s="50"/>
      <c r="J2427" s="50"/>
      <c r="K2427" s="50"/>
      <c r="L2427" s="53"/>
      <c r="M2427" s="53"/>
      <c r="N2427" s="50"/>
      <c r="O2427" s="50"/>
      <c r="P2427" s="50"/>
      <c r="Q2427" s="50"/>
      <c r="R2427" s="53"/>
    </row>
    <row r="2428">
      <c r="A2428" s="54"/>
      <c r="B2428" s="50"/>
      <c r="C2428" s="51"/>
      <c r="D2428" s="50"/>
      <c r="E2428" s="52"/>
      <c r="F2428" s="50"/>
      <c r="G2428" s="50"/>
      <c r="H2428" s="50"/>
      <c r="I2428" s="50"/>
      <c r="J2428" s="50"/>
      <c r="K2428" s="50"/>
      <c r="L2428" s="53"/>
      <c r="M2428" s="53"/>
      <c r="N2428" s="50"/>
      <c r="O2428" s="50"/>
      <c r="P2428" s="50"/>
      <c r="Q2428" s="50"/>
      <c r="R2428" s="53"/>
    </row>
    <row r="2429">
      <c r="A2429" s="54"/>
      <c r="B2429" s="50"/>
      <c r="C2429" s="51"/>
      <c r="D2429" s="50"/>
      <c r="E2429" s="52"/>
      <c r="F2429" s="50"/>
      <c r="G2429" s="50"/>
      <c r="H2429" s="50"/>
      <c r="I2429" s="50"/>
      <c r="J2429" s="50"/>
      <c r="K2429" s="50"/>
      <c r="L2429" s="53"/>
      <c r="M2429" s="53"/>
      <c r="N2429" s="50"/>
      <c r="O2429" s="50"/>
      <c r="P2429" s="50"/>
      <c r="Q2429" s="50"/>
      <c r="R2429" s="53"/>
    </row>
    <row r="2430">
      <c r="A2430" s="54"/>
      <c r="B2430" s="50"/>
      <c r="C2430" s="51"/>
      <c r="D2430" s="50"/>
      <c r="E2430" s="52"/>
      <c r="F2430" s="50"/>
      <c r="G2430" s="50"/>
      <c r="H2430" s="50"/>
      <c r="I2430" s="50"/>
      <c r="J2430" s="50"/>
      <c r="K2430" s="50"/>
      <c r="L2430" s="53"/>
      <c r="M2430" s="53"/>
      <c r="N2430" s="50"/>
      <c r="O2430" s="50"/>
      <c r="P2430" s="50"/>
      <c r="Q2430" s="50"/>
      <c r="R2430" s="53"/>
    </row>
    <row r="2431">
      <c r="A2431" s="54"/>
      <c r="B2431" s="50"/>
      <c r="C2431" s="51"/>
      <c r="D2431" s="50"/>
      <c r="E2431" s="52"/>
      <c r="F2431" s="50"/>
      <c r="G2431" s="50"/>
      <c r="H2431" s="50"/>
      <c r="I2431" s="50"/>
      <c r="J2431" s="50"/>
      <c r="K2431" s="50"/>
      <c r="L2431" s="53"/>
      <c r="M2431" s="53"/>
      <c r="N2431" s="50"/>
      <c r="O2431" s="50"/>
      <c r="P2431" s="50"/>
      <c r="Q2431" s="50"/>
      <c r="R2431" s="53"/>
    </row>
    <row r="2432">
      <c r="A2432" s="54"/>
      <c r="B2432" s="50"/>
      <c r="C2432" s="51"/>
      <c r="D2432" s="50"/>
      <c r="E2432" s="52"/>
      <c r="F2432" s="50"/>
      <c r="G2432" s="50"/>
      <c r="H2432" s="50"/>
      <c r="I2432" s="50"/>
      <c r="J2432" s="50"/>
      <c r="K2432" s="50"/>
      <c r="L2432" s="53"/>
      <c r="M2432" s="53"/>
      <c r="N2432" s="50"/>
      <c r="O2432" s="50"/>
      <c r="P2432" s="50"/>
      <c r="Q2432" s="50"/>
      <c r="R2432" s="53"/>
    </row>
    <row r="2433">
      <c r="A2433" s="54"/>
      <c r="B2433" s="50"/>
      <c r="C2433" s="51"/>
      <c r="D2433" s="50"/>
      <c r="E2433" s="52"/>
      <c r="F2433" s="50"/>
      <c r="G2433" s="50"/>
      <c r="H2433" s="50"/>
      <c r="I2433" s="50"/>
      <c r="J2433" s="50"/>
      <c r="K2433" s="50"/>
      <c r="L2433" s="53"/>
      <c r="M2433" s="53"/>
      <c r="N2433" s="50"/>
      <c r="O2433" s="50"/>
      <c r="P2433" s="50"/>
      <c r="Q2433" s="50"/>
      <c r="R2433" s="53"/>
    </row>
    <row r="2434">
      <c r="A2434" s="54"/>
      <c r="B2434" s="50"/>
      <c r="C2434" s="51"/>
      <c r="D2434" s="50"/>
      <c r="E2434" s="52"/>
      <c r="F2434" s="50"/>
      <c r="G2434" s="50"/>
      <c r="H2434" s="50"/>
      <c r="I2434" s="50"/>
      <c r="J2434" s="50"/>
      <c r="K2434" s="50"/>
      <c r="L2434" s="53"/>
      <c r="M2434" s="53"/>
      <c r="N2434" s="50"/>
      <c r="O2434" s="50"/>
      <c r="P2434" s="50"/>
      <c r="Q2434" s="50"/>
      <c r="R2434" s="53"/>
    </row>
    <row r="2435">
      <c r="A2435" s="54"/>
      <c r="B2435" s="50"/>
      <c r="C2435" s="51"/>
      <c r="D2435" s="50"/>
      <c r="E2435" s="52"/>
      <c r="F2435" s="50"/>
      <c r="G2435" s="50"/>
      <c r="H2435" s="50"/>
      <c r="I2435" s="50"/>
      <c r="J2435" s="50"/>
      <c r="K2435" s="50"/>
      <c r="L2435" s="53"/>
      <c r="M2435" s="53"/>
      <c r="N2435" s="50"/>
      <c r="O2435" s="50"/>
      <c r="P2435" s="50"/>
      <c r="Q2435" s="50"/>
      <c r="R2435" s="53"/>
    </row>
    <row r="2436">
      <c r="A2436" s="54"/>
      <c r="B2436" s="50"/>
      <c r="C2436" s="51"/>
      <c r="D2436" s="50"/>
      <c r="E2436" s="52"/>
      <c r="F2436" s="50"/>
      <c r="G2436" s="50"/>
      <c r="H2436" s="50"/>
      <c r="I2436" s="50"/>
      <c r="J2436" s="50"/>
      <c r="K2436" s="50"/>
      <c r="L2436" s="53"/>
      <c r="M2436" s="53"/>
      <c r="N2436" s="50"/>
      <c r="O2436" s="50"/>
      <c r="P2436" s="50"/>
      <c r="Q2436" s="50"/>
      <c r="R2436" s="53"/>
    </row>
    <row r="2437">
      <c r="A2437" s="54"/>
      <c r="B2437" s="50"/>
      <c r="C2437" s="51"/>
      <c r="D2437" s="50"/>
      <c r="E2437" s="52"/>
      <c r="F2437" s="50"/>
      <c r="G2437" s="50"/>
      <c r="H2437" s="50"/>
      <c r="I2437" s="50"/>
      <c r="J2437" s="50"/>
      <c r="K2437" s="50"/>
      <c r="L2437" s="53"/>
      <c r="M2437" s="53"/>
      <c r="N2437" s="50"/>
      <c r="O2437" s="50"/>
      <c r="P2437" s="50"/>
      <c r="Q2437" s="50"/>
      <c r="R2437" s="53"/>
    </row>
    <row r="2438">
      <c r="A2438" s="54"/>
      <c r="B2438" s="50"/>
      <c r="C2438" s="51"/>
      <c r="D2438" s="50"/>
      <c r="E2438" s="52"/>
      <c r="F2438" s="50"/>
      <c r="G2438" s="50"/>
      <c r="H2438" s="50"/>
      <c r="I2438" s="50"/>
      <c r="J2438" s="50"/>
      <c r="K2438" s="50"/>
      <c r="L2438" s="53"/>
      <c r="M2438" s="53"/>
      <c r="N2438" s="50"/>
      <c r="O2438" s="50"/>
      <c r="P2438" s="50"/>
      <c r="Q2438" s="50"/>
      <c r="R2438" s="53"/>
    </row>
    <row r="2439">
      <c r="A2439" s="54"/>
      <c r="B2439" s="50"/>
      <c r="C2439" s="51"/>
      <c r="D2439" s="50"/>
      <c r="E2439" s="52"/>
      <c r="F2439" s="50"/>
      <c r="G2439" s="50"/>
      <c r="H2439" s="50"/>
      <c r="I2439" s="50"/>
      <c r="J2439" s="50"/>
      <c r="K2439" s="50"/>
      <c r="L2439" s="53"/>
      <c r="M2439" s="53"/>
      <c r="N2439" s="50"/>
      <c r="O2439" s="50"/>
      <c r="P2439" s="50"/>
      <c r="Q2439" s="50"/>
      <c r="R2439" s="53"/>
    </row>
    <row r="2440">
      <c r="A2440" s="54"/>
      <c r="B2440" s="50"/>
      <c r="C2440" s="51"/>
      <c r="D2440" s="50"/>
      <c r="E2440" s="52"/>
      <c r="F2440" s="50"/>
      <c r="G2440" s="50"/>
      <c r="H2440" s="50"/>
      <c r="I2440" s="50"/>
      <c r="J2440" s="50"/>
      <c r="K2440" s="50"/>
      <c r="L2440" s="53"/>
      <c r="M2440" s="53"/>
      <c r="N2440" s="50"/>
      <c r="O2440" s="50"/>
      <c r="P2440" s="50"/>
      <c r="Q2440" s="50"/>
      <c r="R2440" s="53"/>
    </row>
    <row r="2441">
      <c r="A2441" s="54"/>
      <c r="B2441" s="50"/>
      <c r="C2441" s="51"/>
      <c r="D2441" s="50"/>
      <c r="E2441" s="52"/>
      <c r="F2441" s="50"/>
      <c r="G2441" s="50"/>
      <c r="H2441" s="50"/>
      <c r="I2441" s="50"/>
      <c r="J2441" s="50"/>
      <c r="K2441" s="50"/>
      <c r="L2441" s="53"/>
      <c r="M2441" s="53"/>
      <c r="N2441" s="50"/>
      <c r="O2441" s="50"/>
      <c r="P2441" s="50"/>
      <c r="Q2441" s="50"/>
      <c r="R2441" s="53"/>
    </row>
    <row r="2442">
      <c r="A2442" s="54"/>
      <c r="B2442" s="50"/>
      <c r="C2442" s="51"/>
      <c r="D2442" s="50"/>
      <c r="E2442" s="52"/>
      <c r="F2442" s="50"/>
      <c r="G2442" s="50"/>
      <c r="H2442" s="50"/>
      <c r="I2442" s="50"/>
      <c r="J2442" s="50"/>
      <c r="K2442" s="50"/>
      <c r="L2442" s="53"/>
      <c r="M2442" s="53"/>
      <c r="N2442" s="50"/>
      <c r="O2442" s="50"/>
      <c r="P2442" s="50"/>
      <c r="Q2442" s="50"/>
      <c r="R2442" s="53"/>
    </row>
    <row r="2443">
      <c r="A2443" s="54"/>
      <c r="B2443" s="50"/>
      <c r="C2443" s="51"/>
      <c r="D2443" s="50"/>
      <c r="E2443" s="52"/>
      <c r="F2443" s="50"/>
      <c r="G2443" s="50"/>
      <c r="H2443" s="50"/>
      <c r="I2443" s="50"/>
      <c r="J2443" s="50"/>
      <c r="K2443" s="50"/>
      <c r="L2443" s="53"/>
      <c r="M2443" s="53"/>
      <c r="N2443" s="50"/>
      <c r="O2443" s="50"/>
      <c r="P2443" s="50"/>
      <c r="Q2443" s="50"/>
      <c r="R2443" s="53"/>
    </row>
    <row r="2444">
      <c r="A2444" s="54"/>
      <c r="B2444" s="50"/>
      <c r="C2444" s="51"/>
      <c r="D2444" s="50"/>
      <c r="E2444" s="52"/>
      <c r="F2444" s="50"/>
      <c r="G2444" s="50"/>
      <c r="H2444" s="50"/>
      <c r="I2444" s="50"/>
      <c r="J2444" s="50"/>
      <c r="K2444" s="50"/>
      <c r="L2444" s="53"/>
      <c r="M2444" s="53"/>
      <c r="N2444" s="50"/>
      <c r="O2444" s="50"/>
      <c r="P2444" s="50"/>
      <c r="Q2444" s="50"/>
      <c r="R2444" s="53"/>
    </row>
    <row r="2445">
      <c r="A2445" s="54"/>
      <c r="B2445" s="50"/>
      <c r="C2445" s="51"/>
      <c r="D2445" s="50"/>
      <c r="E2445" s="52"/>
      <c r="F2445" s="50"/>
      <c r="G2445" s="50"/>
      <c r="H2445" s="50"/>
      <c r="I2445" s="50"/>
      <c r="J2445" s="50"/>
      <c r="K2445" s="50"/>
      <c r="L2445" s="53"/>
      <c r="M2445" s="53"/>
      <c r="N2445" s="50"/>
      <c r="O2445" s="50"/>
      <c r="P2445" s="50"/>
      <c r="Q2445" s="50"/>
      <c r="R2445" s="53"/>
    </row>
    <row r="2446">
      <c r="A2446" s="54"/>
      <c r="B2446" s="50"/>
      <c r="C2446" s="51"/>
      <c r="D2446" s="50"/>
      <c r="E2446" s="52"/>
      <c r="F2446" s="50"/>
      <c r="G2446" s="50"/>
      <c r="H2446" s="50"/>
      <c r="I2446" s="50"/>
      <c r="J2446" s="50"/>
      <c r="K2446" s="50"/>
      <c r="L2446" s="53"/>
      <c r="M2446" s="53"/>
      <c r="N2446" s="50"/>
      <c r="O2446" s="50"/>
      <c r="P2446" s="50"/>
      <c r="Q2446" s="50"/>
      <c r="R2446" s="53"/>
    </row>
    <row r="2447">
      <c r="A2447" s="54"/>
      <c r="B2447" s="50"/>
      <c r="C2447" s="51"/>
      <c r="D2447" s="50"/>
      <c r="E2447" s="52"/>
      <c r="F2447" s="50"/>
      <c r="G2447" s="50"/>
      <c r="H2447" s="50"/>
      <c r="I2447" s="50"/>
      <c r="J2447" s="50"/>
      <c r="K2447" s="50"/>
      <c r="L2447" s="53"/>
      <c r="M2447" s="53"/>
      <c r="N2447" s="50"/>
      <c r="O2447" s="50"/>
      <c r="P2447" s="50"/>
      <c r="Q2447" s="50"/>
      <c r="R2447" s="53"/>
    </row>
    <row r="2448">
      <c r="A2448" s="54"/>
      <c r="B2448" s="50"/>
      <c r="C2448" s="51"/>
      <c r="D2448" s="50"/>
      <c r="E2448" s="52"/>
      <c r="F2448" s="50"/>
      <c r="G2448" s="50"/>
      <c r="H2448" s="50"/>
      <c r="I2448" s="50"/>
      <c r="J2448" s="50"/>
      <c r="K2448" s="50"/>
      <c r="L2448" s="53"/>
      <c r="M2448" s="53"/>
      <c r="N2448" s="50"/>
      <c r="O2448" s="50"/>
      <c r="P2448" s="50"/>
      <c r="Q2448" s="50"/>
      <c r="R2448" s="53"/>
    </row>
    <row r="2449">
      <c r="A2449" s="54"/>
      <c r="B2449" s="50"/>
      <c r="C2449" s="51"/>
      <c r="D2449" s="50"/>
      <c r="E2449" s="52"/>
      <c r="F2449" s="50"/>
      <c r="G2449" s="50"/>
      <c r="H2449" s="50"/>
      <c r="I2449" s="50"/>
      <c r="J2449" s="50"/>
      <c r="K2449" s="50"/>
      <c r="L2449" s="53"/>
      <c r="M2449" s="53"/>
      <c r="N2449" s="50"/>
      <c r="O2449" s="50"/>
      <c r="P2449" s="50"/>
      <c r="Q2449" s="50"/>
      <c r="R2449" s="53"/>
    </row>
    <row r="2450">
      <c r="A2450" s="54"/>
      <c r="B2450" s="50"/>
      <c r="C2450" s="51"/>
      <c r="D2450" s="50"/>
      <c r="E2450" s="52"/>
      <c r="F2450" s="50"/>
      <c r="G2450" s="50"/>
      <c r="H2450" s="50"/>
      <c r="I2450" s="50"/>
      <c r="J2450" s="50"/>
      <c r="K2450" s="50"/>
      <c r="L2450" s="53"/>
      <c r="M2450" s="53"/>
      <c r="N2450" s="50"/>
      <c r="O2450" s="50"/>
      <c r="P2450" s="50"/>
      <c r="Q2450" s="50"/>
      <c r="R2450" s="53"/>
    </row>
    <row r="2451">
      <c r="A2451" s="54"/>
      <c r="B2451" s="50"/>
      <c r="C2451" s="51"/>
      <c r="D2451" s="50"/>
      <c r="E2451" s="52"/>
      <c r="F2451" s="50"/>
      <c r="G2451" s="50"/>
      <c r="H2451" s="50"/>
      <c r="I2451" s="50"/>
      <c r="J2451" s="50"/>
      <c r="K2451" s="50"/>
      <c r="L2451" s="53"/>
      <c r="M2451" s="53"/>
      <c r="N2451" s="50"/>
      <c r="O2451" s="50"/>
      <c r="P2451" s="50"/>
      <c r="Q2451" s="50"/>
      <c r="R2451" s="53"/>
    </row>
    <row r="2452">
      <c r="A2452" s="54"/>
      <c r="B2452" s="50"/>
      <c r="C2452" s="51"/>
      <c r="D2452" s="50"/>
      <c r="E2452" s="52"/>
      <c r="F2452" s="50"/>
      <c r="G2452" s="50"/>
      <c r="H2452" s="50"/>
      <c r="I2452" s="50"/>
      <c r="J2452" s="50"/>
      <c r="K2452" s="50"/>
      <c r="L2452" s="53"/>
      <c r="M2452" s="53"/>
      <c r="N2452" s="50"/>
      <c r="O2452" s="50"/>
      <c r="P2452" s="50"/>
      <c r="Q2452" s="50"/>
      <c r="R2452" s="53"/>
    </row>
    <row r="2453">
      <c r="A2453" s="54"/>
      <c r="B2453" s="50"/>
      <c r="C2453" s="51"/>
      <c r="D2453" s="50"/>
      <c r="E2453" s="52"/>
      <c r="F2453" s="50"/>
      <c r="G2453" s="50"/>
      <c r="H2453" s="50"/>
      <c r="I2453" s="50"/>
      <c r="J2453" s="50"/>
      <c r="K2453" s="50"/>
      <c r="L2453" s="53"/>
      <c r="M2453" s="53"/>
      <c r="N2453" s="50"/>
      <c r="O2453" s="50"/>
      <c r="P2453" s="50"/>
      <c r="Q2453" s="50"/>
      <c r="R2453" s="53"/>
    </row>
    <row r="2454">
      <c r="A2454" s="54"/>
      <c r="B2454" s="50"/>
      <c r="C2454" s="51"/>
      <c r="D2454" s="50"/>
      <c r="E2454" s="52"/>
      <c r="F2454" s="50"/>
      <c r="G2454" s="50"/>
      <c r="H2454" s="50"/>
      <c r="I2454" s="50"/>
      <c r="J2454" s="50"/>
      <c r="K2454" s="50"/>
      <c r="L2454" s="53"/>
      <c r="M2454" s="53"/>
      <c r="N2454" s="50"/>
      <c r="O2454" s="50"/>
      <c r="P2454" s="50"/>
      <c r="Q2454" s="50"/>
      <c r="R2454" s="53"/>
    </row>
    <row r="2455">
      <c r="A2455" s="54"/>
      <c r="B2455" s="50"/>
      <c r="C2455" s="51"/>
      <c r="D2455" s="50"/>
      <c r="E2455" s="52"/>
      <c r="F2455" s="50"/>
      <c r="G2455" s="50"/>
      <c r="H2455" s="50"/>
      <c r="I2455" s="50"/>
      <c r="J2455" s="50"/>
      <c r="K2455" s="50"/>
      <c r="L2455" s="53"/>
      <c r="M2455" s="53"/>
      <c r="N2455" s="50"/>
      <c r="O2455" s="50"/>
      <c r="P2455" s="50"/>
      <c r="Q2455" s="50"/>
      <c r="R2455" s="53"/>
    </row>
    <row r="2456">
      <c r="A2456" s="54"/>
      <c r="B2456" s="50"/>
      <c r="C2456" s="51"/>
      <c r="D2456" s="50"/>
      <c r="E2456" s="52"/>
      <c r="F2456" s="50"/>
      <c r="G2456" s="50"/>
      <c r="H2456" s="50"/>
      <c r="I2456" s="50"/>
      <c r="J2456" s="50"/>
      <c r="K2456" s="50"/>
      <c r="L2456" s="53"/>
      <c r="M2456" s="53"/>
      <c r="N2456" s="50"/>
      <c r="O2456" s="50"/>
      <c r="P2456" s="50"/>
      <c r="Q2456" s="50"/>
      <c r="R2456" s="53"/>
    </row>
    <row r="2457">
      <c r="A2457" s="54"/>
      <c r="B2457" s="50"/>
      <c r="C2457" s="51"/>
      <c r="D2457" s="50"/>
      <c r="E2457" s="52"/>
      <c r="F2457" s="50"/>
      <c r="G2457" s="50"/>
      <c r="H2457" s="50"/>
      <c r="I2457" s="50"/>
      <c r="J2457" s="50"/>
      <c r="K2457" s="50"/>
      <c r="L2457" s="53"/>
      <c r="M2457" s="53"/>
      <c r="N2457" s="50"/>
      <c r="O2457" s="50"/>
      <c r="P2457" s="50"/>
      <c r="Q2457" s="50"/>
      <c r="R2457" s="53"/>
    </row>
    <row r="2458">
      <c r="A2458" s="54"/>
      <c r="B2458" s="50"/>
      <c r="C2458" s="51"/>
      <c r="D2458" s="50"/>
      <c r="E2458" s="52"/>
      <c r="F2458" s="50"/>
      <c r="G2458" s="50"/>
      <c r="H2458" s="50"/>
      <c r="I2458" s="50"/>
      <c r="J2458" s="50"/>
      <c r="K2458" s="50"/>
      <c r="L2458" s="53"/>
      <c r="M2458" s="53"/>
      <c r="N2458" s="50"/>
      <c r="O2458" s="50"/>
      <c r="P2458" s="50"/>
      <c r="Q2458" s="50"/>
      <c r="R2458" s="53"/>
    </row>
    <row r="2459">
      <c r="A2459" s="54"/>
      <c r="B2459" s="50"/>
      <c r="C2459" s="51"/>
      <c r="D2459" s="50"/>
      <c r="E2459" s="52"/>
      <c r="F2459" s="50"/>
      <c r="G2459" s="50"/>
      <c r="H2459" s="50"/>
      <c r="I2459" s="50"/>
      <c r="J2459" s="50"/>
      <c r="K2459" s="50"/>
      <c r="L2459" s="53"/>
      <c r="M2459" s="53"/>
      <c r="N2459" s="50"/>
      <c r="O2459" s="50"/>
      <c r="P2459" s="50"/>
      <c r="Q2459" s="50"/>
      <c r="R2459" s="53"/>
    </row>
    <row r="2460">
      <c r="A2460" s="54"/>
      <c r="B2460" s="50"/>
      <c r="C2460" s="51"/>
      <c r="D2460" s="50"/>
      <c r="E2460" s="52"/>
      <c r="F2460" s="50"/>
      <c r="G2460" s="50"/>
      <c r="H2460" s="50"/>
      <c r="I2460" s="50"/>
      <c r="J2460" s="50"/>
      <c r="K2460" s="50"/>
      <c r="L2460" s="53"/>
      <c r="M2460" s="53"/>
      <c r="N2460" s="50"/>
      <c r="O2460" s="50"/>
      <c r="P2460" s="50"/>
      <c r="Q2460" s="50"/>
      <c r="R2460" s="53"/>
    </row>
    <row r="2461">
      <c r="A2461" s="54"/>
      <c r="B2461" s="50"/>
      <c r="C2461" s="51"/>
      <c r="D2461" s="50"/>
      <c r="E2461" s="52"/>
      <c r="F2461" s="50"/>
      <c r="G2461" s="50"/>
      <c r="H2461" s="50"/>
      <c r="I2461" s="50"/>
      <c r="J2461" s="50"/>
      <c r="K2461" s="50"/>
      <c r="L2461" s="53"/>
      <c r="M2461" s="53"/>
      <c r="N2461" s="50"/>
      <c r="O2461" s="50"/>
      <c r="P2461" s="50"/>
      <c r="Q2461" s="50"/>
      <c r="R2461" s="53"/>
    </row>
    <row r="2462">
      <c r="A2462" s="54"/>
      <c r="B2462" s="50"/>
      <c r="C2462" s="51"/>
      <c r="D2462" s="50"/>
      <c r="E2462" s="52"/>
      <c r="F2462" s="50"/>
      <c r="G2462" s="50"/>
      <c r="H2462" s="50"/>
      <c r="I2462" s="50"/>
      <c r="J2462" s="50"/>
      <c r="K2462" s="50"/>
      <c r="L2462" s="53"/>
      <c r="M2462" s="53"/>
      <c r="N2462" s="50"/>
      <c r="O2462" s="50"/>
      <c r="P2462" s="50"/>
      <c r="Q2462" s="50"/>
      <c r="R2462" s="53"/>
    </row>
    <row r="2463">
      <c r="A2463" s="54"/>
      <c r="B2463" s="50"/>
      <c r="C2463" s="51"/>
      <c r="D2463" s="50"/>
      <c r="E2463" s="52"/>
      <c r="F2463" s="50"/>
      <c r="G2463" s="50"/>
      <c r="H2463" s="50"/>
      <c r="I2463" s="50"/>
      <c r="J2463" s="50"/>
      <c r="K2463" s="50"/>
      <c r="L2463" s="53"/>
      <c r="M2463" s="53"/>
      <c r="N2463" s="50"/>
      <c r="O2463" s="50"/>
      <c r="P2463" s="50"/>
      <c r="Q2463" s="50"/>
      <c r="R2463" s="53"/>
    </row>
    <row r="2464">
      <c r="A2464" s="54"/>
      <c r="B2464" s="50"/>
      <c r="C2464" s="51"/>
      <c r="D2464" s="50"/>
      <c r="E2464" s="52"/>
      <c r="F2464" s="50"/>
      <c r="G2464" s="50"/>
      <c r="H2464" s="50"/>
      <c r="I2464" s="50"/>
      <c r="J2464" s="50"/>
      <c r="K2464" s="50"/>
      <c r="L2464" s="53"/>
      <c r="M2464" s="53"/>
      <c r="N2464" s="50"/>
      <c r="O2464" s="50"/>
      <c r="P2464" s="50"/>
      <c r="Q2464" s="50"/>
      <c r="R2464" s="53"/>
    </row>
    <row r="2465">
      <c r="A2465" s="54"/>
      <c r="B2465" s="50"/>
      <c r="C2465" s="51"/>
      <c r="D2465" s="50"/>
      <c r="E2465" s="52"/>
      <c r="F2465" s="50"/>
      <c r="G2465" s="50"/>
      <c r="H2465" s="50"/>
      <c r="I2465" s="50"/>
      <c r="J2465" s="50"/>
      <c r="K2465" s="50"/>
      <c r="L2465" s="53"/>
      <c r="M2465" s="53"/>
      <c r="N2465" s="50"/>
      <c r="O2465" s="50"/>
      <c r="P2465" s="50"/>
      <c r="Q2465" s="50"/>
      <c r="R2465" s="53"/>
    </row>
    <row r="2466">
      <c r="A2466" s="54"/>
      <c r="B2466" s="50"/>
      <c r="C2466" s="51"/>
      <c r="D2466" s="50"/>
      <c r="E2466" s="52"/>
      <c r="F2466" s="50"/>
      <c r="G2466" s="50"/>
      <c r="H2466" s="50"/>
      <c r="I2466" s="50"/>
      <c r="J2466" s="50"/>
      <c r="K2466" s="50"/>
      <c r="L2466" s="53"/>
      <c r="M2466" s="53"/>
      <c r="N2466" s="50"/>
      <c r="O2466" s="50"/>
      <c r="P2466" s="50"/>
      <c r="Q2466" s="50"/>
      <c r="R2466" s="53"/>
    </row>
    <row r="2467">
      <c r="A2467" s="54"/>
      <c r="B2467" s="50"/>
      <c r="C2467" s="51"/>
      <c r="D2467" s="50"/>
      <c r="E2467" s="52"/>
      <c r="F2467" s="50"/>
      <c r="G2467" s="50"/>
      <c r="H2467" s="50"/>
      <c r="I2467" s="50"/>
      <c r="J2467" s="50"/>
      <c r="K2467" s="50"/>
      <c r="L2467" s="53"/>
      <c r="M2467" s="53"/>
      <c r="N2467" s="50"/>
      <c r="O2467" s="50"/>
      <c r="P2467" s="50"/>
      <c r="Q2467" s="50"/>
      <c r="R2467" s="53"/>
    </row>
    <row r="2468">
      <c r="A2468" s="54"/>
      <c r="B2468" s="50"/>
      <c r="C2468" s="51"/>
      <c r="D2468" s="50"/>
      <c r="E2468" s="52"/>
      <c r="F2468" s="50"/>
      <c r="G2468" s="50"/>
      <c r="H2468" s="50"/>
      <c r="I2468" s="50"/>
      <c r="J2468" s="50"/>
      <c r="K2468" s="50"/>
      <c r="L2468" s="53"/>
      <c r="M2468" s="53"/>
      <c r="N2468" s="50"/>
      <c r="O2468" s="50"/>
      <c r="P2468" s="50"/>
      <c r="Q2468" s="50"/>
      <c r="R2468" s="53"/>
    </row>
    <row r="2469">
      <c r="A2469" s="54"/>
      <c r="B2469" s="50"/>
      <c r="C2469" s="51"/>
      <c r="D2469" s="50"/>
      <c r="E2469" s="52"/>
      <c r="F2469" s="50"/>
      <c r="G2469" s="50"/>
      <c r="H2469" s="50"/>
      <c r="I2469" s="50"/>
      <c r="J2469" s="50"/>
      <c r="K2469" s="50"/>
      <c r="L2469" s="53"/>
      <c r="M2469" s="53"/>
      <c r="N2469" s="50"/>
      <c r="O2469" s="50"/>
      <c r="P2469" s="50"/>
      <c r="Q2469" s="50"/>
      <c r="R2469" s="53"/>
    </row>
    <row r="2470">
      <c r="A2470" s="54"/>
      <c r="B2470" s="50"/>
      <c r="C2470" s="51"/>
      <c r="D2470" s="50"/>
      <c r="E2470" s="52"/>
      <c r="F2470" s="50"/>
      <c r="G2470" s="50"/>
      <c r="H2470" s="50"/>
      <c r="I2470" s="50"/>
      <c r="J2470" s="50"/>
      <c r="K2470" s="50"/>
      <c r="L2470" s="53"/>
      <c r="M2470" s="53"/>
      <c r="N2470" s="50"/>
      <c r="O2470" s="50"/>
      <c r="P2470" s="50"/>
      <c r="Q2470" s="50"/>
      <c r="R2470" s="53"/>
    </row>
    <row r="2471">
      <c r="A2471" s="54"/>
      <c r="B2471" s="50"/>
      <c r="C2471" s="51"/>
      <c r="D2471" s="50"/>
      <c r="E2471" s="52"/>
      <c r="F2471" s="50"/>
      <c r="G2471" s="50"/>
      <c r="H2471" s="50"/>
      <c r="I2471" s="50"/>
      <c r="J2471" s="50"/>
      <c r="K2471" s="50"/>
      <c r="L2471" s="53"/>
      <c r="M2471" s="53"/>
      <c r="N2471" s="50"/>
      <c r="O2471" s="50"/>
      <c r="P2471" s="50"/>
      <c r="Q2471" s="50"/>
      <c r="R2471" s="53"/>
    </row>
    <row r="2472">
      <c r="A2472" s="54"/>
      <c r="B2472" s="50"/>
      <c r="C2472" s="51"/>
      <c r="D2472" s="50"/>
      <c r="E2472" s="52"/>
      <c r="F2472" s="50"/>
      <c r="G2472" s="50"/>
      <c r="H2472" s="50"/>
      <c r="I2472" s="50"/>
      <c r="J2472" s="50"/>
      <c r="K2472" s="50"/>
      <c r="L2472" s="53"/>
      <c r="M2472" s="53"/>
      <c r="N2472" s="50"/>
      <c r="O2472" s="50"/>
      <c r="P2472" s="50"/>
      <c r="Q2472" s="50"/>
      <c r="R2472" s="53"/>
    </row>
    <row r="2473">
      <c r="A2473" s="54"/>
      <c r="B2473" s="50"/>
      <c r="C2473" s="51"/>
      <c r="D2473" s="50"/>
      <c r="E2473" s="52"/>
      <c r="F2473" s="50"/>
      <c r="G2473" s="50"/>
      <c r="H2473" s="50"/>
      <c r="I2473" s="50"/>
      <c r="J2473" s="50"/>
      <c r="K2473" s="50"/>
      <c r="L2473" s="53"/>
      <c r="M2473" s="53"/>
      <c r="N2473" s="50"/>
      <c r="O2473" s="50"/>
      <c r="P2473" s="50"/>
      <c r="Q2473" s="50"/>
      <c r="R2473" s="53"/>
    </row>
    <row r="2474">
      <c r="A2474" s="54"/>
      <c r="B2474" s="50"/>
      <c r="C2474" s="51"/>
      <c r="D2474" s="50"/>
      <c r="E2474" s="52"/>
      <c r="F2474" s="50"/>
      <c r="G2474" s="50"/>
      <c r="H2474" s="50"/>
      <c r="I2474" s="50"/>
      <c r="J2474" s="50"/>
      <c r="K2474" s="50"/>
      <c r="L2474" s="53"/>
      <c r="M2474" s="53"/>
      <c r="N2474" s="50"/>
      <c r="O2474" s="50"/>
      <c r="P2474" s="50"/>
      <c r="Q2474" s="50"/>
      <c r="R2474" s="53"/>
    </row>
    <row r="2475">
      <c r="A2475" s="54"/>
      <c r="B2475" s="50"/>
      <c r="C2475" s="51"/>
      <c r="D2475" s="50"/>
      <c r="E2475" s="52"/>
      <c r="F2475" s="50"/>
      <c r="G2475" s="50"/>
      <c r="H2475" s="50"/>
      <c r="I2475" s="50"/>
      <c r="J2475" s="50"/>
      <c r="K2475" s="50"/>
      <c r="L2475" s="53"/>
      <c r="M2475" s="53"/>
      <c r="N2475" s="50"/>
      <c r="O2475" s="50"/>
      <c r="P2475" s="50"/>
      <c r="Q2475" s="50"/>
      <c r="R2475" s="53"/>
    </row>
    <row r="2476">
      <c r="A2476" s="54"/>
      <c r="B2476" s="50"/>
      <c r="C2476" s="51"/>
      <c r="D2476" s="50"/>
      <c r="E2476" s="52"/>
      <c r="F2476" s="50"/>
      <c r="G2476" s="50"/>
      <c r="H2476" s="50"/>
      <c r="I2476" s="50"/>
      <c r="J2476" s="50"/>
      <c r="K2476" s="50"/>
      <c r="L2476" s="53"/>
      <c r="M2476" s="53"/>
      <c r="N2476" s="50"/>
      <c r="O2476" s="50"/>
      <c r="P2476" s="50"/>
      <c r="Q2476" s="50"/>
      <c r="R2476" s="53"/>
    </row>
    <row r="2477">
      <c r="A2477" s="54"/>
      <c r="B2477" s="50"/>
      <c r="C2477" s="51"/>
      <c r="D2477" s="50"/>
      <c r="E2477" s="52"/>
      <c r="F2477" s="50"/>
      <c r="G2477" s="50"/>
      <c r="H2477" s="50"/>
      <c r="I2477" s="50"/>
      <c r="J2477" s="50"/>
      <c r="K2477" s="50"/>
      <c r="L2477" s="53"/>
      <c r="M2477" s="53"/>
      <c r="N2477" s="50"/>
      <c r="O2477" s="50"/>
      <c r="P2477" s="50"/>
      <c r="Q2477" s="50"/>
      <c r="R2477" s="53"/>
    </row>
    <row r="2478">
      <c r="A2478" s="54"/>
      <c r="B2478" s="50"/>
      <c r="C2478" s="51"/>
      <c r="D2478" s="50"/>
      <c r="E2478" s="52"/>
      <c r="F2478" s="50"/>
      <c r="G2478" s="50"/>
      <c r="H2478" s="50"/>
      <c r="I2478" s="50"/>
      <c r="J2478" s="50"/>
      <c r="K2478" s="50"/>
      <c r="L2478" s="53"/>
      <c r="M2478" s="53"/>
      <c r="N2478" s="50"/>
      <c r="O2478" s="50"/>
      <c r="P2478" s="50"/>
      <c r="Q2478" s="50"/>
      <c r="R2478" s="53"/>
    </row>
    <row r="2479">
      <c r="A2479" s="54"/>
      <c r="B2479" s="50"/>
      <c r="C2479" s="51"/>
      <c r="D2479" s="50"/>
      <c r="E2479" s="52"/>
      <c r="F2479" s="50"/>
      <c r="G2479" s="50"/>
      <c r="H2479" s="50"/>
      <c r="I2479" s="50"/>
      <c r="J2479" s="50"/>
      <c r="K2479" s="50"/>
      <c r="L2479" s="53"/>
      <c r="M2479" s="53"/>
      <c r="N2479" s="50"/>
      <c r="O2479" s="50"/>
      <c r="P2479" s="50"/>
      <c r="Q2479" s="50"/>
      <c r="R2479" s="53"/>
    </row>
    <row r="2480">
      <c r="A2480" s="54"/>
      <c r="B2480" s="50"/>
      <c r="C2480" s="51"/>
      <c r="D2480" s="50"/>
      <c r="E2480" s="52"/>
      <c r="F2480" s="50"/>
      <c r="G2480" s="50"/>
      <c r="H2480" s="50"/>
      <c r="I2480" s="50"/>
      <c r="J2480" s="50"/>
      <c r="K2480" s="50"/>
      <c r="L2480" s="53"/>
      <c r="M2480" s="53"/>
      <c r="N2480" s="50"/>
      <c r="O2480" s="50"/>
      <c r="P2480" s="50"/>
      <c r="Q2480" s="50"/>
      <c r="R2480" s="53"/>
    </row>
    <row r="2481">
      <c r="A2481" s="54"/>
      <c r="B2481" s="50"/>
      <c r="C2481" s="51"/>
      <c r="D2481" s="50"/>
      <c r="E2481" s="52"/>
      <c r="F2481" s="50"/>
      <c r="G2481" s="50"/>
      <c r="H2481" s="50"/>
      <c r="I2481" s="50"/>
      <c r="J2481" s="50"/>
      <c r="K2481" s="50"/>
      <c r="L2481" s="53"/>
      <c r="M2481" s="53"/>
      <c r="N2481" s="50"/>
      <c r="O2481" s="50"/>
      <c r="P2481" s="50"/>
      <c r="Q2481" s="50"/>
      <c r="R2481" s="53"/>
    </row>
    <row r="2482">
      <c r="A2482" s="54"/>
      <c r="B2482" s="50"/>
      <c r="C2482" s="51"/>
      <c r="D2482" s="50"/>
      <c r="E2482" s="52"/>
      <c r="F2482" s="50"/>
      <c r="G2482" s="50"/>
      <c r="H2482" s="50"/>
      <c r="I2482" s="50"/>
      <c r="J2482" s="50"/>
      <c r="K2482" s="50"/>
      <c r="L2482" s="53"/>
      <c r="M2482" s="53"/>
      <c r="N2482" s="50"/>
      <c r="O2482" s="50"/>
      <c r="P2482" s="50"/>
      <c r="Q2482" s="50"/>
      <c r="R2482" s="53"/>
    </row>
    <row r="2483">
      <c r="A2483" s="54"/>
      <c r="B2483" s="50"/>
      <c r="C2483" s="51"/>
      <c r="D2483" s="50"/>
      <c r="E2483" s="52"/>
      <c r="F2483" s="50"/>
      <c r="G2483" s="50"/>
      <c r="H2483" s="50"/>
      <c r="I2483" s="50"/>
      <c r="J2483" s="50"/>
      <c r="K2483" s="50"/>
      <c r="L2483" s="53"/>
      <c r="M2483" s="53"/>
      <c r="N2483" s="50"/>
      <c r="O2483" s="50"/>
      <c r="P2483" s="50"/>
      <c r="Q2483" s="50"/>
      <c r="R2483" s="53"/>
    </row>
    <row r="2484">
      <c r="A2484" s="54"/>
      <c r="B2484" s="50"/>
      <c r="C2484" s="51"/>
      <c r="D2484" s="50"/>
      <c r="E2484" s="52"/>
      <c r="F2484" s="50"/>
      <c r="G2484" s="50"/>
      <c r="H2484" s="50"/>
      <c r="I2484" s="50"/>
      <c r="J2484" s="50"/>
      <c r="K2484" s="50"/>
      <c r="L2484" s="53"/>
      <c r="M2484" s="53"/>
      <c r="N2484" s="50"/>
      <c r="O2484" s="50"/>
      <c r="P2484" s="50"/>
      <c r="Q2484" s="50"/>
      <c r="R2484" s="53"/>
    </row>
    <row r="2485">
      <c r="A2485" s="54"/>
      <c r="B2485" s="50"/>
      <c r="C2485" s="51"/>
      <c r="D2485" s="50"/>
      <c r="E2485" s="52"/>
      <c r="F2485" s="50"/>
      <c r="G2485" s="50"/>
      <c r="H2485" s="50"/>
      <c r="I2485" s="50"/>
      <c r="J2485" s="50"/>
      <c r="K2485" s="50"/>
      <c r="L2485" s="53"/>
      <c r="M2485" s="53"/>
      <c r="N2485" s="50"/>
      <c r="O2485" s="50"/>
      <c r="P2485" s="50"/>
      <c r="Q2485" s="50"/>
      <c r="R2485" s="53"/>
    </row>
    <row r="2486">
      <c r="A2486" s="54"/>
      <c r="B2486" s="50"/>
      <c r="C2486" s="51"/>
      <c r="D2486" s="50"/>
      <c r="E2486" s="52"/>
      <c r="F2486" s="50"/>
      <c r="G2486" s="50"/>
      <c r="H2486" s="50"/>
      <c r="I2486" s="50"/>
      <c r="J2486" s="50"/>
      <c r="K2486" s="50"/>
      <c r="L2486" s="53"/>
      <c r="M2486" s="53"/>
      <c r="N2486" s="50"/>
      <c r="O2486" s="50"/>
      <c r="P2486" s="50"/>
      <c r="Q2486" s="50"/>
      <c r="R2486" s="53"/>
    </row>
    <row r="2487">
      <c r="A2487" s="54"/>
      <c r="B2487" s="50"/>
      <c r="C2487" s="51"/>
      <c r="D2487" s="50"/>
      <c r="E2487" s="52"/>
      <c r="F2487" s="50"/>
      <c r="G2487" s="50"/>
      <c r="H2487" s="50"/>
      <c r="I2487" s="50"/>
      <c r="J2487" s="50"/>
      <c r="K2487" s="50"/>
      <c r="L2487" s="53"/>
      <c r="M2487" s="53"/>
      <c r="N2487" s="50"/>
      <c r="O2487" s="50"/>
      <c r="P2487" s="50"/>
      <c r="Q2487" s="50"/>
      <c r="R2487" s="53"/>
    </row>
    <row r="2488">
      <c r="A2488" s="54"/>
      <c r="B2488" s="50"/>
      <c r="C2488" s="51"/>
      <c r="D2488" s="50"/>
      <c r="E2488" s="52"/>
      <c r="F2488" s="50"/>
      <c r="G2488" s="50"/>
      <c r="H2488" s="50"/>
      <c r="I2488" s="50"/>
      <c r="J2488" s="50"/>
      <c r="K2488" s="50"/>
      <c r="L2488" s="53"/>
      <c r="M2488" s="53"/>
      <c r="N2488" s="50"/>
      <c r="O2488" s="50"/>
      <c r="P2488" s="50"/>
      <c r="Q2488" s="50"/>
      <c r="R2488" s="53"/>
    </row>
    <row r="2489">
      <c r="A2489" s="54"/>
      <c r="B2489" s="50"/>
      <c r="C2489" s="51"/>
      <c r="D2489" s="50"/>
      <c r="E2489" s="52"/>
      <c r="F2489" s="50"/>
      <c r="G2489" s="50"/>
      <c r="H2489" s="50"/>
      <c r="I2489" s="50"/>
      <c r="J2489" s="50"/>
      <c r="K2489" s="50"/>
      <c r="L2489" s="53"/>
      <c r="M2489" s="53"/>
      <c r="N2489" s="50"/>
      <c r="O2489" s="50"/>
      <c r="P2489" s="50"/>
      <c r="Q2489" s="50"/>
      <c r="R2489" s="53"/>
    </row>
    <row r="2490">
      <c r="A2490" s="54"/>
      <c r="B2490" s="50"/>
      <c r="C2490" s="51"/>
      <c r="D2490" s="50"/>
      <c r="E2490" s="52"/>
      <c r="F2490" s="50"/>
      <c r="G2490" s="50"/>
      <c r="H2490" s="50"/>
      <c r="I2490" s="50"/>
      <c r="J2490" s="50"/>
      <c r="K2490" s="50"/>
      <c r="L2490" s="53"/>
      <c r="M2490" s="53"/>
      <c r="N2490" s="50"/>
      <c r="O2490" s="50"/>
      <c r="P2490" s="50"/>
      <c r="Q2490" s="50"/>
      <c r="R2490" s="53"/>
    </row>
    <row r="2491">
      <c r="A2491" s="54"/>
      <c r="B2491" s="50"/>
      <c r="C2491" s="51"/>
      <c r="D2491" s="50"/>
      <c r="E2491" s="52"/>
      <c r="F2491" s="50"/>
      <c r="G2491" s="50"/>
      <c r="H2491" s="50"/>
      <c r="I2491" s="50"/>
      <c r="J2491" s="50"/>
      <c r="K2491" s="50"/>
      <c r="L2491" s="53"/>
      <c r="M2491" s="53"/>
      <c r="N2491" s="50"/>
      <c r="O2491" s="50"/>
      <c r="P2491" s="50"/>
      <c r="Q2491" s="50"/>
      <c r="R2491" s="53"/>
    </row>
    <row r="2492">
      <c r="A2492" s="54"/>
      <c r="B2492" s="50"/>
      <c r="C2492" s="51"/>
      <c r="D2492" s="50"/>
      <c r="E2492" s="52"/>
      <c r="F2492" s="50"/>
      <c r="G2492" s="50"/>
      <c r="H2492" s="50"/>
      <c r="I2492" s="50"/>
      <c r="J2492" s="50"/>
      <c r="K2492" s="50"/>
      <c r="L2492" s="53"/>
      <c r="M2492" s="53"/>
      <c r="N2492" s="50"/>
      <c r="O2492" s="50"/>
      <c r="P2492" s="50"/>
      <c r="Q2492" s="50"/>
      <c r="R2492" s="53"/>
    </row>
    <row r="2493">
      <c r="A2493" s="54"/>
      <c r="B2493" s="50"/>
      <c r="C2493" s="51"/>
      <c r="D2493" s="50"/>
      <c r="E2493" s="52"/>
      <c r="F2493" s="50"/>
      <c r="G2493" s="50"/>
      <c r="H2493" s="50"/>
      <c r="I2493" s="50"/>
      <c r="J2493" s="50"/>
      <c r="K2493" s="50"/>
      <c r="L2493" s="53"/>
      <c r="M2493" s="53"/>
      <c r="N2493" s="50"/>
      <c r="O2493" s="50"/>
      <c r="P2493" s="50"/>
      <c r="Q2493" s="50"/>
      <c r="R2493" s="53"/>
    </row>
    <row r="2494">
      <c r="A2494" s="54"/>
      <c r="B2494" s="50"/>
      <c r="C2494" s="51"/>
      <c r="D2494" s="50"/>
      <c r="E2494" s="52"/>
      <c r="F2494" s="50"/>
      <c r="G2494" s="50"/>
      <c r="H2494" s="50"/>
      <c r="I2494" s="50"/>
      <c r="J2494" s="50"/>
      <c r="K2494" s="50"/>
      <c r="L2494" s="53"/>
      <c r="M2494" s="53"/>
      <c r="N2494" s="50"/>
      <c r="O2494" s="50"/>
      <c r="P2494" s="50"/>
      <c r="Q2494" s="50"/>
      <c r="R2494" s="53"/>
    </row>
    <row r="2495">
      <c r="A2495" s="54"/>
      <c r="B2495" s="50"/>
      <c r="C2495" s="51"/>
      <c r="D2495" s="50"/>
      <c r="E2495" s="52"/>
      <c r="F2495" s="50"/>
      <c r="G2495" s="50"/>
      <c r="H2495" s="50"/>
      <c r="I2495" s="50"/>
      <c r="J2495" s="50"/>
      <c r="K2495" s="50"/>
      <c r="L2495" s="53"/>
      <c r="M2495" s="53"/>
      <c r="N2495" s="50"/>
      <c r="O2495" s="50"/>
      <c r="P2495" s="50"/>
      <c r="Q2495" s="50"/>
      <c r="R2495" s="53"/>
    </row>
    <row r="2496">
      <c r="A2496" s="54"/>
      <c r="B2496" s="50"/>
      <c r="C2496" s="51"/>
      <c r="D2496" s="50"/>
      <c r="E2496" s="52"/>
      <c r="F2496" s="50"/>
      <c r="G2496" s="50"/>
      <c r="H2496" s="50"/>
      <c r="I2496" s="50"/>
      <c r="J2496" s="50"/>
      <c r="K2496" s="50"/>
      <c r="L2496" s="53"/>
      <c r="M2496" s="53"/>
      <c r="N2496" s="50"/>
      <c r="O2496" s="50"/>
      <c r="P2496" s="50"/>
      <c r="Q2496" s="50"/>
      <c r="R2496" s="53"/>
    </row>
    <row r="2497">
      <c r="A2497" s="54"/>
      <c r="B2497" s="50"/>
      <c r="C2497" s="51"/>
      <c r="D2497" s="50"/>
      <c r="E2497" s="52"/>
      <c r="F2497" s="50"/>
      <c r="G2497" s="50"/>
      <c r="H2497" s="50"/>
      <c r="I2497" s="50"/>
      <c r="J2497" s="50"/>
      <c r="K2497" s="50"/>
      <c r="L2497" s="53"/>
      <c r="M2497" s="53"/>
      <c r="N2497" s="50"/>
      <c r="O2497" s="50"/>
      <c r="P2497" s="50"/>
      <c r="Q2497" s="50"/>
      <c r="R2497" s="53"/>
    </row>
    <row r="2498">
      <c r="A2498" s="54"/>
      <c r="B2498" s="50"/>
      <c r="C2498" s="51"/>
      <c r="D2498" s="50"/>
      <c r="E2498" s="52"/>
      <c r="F2498" s="50"/>
      <c r="G2498" s="50"/>
      <c r="H2498" s="50"/>
      <c r="I2498" s="50"/>
      <c r="J2498" s="50"/>
      <c r="K2498" s="50"/>
      <c r="L2498" s="53"/>
      <c r="M2498" s="53"/>
      <c r="N2498" s="50"/>
      <c r="O2498" s="50"/>
      <c r="P2498" s="50"/>
      <c r="Q2498" s="50"/>
      <c r="R2498" s="53"/>
    </row>
    <row r="2499">
      <c r="A2499" s="54"/>
      <c r="B2499" s="50"/>
      <c r="C2499" s="51"/>
      <c r="D2499" s="50"/>
      <c r="E2499" s="52"/>
      <c r="F2499" s="50"/>
      <c r="G2499" s="50"/>
      <c r="H2499" s="50"/>
      <c r="I2499" s="50"/>
      <c r="J2499" s="50"/>
      <c r="K2499" s="50"/>
      <c r="L2499" s="53"/>
      <c r="M2499" s="53"/>
      <c r="N2499" s="50"/>
      <c r="O2499" s="50"/>
      <c r="P2499" s="50"/>
      <c r="Q2499" s="50"/>
      <c r="R2499" s="53"/>
    </row>
    <row r="2500">
      <c r="A2500" s="54"/>
      <c r="B2500" s="50"/>
      <c r="C2500" s="51"/>
      <c r="D2500" s="50"/>
      <c r="E2500" s="52"/>
      <c r="F2500" s="50"/>
      <c r="G2500" s="50"/>
      <c r="H2500" s="50"/>
      <c r="I2500" s="50"/>
      <c r="J2500" s="50"/>
      <c r="K2500" s="50"/>
      <c r="L2500" s="53"/>
      <c r="M2500" s="53"/>
      <c r="N2500" s="50"/>
      <c r="O2500" s="50"/>
      <c r="P2500" s="50"/>
      <c r="Q2500" s="50"/>
      <c r="R2500" s="53"/>
    </row>
    <row r="2501">
      <c r="A2501" s="54"/>
      <c r="B2501" s="50"/>
      <c r="C2501" s="51"/>
      <c r="D2501" s="50"/>
      <c r="E2501" s="52"/>
      <c r="F2501" s="50"/>
      <c r="G2501" s="50"/>
      <c r="H2501" s="50"/>
      <c r="I2501" s="50"/>
      <c r="J2501" s="50"/>
      <c r="K2501" s="50"/>
      <c r="L2501" s="53"/>
      <c r="M2501" s="53"/>
      <c r="N2501" s="50"/>
      <c r="O2501" s="50"/>
      <c r="P2501" s="50"/>
      <c r="Q2501" s="50"/>
      <c r="R2501" s="53"/>
    </row>
    <row r="2502">
      <c r="A2502" s="54"/>
      <c r="B2502" s="50"/>
      <c r="C2502" s="51"/>
      <c r="D2502" s="50"/>
      <c r="E2502" s="52"/>
      <c r="F2502" s="50"/>
      <c r="G2502" s="50"/>
      <c r="H2502" s="50"/>
      <c r="I2502" s="50"/>
      <c r="J2502" s="50"/>
      <c r="K2502" s="50"/>
      <c r="L2502" s="53"/>
      <c r="M2502" s="53"/>
      <c r="N2502" s="50"/>
      <c r="O2502" s="50"/>
      <c r="P2502" s="50"/>
      <c r="Q2502" s="50"/>
      <c r="R2502" s="53"/>
    </row>
    <row r="2503">
      <c r="A2503" s="54"/>
      <c r="B2503" s="50"/>
      <c r="C2503" s="51"/>
      <c r="D2503" s="50"/>
      <c r="E2503" s="52"/>
      <c r="F2503" s="50"/>
      <c r="G2503" s="50"/>
      <c r="H2503" s="50"/>
      <c r="I2503" s="50"/>
      <c r="J2503" s="50"/>
      <c r="K2503" s="50"/>
      <c r="L2503" s="53"/>
      <c r="M2503" s="53"/>
      <c r="N2503" s="50"/>
      <c r="O2503" s="50"/>
      <c r="P2503" s="50"/>
      <c r="Q2503" s="50"/>
      <c r="R2503" s="53"/>
    </row>
    <row r="2504">
      <c r="A2504" s="54"/>
      <c r="B2504" s="50"/>
      <c r="C2504" s="51"/>
      <c r="D2504" s="50"/>
      <c r="E2504" s="52"/>
      <c r="F2504" s="50"/>
      <c r="G2504" s="50"/>
      <c r="H2504" s="50"/>
      <c r="I2504" s="50"/>
      <c r="J2504" s="50"/>
      <c r="K2504" s="50"/>
      <c r="L2504" s="53"/>
      <c r="M2504" s="53"/>
      <c r="N2504" s="50"/>
      <c r="O2504" s="50"/>
      <c r="P2504" s="50"/>
      <c r="Q2504" s="50"/>
      <c r="R2504" s="53"/>
    </row>
    <row r="2505">
      <c r="A2505" s="54"/>
      <c r="B2505" s="50"/>
      <c r="C2505" s="51"/>
      <c r="D2505" s="50"/>
      <c r="E2505" s="52"/>
      <c r="F2505" s="50"/>
      <c r="G2505" s="50"/>
      <c r="H2505" s="50"/>
      <c r="I2505" s="50"/>
      <c r="J2505" s="50"/>
      <c r="K2505" s="50"/>
      <c r="L2505" s="53"/>
      <c r="M2505" s="53"/>
      <c r="N2505" s="50"/>
      <c r="O2505" s="50"/>
      <c r="P2505" s="50"/>
      <c r="Q2505" s="50"/>
      <c r="R2505" s="53"/>
    </row>
    <row r="2506">
      <c r="A2506" s="54"/>
      <c r="B2506" s="50"/>
      <c r="C2506" s="51"/>
      <c r="D2506" s="50"/>
      <c r="E2506" s="52"/>
      <c r="F2506" s="50"/>
      <c r="G2506" s="50"/>
      <c r="H2506" s="50"/>
      <c r="I2506" s="50"/>
      <c r="J2506" s="50"/>
      <c r="K2506" s="50"/>
      <c r="L2506" s="53"/>
      <c r="M2506" s="53"/>
      <c r="N2506" s="50"/>
      <c r="O2506" s="50"/>
      <c r="P2506" s="50"/>
      <c r="Q2506" s="50"/>
      <c r="R2506" s="53"/>
    </row>
    <row r="2507">
      <c r="A2507" s="54"/>
      <c r="B2507" s="50"/>
      <c r="C2507" s="51"/>
      <c r="D2507" s="50"/>
      <c r="E2507" s="52"/>
      <c r="F2507" s="50"/>
      <c r="G2507" s="50"/>
      <c r="H2507" s="50"/>
      <c r="I2507" s="50"/>
      <c r="J2507" s="50"/>
      <c r="K2507" s="50"/>
      <c r="L2507" s="53"/>
      <c r="M2507" s="53"/>
      <c r="N2507" s="50"/>
      <c r="O2507" s="50"/>
      <c r="P2507" s="50"/>
      <c r="Q2507" s="50"/>
      <c r="R2507" s="53"/>
    </row>
    <row r="2508">
      <c r="A2508" s="54"/>
      <c r="B2508" s="50"/>
      <c r="C2508" s="51"/>
      <c r="D2508" s="50"/>
      <c r="E2508" s="52"/>
      <c r="F2508" s="50"/>
      <c r="G2508" s="50"/>
      <c r="H2508" s="50"/>
      <c r="I2508" s="50"/>
      <c r="J2508" s="50"/>
      <c r="K2508" s="50"/>
      <c r="L2508" s="53"/>
      <c r="M2508" s="53"/>
      <c r="N2508" s="50"/>
      <c r="O2508" s="50"/>
      <c r="P2508" s="50"/>
      <c r="Q2508" s="50"/>
      <c r="R2508" s="53"/>
    </row>
    <row r="2509">
      <c r="A2509" s="54"/>
      <c r="B2509" s="50"/>
      <c r="C2509" s="51"/>
      <c r="D2509" s="50"/>
      <c r="E2509" s="52"/>
      <c r="F2509" s="50"/>
      <c r="G2509" s="50"/>
      <c r="H2509" s="50"/>
      <c r="I2509" s="50"/>
      <c r="J2509" s="50"/>
      <c r="K2509" s="50"/>
      <c r="L2509" s="53"/>
      <c r="M2509" s="53"/>
      <c r="N2509" s="50"/>
      <c r="O2509" s="50"/>
      <c r="P2509" s="50"/>
      <c r="Q2509" s="50"/>
      <c r="R2509" s="53"/>
    </row>
    <row r="2510">
      <c r="A2510" s="54"/>
      <c r="B2510" s="50"/>
      <c r="C2510" s="51"/>
      <c r="D2510" s="50"/>
      <c r="E2510" s="52"/>
      <c r="F2510" s="50"/>
      <c r="G2510" s="50"/>
      <c r="H2510" s="50"/>
      <c r="I2510" s="50"/>
      <c r="J2510" s="50"/>
      <c r="K2510" s="50"/>
      <c r="L2510" s="53"/>
      <c r="M2510" s="53"/>
      <c r="N2510" s="50"/>
      <c r="O2510" s="50"/>
      <c r="P2510" s="50"/>
      <c r="Q2510" s="50"/>
      <c r="R2510" s="53"/>
    </row>
    <row r="2511">
      <c r="A2511" s="54"/>
      <c r="B2511" s="50"/>
      <c r="C2511" s="51"/>
      <c r="D2511" s="50"/>
      <c r="E2511" s="52"/>
      <c r="F2511" s="50"/>
      <c r="G2511" s="50"/>
      <c r="H2511" s="50"/>
      <c r="I2511" s="50"/>
      <c r="J2511" s="50"/>
      <c r="K2511" s="50"/>
      <c r="L2511" s="53"/>
      <c r="M2511" s="53"/>
      <c r="N2511" s="50"/>
      <c r="O2511" s="50"/>
      <c r="P2511" s="50"/>
      <c r="Q2511" s="50"/>
      <c r="R2511" s="53"/>
    </row>
    <row r="2512">
      <c r="A2512" s="54"/>
      <c r="B2512" s="50"/>
      <c r="C2512" s="51"/>
      <c r="D2512" s="50"/>
      <c r="E2512" s="52"/>
      <c r="F2512" s="50"/>
      <c r="G2512" s="50"/>
      <c r="H2512" s="50"/>
      <c r="I2512" s="50"/>
      <c r="J2512" s="50"/>
      <c r="K2512" s="50"/>
      <c r="L2512" s="53"/>
      <c r="M2512" s="53"/>
      <c r="N2512" s="50"/>
      <c r="O2512" s="50"/>
      <c r="P2512" s="50"/>
      <c r="Q2512" s="50"/>
      <c r="R2512" s="53"/>
    </row>
    <row r="2513">
      <c r="A2513" s="54"/>
      <c r="B2513" s="50"/>
      <c r="C2513" s="51"/>
      <c r="D2513" s="50"/>
      <c r="E2513" s="52"/>
      <c r="F2513" s="50"/>
      <c r="G2513" s="50"/>
      <c r="H2513" s="50"/>
      <c r="I2513" s="50"/>
      <c r="J2513" s="50"/>
      <c r="K2513" s="50"/>
      <c r="L2513" s="53"/>
      <c r="M2513" s="53"/>
      <c r="N2513" s="50"/>
      <c r="O2513" s="50"/>
      <c r="P2513" s="50"/>
      <c r="Q2513" s="50"/>
      <c r="R2513" s="53"/>
    </row>
    <row r="2514">
      <c r="A2514" s="54"/>
      <c r="B2514" s="50"/>
      <c r="C2514" s="51"/>
      <c r="D2514" s="50"/>
      <c r="E2514" s="52"/>
      <c r="F2514" s="50"/>
      <c r="G2514" s="50"/>
      <c r="H2514" s="50"/>
      <c r="I2514" s="50"/>
      <c r="J2514" s="50"/>
      <c r="K2514" s="50"/>
      <c r="L2514" s="53"/>
      <c r="M2514" s="53"/>
      <c r="N2514" s="50"/>
      <c r="O2514" s="50"/>
      <c r="P2514" s="50"/>
      <c r="Q2514" s="50"/>
      <c r="R2514" s="53"/>
    </row>
    <row r="2515">
      <c r="A2515" s="54"/>
      <c r="B2515" s="50"/>
      <c r="C2515" s="51"/>
      <c r="D2515" s="50"/>
      <c r="E2515" s="52"/>
      <c r="F2515" s="50"/>
      <c r="G2515" s="50"/>
      <c r="H2515" s="50"/>
      <c r="I2515" s="50"/>
      <c r="J2515" s="50"/>
      <c r="K2515" s="50"/>
      <c r="L2515" s="53"/>
      <c r="M2515" s="53"/>
      <c r="N2515" s="50"/>
      <c r="O2515" s="50"/>
      <c r="P2515" s="50"/>
      <c r="Q2515" s="50"/>
      <c r="R2515" s="53"/>
    </row>
    <row r="2516">
      <c r="A2516" s="54"/>
      <c r="B2516" s="50"/>
      <c r="C2516" s="51"/>
      <c r="D2516" s="50"/>
      <c r="E2516" s="52"/>
      <c r="F2516" s="50"/>
      <c r="G2516" s="50"/>
      <c r="H2516" s="50"/>
      <c r="I2516" s="50"/>
      <c r="J2516" s="50"/>
      <c r="K2516" s="50"/>
      <c r="L2516" s="53"/>
      <c r="M2516" s="53"/>
      <c r="N2516" s="50"/>
      <c r="O2516" s="50"/>
      <c r="P2516" s="50"/>
      <c r="Q2516" s="50"/>
      <c r="R2516" s="53"/>
    </row>
    <row r="2517">
      <c r="A2517" s="54"/>
      <c r="B2517" s="50"/>
      <c r="C2517" s="51"/>
      <c r="D2517" s="50"/>
      <c r="E2517" s="52"/>
      <c r="F2517" s="50"/>
      <c r="G2517" s="50"/>
      <c r="H2517" s="50"/>
      <c r="I2517" s="50"/>
      <c r="J2517" s="50"/>
      <c r="K2517" s="50"/>
      <c r="L2517" s="53"/>
      <c r="M2517" s="53"/>
      <c r="N2517" s="50"/>
      <c r="O2517" s="50"/>
      <c r="P2517" s="50"/>
      <c r="Q2517" s="50"/>
      <c r="R2517" s="53"/>
    </row>
    <row r="2518">
      <c r="A2518" s="54"/>
      <c r="B2518" s="50"/>
      <c r="C2518" s="51"/>
      <c r="D2518" s="50"/>
      <c r="E2518" s="52"/>
      <c r="F2518" s="50"/>
      <c r="G2518" s="50"/>
      <c r="H2518" s="50"/>
      <c r="I2518" s="50"/>
      <c r="J2518" s="50"/>
      <c r="K2518" s="50"/>
      <c r="L2518" s="53"/>
      <c r="M2518" s="53"/>
      <c r="N2518" s="50"/>
      <c r="O2518" s="50"/>
      <c r="P2518" s="50"/>
      <c r="Q2518" s="50"/>
      <c r="R2518" s="53"/>
    </row>
    <row r="2519">
      <c r="A2519" s="54"/>
      <c r="B2519" s="50"/>
      <c r="C2519" s="51"/>
      <c r="D2519" s="50"/>
      <c r="E2519" s="52"/>
      <c r="F2519" s="50"/>
      <c r="G2519" s="50"/>
      <c r="H2519" s="50"/>
      <c r="I2519" s="50"/>
      <c r="J2519" s="50"/>
      <c r="K2519" s="50"/>
      <c r="L2519" s="53"/>
      <c r="M2519" s="53"/>
      <c r="N2519" s="50"/>
      <c r="O2519" s="50"/>
      <c r="P2519" s="50"/>
      <c r="Q2519" s="50"/>
      <c r="R2519" s="53"/>
    </row>
    <row r="2520">
      <c r="A2520" s="54"/>
      <c r="B2520" s="50"/>
      <c r="C2520" s="51"/>
      <c r="D2520" s="50"/>
      <c r="E2520" s="52"/>
      <c r="F2520" s="50"/>
      <c r="G2520" s="50"/>
      <c r="H2520" s="50"/>
      <c r="I2520" s="50"/>
      <c r="J2520" s="50"/>
      <c r="K2520" s="50"/>
      <c r="L2520" s="53"/>
      <c r="M2520" s="53"/>
      <c r="N2520" s="50"/>
      <c r="O2520" s="50"/>
      <c r="P2520" s="50"/>
      <c r="Q2520" s="50"/>
      <c r="R2520" s="53"/>
    </row>
    <row r="2521">
      <c r="A2521" s="54"/>
      <c r="B2521" s="50"/>
      <c r="C2521" s="51"/>
      <c r="D2521" s="50"/>
      <c r="E2521" s="52"/>
      <c r="F2521" s="50"/>
      <c r="G2521" s="50"/>
      <c r="H2521" s="50"/>
      <c r="I2521" s="50"/>
      <c r="J2521" s="50"/>
      <c r="K2521" s="50"/>
      <c r="L2521" s="53"/>
      <c r="M2521" s="53"/>
      <c r="N2521" s="50"/>
      <c r="O2521" s="50"/>
      <c r="P2521" s="50"/>
      <c r="Q2521" s="50"/>
      <c r="R2521" s="53"/>
    </row>
    <row r="2522">
      <c r="A2522" s="54"/>
      <c r="B2522" s="50"/>
      <c r="C2522" s="51"/>
      <c r="D2522" s="50"/>
      <c r="E2522" s="52"/>
      <c r="F2522" s="50"/>
      <c r="G2522" s="50"/>
      <c r="H2522" s="50"/>
      <c r="I2522" s="50"/>
      <c r="J2522" s="50"/>
      <c r="K2522" s="50"/>
      <c r="L2522" s="53"/>
      <c r="M2522" s="53"/>
      <c r="N2522" s="50"/>
      <c r="O2522" s="50"/>
      <c r="P2522" s="50"/>
      <c r="Q2522" s="50"/>
      <c r="R2522" s="53"/>
    </row>
    <row r="2523">
      <c r="A2523" s="54"/>
      <c r="B2523" s="50"/>
      <c r="C2523" s="51"/>
      <c r="D2523" s="50"/>
      <c r="E2523" s="52"/>
      <c r="F2523" s="50"/>
      <c r="G2523" s="50"/>
      <c r="H2523" s="50"/>
      <c r="I2523" s="50"/>
      <c r="J2523" s="50"/>
      <c r="K2523" s="50"/>
      <c r="L2523" s="53"/>
      <c r="M2523" s="53"/>
      <c r="N2523" s="50"/>
      <c r="O2523" s="50"/>
      <c r="P2523" s="50"/>
      <c r="Q2523" s="50"/>
      <c r="R2523" s="53"/>
    </row>
    <row r="2524">
      <c r="A2524" s="54"/>
      <c r="B2524" s="50"/>
      <c r="C2524" s="51"/>
      <c r="D2524" s="50"/>
      <c r="E2524" s="52"/>
      <c r="F2524" s="50"/>
      <c r="G2524" s="50"/>
      <c r="H2524" s="50"/>
      <c r="I2524" s="50"/>
      <c r="J2524" s="50"/>
      <c r="K2524" s="50"/>
      <c r="L2524" s="53"/>
      <c r="M2524" s="53"/>
      <c r="N2524" s="50"/>
      <c r="O2524" s="50"/>
      <c r="P2524" s="50"/>
      <c r="Q2524" s="50"/>
      <c r="R2524" s="53"/>
    </row>
    <row r="2525">
      <c r="A2525" s="54"/>
      <c r="B2525" s="50"/>
      <c r="C2525" s="51"/>
      <c r="D2525" s="50"/>
      <c r="E2525" s="52"/>
      <c r="F2525" s="50"/>
      <c r="G2525" s="50"/>
      <c r="H2525" s="50"/>
      <c r="I2525" s="50"/>
      <c r="J2525" s="50"/>
      <c r="K2525" s="50"/>
      <c r="L2525" s="53"/>
      <c r="M2525" s="53"/>
      <c r="N2525" s="50"/>
      <c r="O2525" s="50"/>
      <c r="P2525" s="50"/>
      <c r="Q2525" s="50"/>
      <c r="R2525" s="53"/>
    </row>
    <row r="2526">
      <c r="A2526" s="54"/>
      <c r="B2526" s="50"/>
      <c r="C2526" s="51"/>
      <c r="D2526" s="50"/>
      <c r="E2526" s="52"/>
      <c r="F2526" s="50"/>
      <c r="G2526" s="50"/>
      <c r="H2526" s="50"/>
      <c r="I2526" s="50"/>
      <c r="J2526" s="50"/>
      <c r="K2526" s="50"/>
      <c r="L2526" s="53"/>
      <c r="M2526" s="53"/>
      <c r="N2526" s="50"/>
      <c r="O2526" s="50"/>
      <c r="P2526" s="50"/>
      <c r="Q2526" s="50"/>
      <c r="R2526" s="53"/>
    </row>
    <row r="2527">
      <c r="A2527" s="54"/>
      <c r="B2527" s="50"/>
      <c r="C2527" s="51"/>
      <c r="D2527" s="50"/>
      <c r="E2527" s="52"/>
      <c r="F2527" s="50"/>
      <c r="G2527" s="50"/>
      <c r="H2527" s="50"/>
      <c r="I2527" s="50"/>
      <c r="J2527" s="50"/>
      <c r="K2527" s="50"/>
      <c r="L2527" s="53"/>
      <c r="M2527" s="53"/>
      <c r="N2527" s="50"/>
      <c r="O2527" s="50"/>
      <c r="P2527" s="50"/>
      <c r="Q2527" s="50"/>
      <c r="R2527" s="53"/>
    </row>
    <row r="2528">
      <c r="A2528" s="54"/>
      <c r="B2528" s="50"/>
      <c r="C2528" s="51"/>
      <c r="D2528" s="50"/>
      <c r="E2528" s="52"/>
      <c r="F2528" s="50"/>
      <c r="G2528" s="50"/>
      <c r="H2528" s="50"/>
      <c r="I2528" s="50"/>
      <c r="J2528" s="50"/>
      <c r="K2528" s="50"/>
      <c r="L2528" s="53"/>
      <c r="M2528" s="53"/>
      <c r="N2528" s="50"/>
      <c r="O2528" s="50"/>
      <c r="P2528" s="50"/>
      <c r="Q2528" s="50"/>
      <c r="R2528" s="53"/>
    </row>
    <row r="2529">
      <c r="A2529" s="54"/>
      <c r="B2529" s="50"/>
      <c r="C2529" s="51"/>
      <c r="D2529" s="50"/>
      <c r="E2529" s="52"/>
      <c r="F2529" s="50"/>
      <c r="G2529" s="50"/>
      <c r="H2529" s="50"/>
      <c r="I2529" s="50"/>
      <c r="J2529" s="50"/>
      <c r="K2529" s="50"/>
      <c r="L2529" s="53"/>
      <c r="M2529" s="53"/>
      <c r="N2529" s="50"/>
      <c r="O2529" s="50"/>
      <c r="P2529" s="50"/>
      <c r="Q2529" s="50"/>
      <c r="R2529" s="53"/>
    </row>
    <row r="2530">
      <c r="A2530" s="54"/>
      <c r="B2530" s="50"/>
      <c r="C2530" s="51"/>
      <c r="D2530" s="50"/>
      <c r="E2530" s="52"/>
      <c r="F2530" s="50"/>
      <c r="G2530" s="50"/>
      <c r="H2530" s="50"/>
      <c r="I2530" s="50"/>
      <c r="J2530" s="50"/>
      <c r="K2530" s="50"/>
      <c r="L2530" s="53"/>
      <c r="M2530" s="53"/>
      <c r="N2530" s="50"/>
      <c r="O2530" s="50"/>
      <c r="P2530" s="50"/>
      <c r="Q2530" s="50"/>
      <c r="R2530" s="53"/>
    </row>
    <row r="2531">
      <c r="A2531" s="54"/>
      <c r="B2531" s="50"/>
      <c r="C2531" s="51"/>
      <c r="D2531" s="50"/>
      <c r="E2531" s="52"/>
      <c r="F2531" s="50"/>
      <c r="G2531" s="50"/>
      <c r="H2531" s="50"/>
      <c r="I2531" s="50"/>
      <c r="J2531" s="50"/>
      <c r="K2531" s="50"/>
      <c r="L2531" s="53"/>
      <c r="M2531" s="53"/>
      <c r="N2531" s="50"/>
      <c r="O2531" s="50"/>
      <c r="P2531" s="50"/>
      <c r="Q2531" s="50"/>
      <c r="R2531" s="53"/>
    </row>
    <row r="2532">
      <c r="A2532" s="54"/>
      <c r="B2532" s="50"/>
      <c r="C2532" s="51"/>
      <c r="D2532" s="50"/>
      <c r="E2532" s="52"/>
      <c r="F2532" s="50"/>
      <c r="G2532" s="50"/>
      <c r="H2532" s="50"/>
      <c r="I2532" s="50"/>
      <c r="J2532" s="50"/>
      <c r="K2532" s="50"/>
      <c r="L2532" s="53"/>
      <c r="M2532" s="53"/>
      <c r="N2532" s="50"/>
      <c r="O2532" s="50"/>
      <c r="P2532" s="50"/>
      <c r="Q2532" s="50"/>
      <c r="R2532" s="53"/>
    </row>
    <row r="2533">
      <c r="A2533" s="54"/>
      <c r="B2533" s="50"/>
      <c r="C2533" s="51"/>
      <c r="D2533" s="50"/>
      <c r="E2533" s="52"/>
      <c r="F2533" s="50"/>
      <c r="G2533" s="50"/>
      <c r="H2533" s="50"/>
      <c r="I2533" s="50"/>
      <c r="J2533" s="50"/>
      <c r="K2533" s="50"/>
      <c r="L2533" s="53"/>
      <c r="M2533" s="53"/>
      <c r="N2533" s="50"/>
      <c r="O2533" s="50"/>
      <c r="P2533" s="50"/>
      <c r="Q2533" s="50"/>
      <c r="R2533" s="53"/>
    </row>
    <row r="2534">
      <c r="A2534" s="54"/>
      <c r="B2534" s="50"/>
      <c r="C2534" s="51"/>
      <c r="D2534" s="50"/>
      <c r="E2534" s="52"/>
      <c r="F2534" s="50"/>
      <c r="G2534" s="50"/>
      <c r="H2534" s="50"/>
      <c r="I2534" s="50"/>
      <c r="J2534" s="50"/>
      <c r="K2534" s="50"/>
      <c r="L2534" s="53"/>
      <c r="M2534" s="53"/>
      <c r="N2534" s="50"/>
      <c r="O2534" s="50"/>
      <c r="P2534" s="50"/>
      <c r="Q2534" s="50"/>
      <c r="R2534" s="53"/>
    </row>
    <row r="2535">
      <c r="A2535" s="54"/>
      <c r="B2535" s="50"/>
      <c r="C2535" s="51"/>
      <c r="D2535" s="50"/>
      <c r="E2535" s="52"/>
      <c r="F2535" s="50"/>
      <c r="G2535" s="50"/>
      <c r="H2535" s="50"/>
      <c r="I2535" s="50"/>
      <c r="J2535" s="50"/>
      <c r="K2535" s="50"/>
      <c r="L2535" s="53"/>
      <c r="M2535" s="53"/>
      <c r="N2535" s="50"/>
      <c r="O2535" s="50"/>
      <c r="P2535" s="50"/>
      <c r="Q2535" s="50"/>
      <c r="R2535" s="53"/>
    </row>
    <row r="2536">
      <c r="A2536" s="54"/>
      <c r="B2536" s="50"/>
      <c r="C2536" s="51"/>
      <c r="D2536" s="50"/>
      <c r="E2536" s="52"/>
      <c r="F2536" s="50"/>
      <c r="G2536" s="50"/>
      <c r="H2536" s="50"/>
      <c r="I2536" s="50"/>
      <c r="J2536" s="50"/>
      <c r="K2536" s="50"/>
      <c r="L2536" s="53"/>
      <c r="M2536" s="53"/>
      <c r="N2536" s="50"/>
      <c r="O2536" s="50"/>
      <c r="P2536" s="50"/>
      <c r="Q2536" s="50"/>
      <c r="R2536" s="53"/>
    </row>
    <row r="2537">
      <c r="A2537" s="54"/>
      <c r="B2537" s="50"/>
      <c r="C2537" s="51"/>
      <c r="D2537" s="50"/>
      <c r="E2537" s="52"/>
      <c r="F2537" s="50"/>
      <c r="G2537" s="50"/>
      <c r="H2537" s="50"/>
      <c r="I2537" s="50"/>
      <c r="J2537" s="50"/>
      <c r="K2537" s="50"/>
      <c r="L2537" s="53"/>
      <c r="M2537" s="53"/>
      <c r="N2537" s="50"/>
      <c r="O2537" s="50"/>
      <c r="P2537" s="50"/>
      <c r="Q2537" s="50"/>
      <c r="R2537" s="53"/>
    </row>
    <row r="2538">
      <c r="A2538" s="54"/>
      <c r="B2538" s="50"/>
      <c r="C2538" s="51"/>
      <c r="D2538" s="50"/>
      <c r="E2538" s="52"/>
      <c r="F2538" s="50"/>
      <c r="G2538" s="50"/>
      <c r="H2538" s="50"/>
      <c r="I2538" s="50"/>
      <c r="J2538" s="50"/>
      <c r="K2538" s="50"/>
      <c r="L2538" s="53"/>
      <c r="M2538" s="53"/>
      <c r="N2538" s="50"/>
      <c r="O2538" s="50"/>
      <c r="P2538" s="50"/>
      <c r="Q2538" s="50"/>
      <c r="R2538" s="53"/>
    </row>
    <row r="2539">
      <c r="A2539" s="54"/>
      <c r="B2539" s="50"/>
      <c r="C2539" s="51"/>
      <c r="D2539" s="50"/>
      <c r="E2539" s="52"/>
      <c r="F2539" s="50"/>
      <c r="G2539" s="50"/>
      <c r="H2539" s="50"/>
      <c r="I2539" s="50"/>
      <c r="J2539" s="50"/>
      <c r="K2539" s="50"/>
      <c r="L2539" s="53"/>
      <c r="M2539" s="53"/>
      <c r="N2539" s="50"/>
      <c r="O2539" s="50"/>
      <c r="P2539" s="50"/>
      <c r="Q2539" s="50"/>
      <c r="R2539" s="53"/>
    </row>
    <row r="2540">
      <c r="A2540" s="54"/>
      <c r="B2540" s="50"/>
      <c r="C2540" s="51"/>
      <c r="D2540" s="50"/>
      <c r="E2540" s="52"/>
      <c r="F2540" s="50"/>
      <c r="G2540" s="50"/>
      <c r="H2540" s="50"/>
      <c r="I2540" s="50"/>
      <c r="J2540" s="50"/>
      <c r="K2540" s="50"/>
      <c r="L2540" s="53"/>
      <c r="M2540" s="53"/>
      <c r="N2540" s="50"/>
      <c r="O2540" s="50"/>
      <c r="P2540" s="50"/>
      <c r="Q2540" s="50"/>
      <c r="R2540" s="53"/>
    </row>
    <row r="2541">
      <c r="A2541" s="54"/>
      <c r="B2541" s="50"/>
      <c r="C2541" s="51"/>
      <c r="D2541" s="50"/>
      <c r="E2541" s="52"/>
      <c r="F2541" s="50"/>
      <c r="G2541" s="50"/>
      <c r="H2541" s="50"/>
      <c r="I2541" s="50"/>
      <c r="J2541" s="50"/>
      <c r="K2541" s="50"/>
      <c r="L2541" s="53"/>
      <c r="M2541" s="53"/>
      <c r="N2541" s="50"/>
      <c r="O2541" s="50"/>
      <c r="P2541" s="50"/>
      <c r="Q2541" s="50"/>
      <c r="R2541" s="53"/>
    </row>
    <row r="2542">
      <c r="A2542" s="54"/>
      <c r="B2542" s="50"/>
      <c r="C2542" s="51"/>
      <c r="D2542" s="50"/>
      <c r="E2542" s="52"/>
      <c r="F2542" s="50"/>
      <c r="G2542" s="50"/>
      <c r="H2542" s="50"/>
      <c r="I2542" s="50"/>
      <c r="J2542" s="50"/>
      <c r="K2542" s="50"/>
      <c r="L2542" s="53"/>
      <c r="M2542" s="53"/>
      <c r="N2542" s="50"/>
      <c r="O2542" s="50"/>
      <c r="P2542" s="50"/>
      <c r="Q2542" s="50"/>
      <c r="R2542" s="53"/>
    </row>
    <row r="2543">
      <c r="A2543" s="54"/>
      <c r="B2543" s="50"/>
      <c r="C2543" s="51"/>
      <c r="D2543" s="50"/>
      <c r="E2543" s="52"/>
      <c r="F2543" s="50"/>
      <c r="G2543" s="50"/>
      <c r="H2543" s="50"/>
      <c r="I2543" s="50"/>
      <c r="J2543" s="50"/>
      <c r="K2543" s="50"/>
      <c r="L2543" s="53"/>
      <c r="M2543" s="53"/>
      <c r="N2543" s="50"/>
      <c r="O2543" s="50"/>
      <c r="P2543" s="50"/>
      <c r="Q2543" s="50"/>
      <c r="R2543" s="53"/>
    </row>
    <row r="2544">
      <c r="A2544" s="54"/>
      <c r="B2544" s="50"/>
      <c r="C2544" s="51"/>
      <c r="D2544" s="50"/>
      <c r="E2544" s="52"/>
      <c r="F2544" s="50"/>
      <c r="G2544" s="50"/>
      <c r="H2544" s="50"/>
      <c r="I2544" s="50"/>
      <c r="J2544" s="50"/>
      <c r="K2544" s="50"/>
      <c r="L2544" s="53"/>
      <c r="M2544" s="53"/>
      <c r="N2544" s="50"/>
      <c r="O2544" s="50"/>
      <c r="P2544" s="50"/>
      <c r="Q2544" s="50"/>
      <c r="R2544" s="53"/>
    </row>
    <row r="2545">
      <c r="A2545" s="54"/>
      <c r="B2545" s="50"/>
      <c r="C2545" s="51"/>
      <c r="D2545" s="50"/>
      <c r="E2545" s="52"/>
      <c r="F2545" s="50"/>
      <c r="G2545" s="50"/>
      <c r="H2545" s="50"/>
      <c r="I2545" s="50"/>
      <c r="J2545" s="50"/>
      <c r="K2545" s="50"/>
      <c r="L2545" s="53"/>
      <c r="M2545" s="53"/>
      <c r="N2545" s="50"/>
      <c r="O2545" s="50"/>
      <c r="P2545" s="50"/>
      <c r="Q2545" s="50"/>
      <c r="R2545" s="53"/>
    </row>
    <row r="2546">
      <c r="A2546" s="54"/>
      <c r="B2546" s="50"/>
      <c r="C2546" s="51"/>
      <c r="D2546" s="50"/>
      <c r="E2546" s="52"/>
      <c r="F2546" s="50"/>
      <c r="G2546" s="50"/>
      <c r="H2546" s="50"/>
      <c r="I2546" s="50"/>
      <c r="J2546" s="50"/>
      <c r="K2546" s="50"/>
      <c r="L2546" s="53"/>
      <c r="M2546" s="53"/>
      <c r="N2546" s="50"/>
      <c r="O2546" s="50"/>
      <c r="P2546" s="50"/>
      <c r="Q2546" s="50"/>
      <c r="R2546" s="53"/>
    </row>
    <row r="2547">
      <c r="A2547" s="54"/>
      <c r="B2547" s="50"/>
      <c r="C2547" s="51"/>
      <c r="D2547" s="50"/>
      <c r="E2547" s="52"/>
      <c r="F2547" s="50"/>
      <c r="G2547" s="50"/>
      <c r="H2547" s="50"/>
      <c r="I2547" s="50"/>
      <c r="J2547" s="50"/>
      <c r="K2547" s="50"/>
      <c r="L2547" s="53"/>
      <c r="M2547" s="53"/>
      <c r="N2547" s="50"/>
      <c r="O2547" s="50"/>
      <c r="P2547" s="50"/>
      <c r="Q2547" s="50"/>
      <c r="R2547" s="53"/>
    </row>
    <row r="2548">
      <c r="A2548" s="54"/>
      <c r="B2548" s="50"/>
      <c r="C2548" s="51"/>
      <c r="D2548" s="50"/>
      <c r="E2548" s="52"/>
      <c r="F2548" s="50"/>
      <c r="G2548" s="50"/>
      <c r="H2548" s="50"/>
      <c r="I2548" s="50"/>
      <c r="J2548" s="50"/>
      <c r="K2548" s="50"/>
      <c r="L2548" s="53"/>
      <c r="M2548" s="53"/>
      <c r="N2548" s="50"/>
      <c r="O2548" s="50"/>
      <c r="P2548" s="50"/>
      <c r="Q2548" s="50"/>
      <c r="R2548" s="53"/>
    </row>
    <row r="2549">
      <c r="A2549" s="54"/>
      <c r="B2549" s="50"/>
      <c r="C2549" s="51"/>
      <c r="D2549" s="50"/>
      <c r="E2549" s="52"/>
      <c r="F2549" s="50"/>
      <c r="G2549" s="50"/>
      <c r="H2549" s="50"/>
      <c r="I2549" s="50"/>
      <c r="J2549" s="50"/>
      <c r="K2549" s="50"/>
      <c r="L2549" s="53"/>
      <c r="M2549" s="53"/>
      <c r="N2549" s="50"/>
      <c r="O2549" s="50"/>
      <c r="P2549" s="50"/>
      <c r="Q2549" s="50"/>
      <c r="R2549" s="53"/>
    </row>
    <row r="2550">
      <c r="A2550" s="54"/>
      <c r="B2550" s="50"/>
      <c r="C2550" s="51"/>
      <c r="D2550" s="50"/>
      <c r="E2550" s="52"/>
      <c r="F2550" s="50"/>
      <c r="G2550" s="50"/>
      <c r="H2550" s="50"/>
      <c r="I2550" s="50"/>
      <c r="J2550" s="50"/>
      <c r="K2550" s="50"/>
      <c r="L2550" s="53"/>
      <c r="M2550" s="53"/>
      <c r="N2550" s="50"/>
      <c r="O2550" s="50"/>
      <c r="P2550" s="50"/>
      <c r="Q2550" s="50"/>
      <c r="R2550" s="53"/>
    </row>
    <row r="2551">
      <c r="A2551" s="54"/>
      <c r="B2551" s="50"/>
      <c r="C2551" s="51"/>
      <c r="D2551" s="50"/>
      <c r="E2551" s="52"/>
      <c r="F2551" s="50"/>
      <c r="G2551" s="50"/>
      <c r="H2551" s="50"/>
      <c r="I2551" s="50"/>
      <c r="J2551" s="50"/>
      <c r="K2551" s="50"/>
      <c r="L2551" s="53"/>
      <c r="M2551" s="53"/>
      <c r="N2551" s="50"/>
      <c r="O2551" s="50"/>
      <c r="P2551" s="50"/>
      <c r="Q2551" s="50"/>
      <c r="R2551" s="53"/>
    </row>
    <row r="2552">
      <c r="A2552" s="54"/>
      <c r="B2552" s="50"/>
      <c r="C2552" s="51"/>
      <c r="D2552" s="50"/>
      <c r="E2552" s="52"/>
      <c r="F2552" s="50"/>
      <c r="G2552" s="50"/>
      <c r="H2552" s="50"/>
      <c r="I2552" s="50"/>
      <c r="J2552" s="50"/>
      <c r="K2552" s="50"/>
      <c r="L2552" s="53"/>
      <c r="M2552" s="53"/>
      <c r="N2552" s="50"/>
      <c r="O2552" s="50"/>
      <c r="P2552" s="50"/>
      <c r="Q2552" s="50"/>
      <c r="R2552" s="53"/>
    </row>
    <row r="2553">
      <c r="A2553" s="54"/>
      <c r="B2553" s="50"/>
      <c r="C2553" s="51"/>
      <c r="D2553" s="50"/>
      <c r="E2553" s="52"/>
      <c r="F2553" s="50"/>
      <c r="G2553" s="50"/>
      <c r="H2553" s="50"/>
      <c r="I2553" s="50"/>
      <c r="J2553" s="50"/>
      <c r="K2553" s="50"/>
      <c r="L2553" s="53"/>
      <c r="M2553" s="53"/>
      <c r="N2553" s="50"/>
      <c r="O2553" s="50"/>
      <c r="P2553" s="50"/>
      <c r="Q2553" s="50"/>
      <c r="R2553" s="53"/>
    </row>
    <row r="2554">
      <c r="A2554" s="54"/>
      <c r="B2554" s="50"/>
      <c r="C2554" s="51"/>
      <c r="D2554" s="50"/>
      <c r="E2554" s="52"/>
      <c r="F2554" s="50"/>
      <c r="G2554" s="50"/>
      <c r="H2554" s="50"/>
      <c r="I2554" s="50"/>
      <c r="J2554" s="50"/>
      <c r="K2554" s="50"/>
      <c r="L2554" s="53"/>
      <c r="M2554" s="53"/>
      <c r="N2554" s="50"/>
      <c r="O2554" s="50"/>
      <c r="P2554" s="50"/>
      <c r="Q2554" s="50"/>
      <c r="R2554" s="53"/>
    </row>
    <row r="2555">
      <c r="A2555" s="54"/>
      <c r="B2555" s="50"/>
      <c r="C2555" s="51"/>
      <c r="D2555" s="50"/>
      <c r="E2555" s="52"/>
      <c r="F2555" s="50"/>
      <c r="G2555" s="50"/>
      <c r="H2555" s="50"/>
      <c r="I2555" s="50"/>
      <c r="J2555" s="50"/>
      <c r="K2555" s="50"/>
      <c r="L2555" s="53"/>
      <c r="M2555" s="53"/>
      <c r="N2555" s="50"/>
      <c r="O2555" s="50"/>
      <c r="P2555" s="50"/>
      <c r="Q2555" s="50"/>
      <c r="R2555" s="53"/>
    </row>
    <row r="2556">
      <c r="A2556" s="54"/>
      <c r="B2556" s="50"/>
      <c r="C2556" s="51"/>
      <c r="D2556" s="50"/>
      <c r="E2556" s="52"/>
      <c r="F2556" s="50"/>
      <c r="G2556" s="50"/>
      <c r="H2556" s="50"/>
      <c r="I2556" s="50"/>
      <c r="J2556" s="50"/>
      <c r="K2556" s="50"/>
      <c r="L2556" s="53"/>
      <c r="M2556" s="53"/>
      <c r="N2556" s="50"/>
      <c r="O2556" s="50"/>
      <c r="P2556" s="50"/>
      <c r="Q2556" s="50"/>
      <c r="R2556" s="53"/>
    </row>
    <row r="2557">
      <c r="A2557" s="54"/>
      <c r="B2557" s="50"/>
      <c r="C2557" s="51"/>
      <c r="D2557" s="50"/>
      <c r="E2557" s="52"/>
      <c r="F2557" s="50"/>
      <c r="G2557" s="50"/>
      <c r="H2557" s="50"/>
      <c r="I2557" s="50"/>
      <c r="J2557" s="50"/>
      <c r="K2557" s="50"/>
      <c r="L2557" s="53"/>
      <c r="M2557" s="53"/>
      <c r="N2557" s="50"/>
      <c r="O2557" s="50"/>
      <c r="P2557" s="50"/>
      <c r="Q2557" s="50"/>
      <c r="R2557" s="53"/>
    </row>
    <row r="2558">
      <c r="A2558" s="54"/>
      <c r="B2558" s="50"/>
      <c r="C2558" s="51"/>
      <c r="D2558" s="50"/>
      <c r="E2558" s="52"/>
      <c r="F2558" s="50"/>
      <c r="G2558" s="50"/>
      <c r="H2558" s="50"/>
      <c r="I2558" s="50"/>
      <c r="J2558" s="50"/>
      <c r="K2558" s="50"/>
      <c r="L2558" s="53"/>
      <c r="M2558" s="53"/>
      <c r="N2558" s="50"/>
      <c r="O2558" s="50"/>
      <c r="P2558" s="50"/>
      <c r="Q2558" s="50"/>
      <c r="R2558" s="53"/>
    </row>
    <row r="2559">
      <c r="A2559" s="54"/>
      <c r="B2559" s="50"/>
      <c r="C2559" s="51"/>
      <c r="D2559" s="50"/>
      <c r="E2559" s="52"/>
      <c r="F2559" s="50"/>
      <c r="G2559" s="50"/>
      <c r="H2559" s="50"/>
      <c r="I2559" s="50"/>
      <c r="J2559" s="50"/>
      <c r="K2559" s="50"/>
      <c r="L2559" s="53"/>
      <c r="M2559" s="53"/>
      <c r="N2559" s="50"/>
      <c r="O2559" s="50"/>
      <c r="P2559" s="50"/>
      <c r="Q2559" s="50"/>
      <c r="R2559" s="53"/>
    </row>
    <row r="2560">
      <c r="A2560" s="54"/>
      <c r="B2560" s="50"/>
      <c r="C2560" s="51"/>
      <c r="D2560" s="50"/>
      <c r="E2560" s="52"/>
      <c r="F2560" s="50"/>
      <c r="G2560" s="50"/>
      <c r="H2560" s="50"/>
      <c r="I2560" s="50"/>
      <c r="J2560" s="50"/>
      <c r="K2560" s="50"/>
      <c r="L2560" s="53"/>
      <c r="M2560" s="53"/>
      <c r="N2560" s="50"/>
      <c r="O2560" s="50"/>
      <c r="P2560" s="50"/>
      <c r="Q2560" s="50"/>
      <c r="R2560" s="53"/>
    </row>
    <row r="2561">
      <c r="A2561" s="54"/>
      <c r="B2561" s="50"/>
      <c r="C2561" s="51"/>
      <c r="D2561" s="50"/>
      <c r="E2561" s="52"/>
      <c r="F2561" s="50"/>
      <c r="G2561" s="50"/>
      <c r="H2561" s="50"/>
      <c r="I2561" s="50"/>
      <c r="J2561" s="50"/>
      <c r="K2561" s="50"/>
      <c r="L2561" s="53"/>
      <c r="M2561" s="53"/>
      <c r="N2561" s="50"/>
      <c r="O2561" s="50"/>
      <c r="P2561" s="50"/>
      <c r="Q2561" s="50"/>
      <c r="R2561" s="53"/>
    </row>
    <row r="2562">
      <c r="A2562" s="54"/>
      <c r="B2562" s="50"/>
      <c r="C2562" s="51"/>
      <c r="D2562" s="50"/>
      <c r="E2562" s="52"/>
      <c r="F2562" s="50"/>
      <c r="G2562" s="50"/>
      <c r="H2562" s="50"/>
      <c r="I2562" s="50"/>
      <c r="J2562" s="50"/>
      <c r="K2562" s="50"/>
      <c r="L2562" s="53"/>
      <c r="M2562" s="53"/>
      <c r="N2562" s="50"/>
      <c r="O2562" s="50"/>
      <c r="P2562" s="50"/>
      <c r="Q2562" s="50"/>
      <c r="R2562" s="53"/>
    </row>
    <row r="2563">
      <c r="A2563" s="54"/>
      <c r="B2563" s="50"/>
      <c r="C2563" s="51"/>
      <c r="D2563" s="50"/>
      <c r="E2563" s="52"/>
      <c r="F2563" s="50"/>
      <c r="G2563" s="50"/>
      <c r="H2563" s="50"/>
      <c r="I2563" s="50"/>
      <c r="J2563" s="50"/>
      <c r="K2563" s="50"/>
      <c r="L2563" s="53"/>
      <c r="M2563" s="53"/>
      <c r="N2563" s="50"/>
      <c r="O2563" s="50"/>
      <c r="P2563" s="50"/>
      <c r="Q2563" s="50"/>
      <c r="R2563" s="53"/>
    </row>
    <row r="2564">
      <c r="A2564" s="54"/>
      <c r="B2564" s="50"/>
      <c r="C2564" s="51"/>
      <c r="D2564" s="50"/>
      <c r="E2564" s="52"/>
      <c r="F2564" s="50"/>
      <c r="G2564" s="50"/>
      <c r="H2564" s="50"/>
      <c r="I2564" s="50"/>
      <c r="J2564" s="50"/>
      <c r="K2564" s="50"/>
      <c r="L2564" s="53"/>
      <c r="M2564" s="53"/>
      <c r="N2564" s="50"/>
      <c r="O2564" s="50"/>
      <c r="P2564" s="50"/>
      <c r="Q2564" s="50"/>
      <c r="R2564" s="53"/>
    </row>
    <row r="2565">
      <c r="A2565" s="54"/>
      <c r="B2565" s="50"/>
      <c r="C2565" s="51"/>
      <c r="D2565" s="50"/>
      <c r="E2565" s="52"/>
      <c r="F2565" s="50"/>
      <c r="G2565" s="50"/>
      <c r="H2565" s="50"/>
      <c r="I2565" s="50"/>
      <c r="J2565" s="50"/>
      <c r="K2565" s="50"/>
      <c r="L2565" s="53"/>
      <c r="M2565" s="53"/>
      <c r="N2565" s="50"/>
      <c r="O2565" s="50"/>
      <c r="P2565" s="50"/>
      <c r="Q2565" s="50"/>
      <c r="R2565" s="53"/>
    </row>
    <row r="2566">
      <c r="A2566" s="54"/>
      <c r="B2566" s="50"/>
      <c r="C2566" s="51"/>
      <c r="D2566" s="50"/>
      <c r="E2566" s="52"/>
      <c r="F2566" s="50"/>
      <c r="G2566" s="50"/>
      <c r="H2566" s="50"/>
      <c r="I2566" s="50"/>
      <c r="J2566" s="50"/>
      <c r="K2566" s="50"/>
      <c r="L2566" s="53"/>
      <c r="M2566" s="53"/>
      <c r="N2566" s="50"/>
      <c r="O2566" s="50"/>
      <c r="P2566" s="50"/>
      <c r="Q2566" s="50"/>
      <c r="R2566" s="53"/>
    </row>
    <row r="2567">
      <c r="A2567" s="54"/>
      <c r="B2567" s="50"/>
      <c r="C2567" s="51"/>
      <c r="D2567" s="50"/>
      <c r="E2567" s="52"/>
      <c r="F2567" s="50"/>
      <c r="G2567" s="50"/>
      <c r="H2567" s="50"/>
      <c r="I2567" s="50"/>
      <c r="J2567" s="50"/>
      <c r="K2567" s="50"/>
      <c r="L2567" s="53"/>
      <c r="M2567" s="53"/>
      <c r="N2567" s="50"/>
      <c r="O2567" s="50"/>
      <c r="P2567" s="50"/>
      <c r="Q2567" s="50"/>
      <c r="R2567" s="53"/>
    </row>
    <row r="2568">
      <c r="A2568" s="54"/>
      <c r="B2568" s="50"/>
      <c r="C2568" s="51"/>
      <c r="D2568" s="50"/>
      <c r="E2568" s="52"/>
      <c r="F2568" s="50"/>
      <c r="G2568" s="50"/>
      <c r="H2568" s="50"/>
      <c r="I2568" s="50"/>
      <c r="J2568" s="50"/>
      <c r="K2568" s="50"/>
      <c r="L2568" s="53"/>
      <c r="M2568" s="53"/>
      <c r="N2568" s="50"/>
      <c r="O2568" s="50"/>
      <c r="P2568" s="50"/>
      <c r="Q2568" s="50"/>
      <c r="R2568" s="53"/>
    </row>
    <row r="2569">
      <c r="A2569" s="54"/>
      <c r="B2569" s="50"/>
      <c r="C2569" s="51"/>
      <c r="D2569" s="50"/>
      <c r="E2569" s="52"/>
      <c r="F2569" s="50"/>
      <c r="G2569" s="50"/>
      <c r="H2569" s="50"/>
      <c r="I2569" s="50"/>
      <c r="J2569" s="50"/>
      <c r="K2569" s="50"/>
      <c r="L2569" s="53"/>
      <c r="M2569" s="53"/>
      <c r="N2569" s="50"/>
      <c r="O2569" s="50"/>
      <c r="P2569" s="50"/>
      <c r="Q2569" s="50"/>
      <c r="R2569" s="53"/>
    </row>
    <row r="2570">
      <c r="A2570" s="54"/>
      <c r="B2570" s="50"/>
      <c r="C2570" s="51"/>
      <c r="D2570" s="50"/>
      <c r="E2570" s="52"/>
      <c r="F2570" s="50"/>
      <c r="G2570" s="50"/>
      <c r="H2570" s="50"/>
      <c r="I2570" s="50"/>
      <c r="J2570" s="50"/>
      <c r="K2570" s="50"/>
      <c r="L2570" s="53"/>
      <c r="M2570" s="53"/>
      <c r="N2570" s="50"/>
      <c r="O2570" s="50"/>
      <c r="P2570" s="50"/>
      <c r="Q2570" s="50"/>
      <c r="R2570" s="53"/>
    </row>
    <row r="2571">
      <c r="A2571" s="54"/>
      <c r="B2571" s="50"/>
      <c r="C2571" s="51"/>
      <c r="D2571" s="50"/>
      <c r="E2571" s="52"/>
      <c r="F2571" s="50"/>
      <c r="G2571" s="50"/>
      <c r="H2571" s="50"/>
      <c r="I2571" s="50"/>
      <c r="J2571" s="50"/>
      <c r="K2571" s="50"/>
      <c r="L2571" s="53"/>
      <c r="M2571" s="53"/>
      <c r="N2571" s="50"/>
      <c r="O2571" s="50"/>
      <c r="P2571" s="50"/>
      <c r="Q2571" s="50"/>
      <c r="R2571" s="53"/>
    </row>
    <row r="2572">
      <c r="A2572" s="54"/>
      <c r="B2572" s="50"/>
      <c r="C2572" s="51"/>
      <c r="D2572" s="50"/>
      <c r="E2572" s="52"/>
      <c r="F2572" s="50"/>
      <c r="G2572" s="50"/>
      <c r="H2572" s="50"/>
      <c r="I2572" s="50"/>
      <c r="J2572" s="50"/>
      <c r="K2572" s="50"/>
      <c r="L2572" s="53"/>
      <c r="M2572" s="53"/>
      <c r="N2572" s="50"/>
      <c r="O2572" s="50"/>
      <c r="P2572" s="50"/>
      <c r="Q2572" s="50"/>
      <c r="R2572" s="53"/>
    </row>
    <row r="2573">
      <c r="A2573" s="54"/>
      <c r="B2573" s="50"/>
      <c r="C2573" s="51"/>
      <c r="D2573" s="50"/>
      <c r="E2573" s="52"/>
      <c r="F2573" s="50"/>
      <c r="G2573" s="50"/>
      <c r="H2573" s="50"/>
      <c r="I2573" s="50"/>
      <c r="J2573" s="50"/>
      <c r="K2573" s="50"/>
      <c r="L2573" s="53"/>
      <c r="M2573" s="53"/>
      <c r="N2573" s="50"/>
      <c r="O2573" s="50"/>
      <c r="P2573" s="50"/>
      <c r="Q2573" s="50"/>
      <c r="R2573" s="53"/>
    </row>
    <row r="2574">
      <c r="A2574" s="54"/>
      <c r="B2574" s="50"/>
      <c r="C2574" s="51"/>
      <c r="D2574" s="50"/>
      <c r="E2574" s="52"/>
      <c r="F2574" s="50"/>
      <c r="G2574" s="50"/>
      <c r="H2574" s="50"/>
      <c r="I2574" s="50"/>
      <c r="J2574" s="50"/>
      <c r="K2574" s="50"/>
      <c r="L2574" s="53"/>
      <c r="M2574" s="53"/>
      <c r="N2574" s="50"/>
      <c r="O2574" s="50"/>
      <c r="P2574" s="50"/>
      <c r="Q2574" s="50"/>
      <c r="R2574" s="53"/>
    </row>
    <row r="2575">
      <c r="A2575" s="54"/>
      <c r="B2575" s="50"/>
      <c r="C2575" s="51"/>
      <c r="D2575" s="50"/>
      <c r="E2575" s="52"/>
      <c r="F2575" s="50"/>
      <c r="G2575" s="50"/>
      <c r="H2575" s="50"/>
      <c r="I2575" s="50"/>
      <c r="J2575" s="50"/>
      <c r="K2575" s="50"/>
      <c r="L2575" s="53"/>
      <c r="M2575" s="53"/>
      <c r="N2575" s="50"/>
      <c r="O2575" s="50"/>
      <c r="P2575" s="50"/>
      <c r="Q2575" s="50"/>
      <c r="R2575" s="53"/>
    </row>
    <row r="2576">
      <c r="A2576" s="54"/>
      <c r="B2576" s="50"/>
      <c r="C2576" s="51"/>
      <c r="D2576" s="50"/>
      <c r="E2576" s="52"/>
      <c r="F2576" s="50"/>
      <c r="G2576" s="50"/>
      <c r="H2576" s="50"/>
      <c r="I2576" s="50"/>
      <c r="J2576" s="50"/>
      <c r="K2576" s="50"/>
      <c r="L2576" s="53"/>
      <c r="M2576" s="53"/>
      <c r="N2576" s="50"/>
      <c r="O2576" s="50"/>
      <c r="P2576" s="50"/>
      <c r="Q2576" s="50"/>
      <c r="R2576" s="53"/>
    </row>
    <row r="2577">
      <c r="A2577" s="54"/>
      <c r="B2577" s="50"/>
      <c r="C2577" s="51"/>
      <c r="D2577" s="50"/>
      <c r="E2577" s="52"/>
      <c r="F2577" s="50"/>
      <c r="G2577" s="50"/>
      <c r="H2577" s="50"/>
      <c r="I2577" s="50"/>
      <c r="J2577" s="50"/>
      <c r="K2577" s="50"/>
      <c r="L2577" s="53"/>
      <c r="M2577" s="53"/>
      <c r="N2577" s="50"/>
      <c r="O2577" s="50"/>
      <c r="P2577" s="50"/>
      <c r="Q2577" s="50"/>
      <c r="R2577" s="53"/>
    </row>
    <row r="2578">
      <c r="A2578" s="54"/>
      <c r="B2578" s="50"/>
      <c r="C2578" s="51"/>
      <c r="D2578" s="50"/>
      <c r="E2578" s="52"/>
      <c r="F2578" s="50"/>
      <c r="G2578" s="50"/>
      <c r="H2578" s="50"/>
      <c r="I2578" s="50"/>
      <c r="J2578" s="50"/>
      <c r="K2578" s="50"/>
      <c r="L2578" s="53"/>
      <c r="M2578" s="53"/>
      <c r="N2578" s="50"/>
      <c r="O2578" s="50"/>
      <c r="P2578" s="50"/>
      <c r="Q2578" s="50"/>
      <c r="R2578" s="53"/>
    </row>
    <row r="2579">
      <c r="A2579" s="54"/>
      <c r="B2579" s="50"/>
      <c r="C2579" s="51"/>
      <c r="D2579" s="50"/>
      <c r="E2579" s="52"/>
      <c r="F2579" s="50"/>
      <c r="G2579" s="50"/>
      <c r="H2579" s="50"/>
      <c r="I2579" s="50"/>
      <c r="J2579" s="50"/>
      <c r="K2579" s="50"/>
      <c r="L2579" s="53"/>
      <c r="M2579" s="53"/>
      <c r="N2579" s="50"/>
      <c r="O2579" s="50"/>
      <c r="P2579" s="50"/>
      <c r="Q2579" s="50"/>
      <c r="R2579" s="53"/>
    </row>
    <row r="2580">
      <c r="A2580" s="54"/>
      <c r="B2580" s="50"/>
      <c r="C2580" s="51"/>
      <c r="D2580" s="50"/>
      <c r="E2580" s="52"/>
      <c r="F2580" s="50"/>
      <c r="G2580" s="50"/>
      <c r="H2580" s="50"/>
      <c r="I2580" s="50"/>
      <c r="J2580" s="50"/>
      <c r="K2580" s="50"/>
      <c r="L2580" s="53"/>
      <c r="M2580" s="53"/>
      <c r="N2580" s="50"/>
      <c r="O2580" s="50"/>
      <c r="P2580" s="50"/>
      <c r="Q2580" s="50"/>
      <c r="R2580" s="53"/>
    </row>
    <row r="2581">
      <c r="A2581" s="54"/>
      <c r="B2581" s="50"/>
      <c r="C2581" s="51"/>
      <c r="D2581" s="50"/>
      <c r="E2581" s="52"/>
      <c r="F2581" s="50"/>
      <c r="G2581" s="50"/>
      <c r="H2581" s="50"/>
      <c r="I2581" s="50"/>
      <c r="J2581" s="50"/>
      <c r="K2581" s="50"/>
      <c r="L2581" s="53"/>
      <c r="M2581" s="53"/>
      <c r="N2581" s="50"/>
      <c r="O2581" s="50"/>
      <c r="P2581" s="50"/>
      <c r="Q2581" s="50"/>
      <c r="R2581" s="53"/>
    </row>
    <row r="2582">
      <c r="A2582" s="54"/>
      <c r="B2582" s="50"/>
      <c r="C2582" s="51"/>
      <c r="D2582" s="50"/>
      <c r="E2582" s="52"/>
      <c r="F2582" s="50"/>
      <c r="G2582" s="50"/>
      <c r="H2582" s="50"/>
      <c r="I2582" s="50"/>
      <c r="J2582" s="50"/>
      <c r="K2582" s="50"/>
      <c r="L2582" s="53"/>
      <c r="M2582" s="53"/>
      <c r="N2582" s="50"/>
      <c r="O2582" s="50"/>
      <c r="P2582" s="50"/>
      <c r="Q2582" s="50"/>
      <c r="R2582" s="53"/>
    </row>
    <row r="2583">
      <c r="A2583" s="54"/>
      <c r="B2583" s="50"/>
      <c r="C2583" s="51"/>
      <c r="D2583" s="50"/>
      <c r="E2583" s="52"/>
      <c r="F2583" s="50"/>
      <c r="G2583" s="50"/>
      <c r="H2583" s="50"/>
      <c r="I2583" s="50"/>
      <c r="J2583" s="50"/>
      <c r="K2583" s="50"/>
      <c r="L2583" s="53"/>
      <c r="M2583" s="53"/>
      <c r="N2583" s="50"/>
      <c r="O2583" s="50"/>
      <c r="P2583" s="50"/>
      <c r="Q2583" s="50"/>
      <c r="R2583" s="53"/>
    </row>
    <row r="2584">
      <c r="A2584" s="54"/>
      <c r="B2584" s="50"/>
      <c r="C2584" s="51"/>
      <c r="D2584" s="50"/>
      <c r="E2584" s="52"/>
      <c r="F2584" s="50"/>
      <c r="G2584" s="50"/>
      <c r="H2584" s="50"/>
      <c r="I2584" s="50"/>
      <c r="J2584" s="50"/>
      <c r="K2584" s="50"/>
      <c r="L2584" s="53"/>
      <c r="M2584" s="53"/>
      <c r="N2584" s="50"/>
      <c r="O2584" s="50"/>
      <c r="P2584" s="50"/>
      <c r="Q2584" s="50"/>
      <c r="R2584" s="53"/>
    </row>
    <row r="2585">
      <c r="A2585" s="54"/>
      <c r="B2585" s="50"/>
      <c r="C2585" s="51"/>
      <c r="D2585" s="50"/>
      <c r="E2585" s="52"/>
      <c r="F2585" s="50"/>
      <c r="G2585" s="50"/>
      <c r="H2585" s="50"/>
      <c r="I2585" s="50"/>
      <c r="J2585" s="50"/>
      <c r="K2585" s="50"/>
      <c r="L2585" s="53"/>
      <c r="M2585" s="53"/>
      <c r="N2585" s="50"/>
      <c r="O2585" s="50"/>
      <c r="P2585" s="50"/>
      <c r="Q2585" s="50"/>
      <c r="R2585" s="53"/>
    </row>
    <row r="2586">
      <c r="A2586" s="54"/>
      <c r="B2586" s="50"/>
      <c r="C2586" s="51"/>
      <c r="D2586" s="50"/>
      <c r="E2586" s="52"/>
      <c r="F2586" s="50"/>
      <c r="G2586" s="50"/>
      <c r="H2586" s="50"/>
      <c r="I2586" s="50"/>
      <c r="J2586" s="50"/>
      <c r="K2586" s="50"/>
      <c r="L2586" s="53"/>
      <c r="M2586" s="53"/>
      <c r="N2586" s="50"/>
      <c r="O2586" s="50"/>
      <c r="P2586" s="50"/>
      <c r="Q2586" s="50"/>
      <c r="R2586" s="53"/>
    </row>
    <row r="2587">
      <c r="A2587" s="54"/>
      <c r="B2587" s="50"/>
      <c r="C2587" s="51"/>
      <c r="D2587" s="50"/>
      <c r="E2587" s="52"/>
      <c r="F2587" s="50"/>
      <c r="G2587" s="50"/>
      <c r="H2587" s="50"/>
      <c r="I2587" s="50"/>
      <c r="J2587" s="50"/>
      <c r="K2587" s="50"/>
      <c r="L2587" s="53"/>
      <c r="M2587" s="53"/>
      <c r="N2587" s="50"/>
      <c r="O2587" s="50"/>
      <c r="P2587" s="50"/>
      <c r="Q2587" s="50"/>
      <c r="R2587" s="53"/>
    </row>
    <row r="2588">
      <c r="A2588" s="54"/>
      <c r="B2588" s="50"/>
      <c r="C2588" s="51"/>
      <c r="D2588" s="50"/>
      <c r="E2588" s="52"/>
      <c r="F2588" s="50"/>
      <c r="G2588" s="50"/>
      <c r="H2588" s="50"/>
      <c r="I2588" s="50"/>
      <c r="J2588" s="50"/>
      <c r="K2588" s="50"/>
      <c r="L2588" s="53"/>
      <c r="M2588" s="53"/>
      <c r="N2588" s="50"/>
      <c r="O2588" s="50"/>
      <c r="P2588" s="50"/>
      <c r="Q2588" s="50"/>
      <c r="R2588" s="53"/>
    </row>
    <row r="2589">
      <c r="A2589" s="54"/>
      <c r="B2589" s="50"/>
      <c r="C2589" s="51"/>
      <c r="D2589" s="50"/>
      <c r="E2589" s="52"/>
      <c r="F2589" s="50"/>
      <c r="G2589" s="50"/>
      <c r="H2589" s="50"/>
      <c r="I2589" s="50"/>
      <c r="J2589" s="50"/>
      <c r="K2589" s="50"/>
      <c r="L2589" s="53"/>
      <c r="M2589" s="53"/>
      <c r="N2589" s="50"/>
      <c r="O2589" s="50"/>
      <c r="P2589" s="50"/>
      <c r="Q2589" s="50"/>
      <c r="R2589" s="53"/>
    </row>
    <row r="2590">
      <c r="A2590" s="54"/>
      <c r="B2590" s="50"/>
      <c r="C2590" s="51"/>
      <c r="D2590" s="50"/>
      <c r="E2590" s="52"/>
      <c r="F2590" s="50"/>
      <c r="G2590" s="50"/>
      <c r="H2590" s="50"/>
      <c r="I2590" s="50"/>
      <c r="J2590" s="50"/>
      <c r="K2590" s="50"/>
      <c r="L2590" s="53"/>
      <c r="M2590" s="53"/>
      <c r="N2590" s="50"/>
      <c r="O2590" s="50"/>
      <c r="P2590" s="50"/>
      <c r="Q2590" s="50"/>
      <c r="R2590" s="53"/>
    </row>
    <row r="2591">
      <c r="A2591" s="54"/>
      <c r="B2591" s="50"/>
      <c r="C2591" s="51"/>
      <c r="D2591" s="50"/>
      <c r="E2591" s="52"/>
      <c r="F2591" s="50"/>
      <c r="G2591" s="50"/>
      <c r="H2591" s="50"/>
      <c r="I2591" s="50"/>
      <c r="J2591" s="50"/>
      <c r="K2591" s="50"/>
      <c r="L2591" s="53"/>
      <c r="M2591" s="53"/>
      <c r="N2591" s="50"/>
      <c r="O2591" s="50"/>
      <c r="P2591" s="50"/>
      <c r="Q2591" s="50"/>
      <c r="R2591" s="53"/>
    </row>
    <row r="2592">
      <c r="A2592" s="54"/>
      <c r="B2592" s="50"/>
      <c r="C2592" s="51"/>
      <c r="D2592" s="50"/>
      <c r="E2592" s="52"/>
      <c r="F2592" s="50"/>
      <c r="G2592" s="50"/>
      <c r="H2592" s="50"/>
      <c r="I2592" s="50"/>
      <c r="J2592" s="50"/>
      <c r="K2592" s="50"/>
      <c r="L2592" s="53"/>
      <c r="M2592" s="53"/>
      <c r="N2592" s="50"/>
      <c r="O2592" s="50"/>
      <c r="P2592" s="50"/>
      <c r="Q2592" s="50"/>
      <c r="R2592" s="53"/>
    </row>
    <row r="2593">
      <c r="A2593" s="54"/>
      <c r="B2593" s="50"/>
      <c r="C2593" s="51"/>
      <c r="D2593" s="50"/>
      <c r="E2593" s="52"/>
      <c r="F2593" s="50"/>
      <c r="G2593" s="50"/>
      <c r="H2593" s="50"/>
      <c r="I2593" s="50"/>
      <c r="J2593" s="50"/>
      <c r="K2593" s="50"/>
      <c r="L2593" s="53"/>
      <c r="M2593" s="53"/>
      <c r="N2593" s="50"/>
      <c r="O2593" s="50"/>
      <c r="P2593" s="50"/>
      <c r="Q2593" s="50"/>
      <c r="R2593" s="53"/>
    </row>
    <row r="2594">
      <c r="A2594" s="54"/>
      <c r="B2594" s="50"/>
      <c r="C2594" s="51"/>
      <c r="D2594" s="50"/>
      <c r="E2594" s="52"/>
      <c r="F2594" s="50"/>
      <c r="G2594" s="50"/>
      <c r="H2594" s="50"/>
      <c r="I2594" s="50"/>
      <c r="J2594" s="50"/>
      <c r="K2594" s="50"/>
      <c r="L2594" s="53"/>
      <c r="M2594" s="53"/>
      <c r="N2594" s="50"/>
      <c r="O2594" s="50"/>
      <c r="P2594" s="50"/>
      <c r="Q2594" s="50"/>
      <c r="R2594" s="53"/>
    </row>
    <row r="2595">
      <c r="A2595" s="54"/>
      <c r="B2595" s="50"/>
      <c r="C2595" s="51"/>
      <c r="D2595" s="50"/>
      <c r="E2595" s="52"/>
      <c r="F2595" s="50"/>
      <c r="G2595" s="50"/>
      <c r="H2595" s="50"/>
      <c r="I2595" s="50"/>
      <c r="J2595" s="50"/>
      <c r="K2595" s="50"/>
      <c r="L2595" s="53"/>
      <c r="M2595" s="53"/>
      <c r="N2595" s="50"/>
      <c r="O2595" s="50"/>
      <c r="P2595" s="50"/>
      <c r="Q2595" s="50"/>
      <c r="R2595" s="53"/>
    </row>
    <row r="2596">
      <c r="A2596" s="54"/>
      <c r="B2596" s="50"/>
      <c r="C2596" s="51"/>
      <c r="D2596" s="50"/>
      <c r="E2596" s="52"/>
      <c r="F2596" s="50"/>
      <c r="G2596" s="50"/>
      <c r="H2596" s="50"/>
      <c r="I2596" s="50"/>
      <c r="J2596" s="50"/>
      <c r="K2596" s="50"/>
      <c r="L2596" s="53"/>
      <c r="M2596" s="53"/>
      <c r="N2596" s="50"/>
      <c r="O2596" s="50"/>
      <c r="P2596" s="50"/>
      <c r="Q2596" s="50"/>
      <c r="R2596" s="53"/>
    </row>
    <row r="2597">
      <c r="A2597" s="54"/>
      <c r="B2597" s="50"/>
      <c r="C2597" s="51"/>
      <c r="D2597" s="50"/>
      <c r="E2597" s="52"/>
      <c r="F2597" s="50"/>
      <c r="G2597" s="50"/>
      <c r="H2597" s="50"/>
      <c r="I2597" s="50"/>
      <c r="J2597" s="50"/>
      <c r="K2597" s="50"/>
      <c r="L2597" s="53"/>
      <c r="M2597" s="53"/>
      <c r="N2597" s="50"/>
      <c r="O2597" s="50"/>
      <c r="P2597" s="50"/>
      <c r="Q2597" s="50"/>
      <c r="R2597" s="53"/>
    </row>
    <row r="2598">
      <c r="A2598" s="54"/>
      <c r="B2598" s="50"/>
      <c r="C2598" s="51"/>
      <c r="D2598" s="50"/>
      <c r="E2598" s="52"/>
      <c r="F2598" s="50"/>
      <c r="G2598" s="50"/>
      <c r="H2598" s="50"/>
      <c r="I2598" s="50"/>
      <c r="J2598" s="50"/>
      <c r="K2598" s="50"/>
      <c r="L2598" s="53"/>
      <c r="M2598" s="53"/>
      <c r="N2598" s="50"/>
      <c r="O2598" s="50"/>
      <c r="P2598" s="50"/>
      <c r="Q2598" s="50"/>
      <c r="R2598" s="53"/>
    </row>
    <row r="2599">
      <c r="A2599" s="54"/>
      <c r="B2599" s="50"/>
      <c r="C2599" s="51"/>
      <c r="D2599" s="50"/>
      <c r="E2599" s="52"/>
      <c r="F2599" s="50"/>
      <c r="G2599" s="50"/>
      <c r="H2599" s="50"/>
      <c r="I2599" s="50"/>
      <c r="J2599" s="50"/>
      <c r="K2599" s="50"/>
      <c r="L2599" s="53"/>
      <c r="M2599" s="53"/>
      <c r="N2599" s="50"/>
      <c r="O2599" s="50"/>
      <c r="P2599" s="50"/>
      <c r="Q2599" s="50"/>
      <c r="R2599" s="53"/>
    </row>
    <row r="2600">
      <c r="A2600" s="54"/>
      <c r="B2600" s="50"/>
      <c r="C2600" s="51"/>
      <c r="D2600" s="50"/>
      <c r="E2600" s="52"/>
      <c r="F2600" s="50"/>
      <c r="G2600" s="50"/>
      <c r="H2600" s="50"/>
      <c r="I2600" s="50"/>
      <c r="J2600" s="50"/>
      <c r="K2600" s="50"/>
      <c r="L2600" s="53"/>
      <c r="M2600" s="53"/>
      <c r="N2600" s="50"/>
      <c r="O2600" s="50"/>
      <c r="P2600" s="50"/>
      <c r="Q2600" s="50"/>
      <c r="R2600" s="53"/>
    </row>
    <row r="2601">
      <c r="A2601" s="54"/>
      <c r="B2601" s="50"/>
      <c r="C2601" s="51"/>
      <c r="D2601" s="50"/>
      <c r="E2601" s="52"/>
      <c r="F2601" s="50"/>
      <c r="G2601" s="50"/>
      <c r="H2601" s="50"/>
      <c r="I2601" s="50"/>
      <c r="J2601" s="50"/>
      <c r="K2601" s="50"/>
      <c r="L2601" s="53"/>
      <c r="M2601" s="53"/>
      <c r="N2601" s="50"/>
      <c r="O2601" s="50"/>
      <c r="P2601" s="50"/>
      <c r="Q2601" s="50"/>
      <c r="R2601" s="53"/>
    </row>
    <row r="2602">
      <c r="A2602" s="54"/>
      <c r="B2602" s="50"/>
      <c r="C2602" s="51"/>
      <c r="D2602" s="50"/>
      <c r="E2602" s="52"/>
      <c r="F2602" s="50"/>
      <c r="G2602" s="50"/>
      <c r="H2602" s="50"/>
      <c r="I2602" s="50"/>
      <c r="J2602" s="50"/>
      <c r="K2602" s="50"/>
      <c r="L2602" s="53"/>
      <c r="M2602" s="53"/>
      <c r="N2602" s="50"/>
      <c r="O2602" s="50"/>
      <c r="P2602" s="50"/>
      <c r="Q2602" s="50"/>
      <c r="R2602" s="53"/>
    </row>
    <row r="2603">
      <c r="A2603" s="54"/>
      <c r="B2603" s="50"/>
      <c r="C2603" s="51"/>
      <c r="D2603" s="50"/>
      <c r="E2603" s="52"/>
      <c r="F2603" s="50"/>
      <c r="G2603" s="50"/>
      <c r="H2603" s="50"/>
      <c r="I2603" s="50"/>
      <c r="J2603" s="50"/>
      <c r="K2603" s="50"/>
      <c r="L2603" s="53"/>
      <c r="M2603" s="53"/>
      <c r="N2603" s="50"/>
      <c r="O2603" s="50"/>
      <c r="P2603" s="50"/>
      <c r="Q2603" s="50"/>
      <c r="R2603" s="53"/>
    </row>
    <row r="2604">
      <c r="A2604" s="54"/>
      <c r="B2604" s="50"/>
      <c r="C2604" s="51"/>
      <c r="D2604" s="50"/>
      <c r="E2604" s="52"/>
      <c r="F2604" s="50"/>
      <c r="G2604" s="50"/>
      <c r="H2604" s="50"/>
      <c r="I2604" s="50"/>
      <c r="J2604" s="50"/>
      <c r="K2604" s="50"/>
      <c r="L2604" s="53"/>
      <c r="M2604" s="53"/>
      <c r="N2604" s="50"/>
      <c r="O2604" s="50"/>
      <c r="P2604" s="50"/>
      <c r="Q2604" s="50"/>
      <c r="R2604" s="53"/>
    </row>
    <row r="2605">
      <c r="A2605" s="54"/>
      <c r="B2605" s="50"/>
      <c r="C2605" s="51"/>
      <c r="D2605" s="50"/>
      <c r="E2605" s="52"/>
      <c r="F2605" s="50"/>
      <c r="G2605" s="50"/>
      <c r="H2605" s="50"/>
      <c r="I2605" s="50"/>
      <c r="J2605" s="50"/>
      <c r="K2605" s="50"/>
      <c r="L2605" s="53"/>
      <c r="M2605" s="53"/>
      <c r="N2605" s="50"/>
      <c r="O2605" s="50"/>
      <c r="P2605" s="50"/>
      <c r="Q2605" s="50"/>
      <c r="R2605" s="53"/>
    </row>
    <row r="2606">
      <c r="A2606" s="54"/>
      <c r="B2606" s="50"/>
      <c r="C2606" s="51"/>
      <c r="D2606" s="50"/>
      <c r="E2606" s="52"/>
      <c r="F2606" s="50"/>
      <c r="G2606" s="50"/>
      <c r="H2606" s="50"/>
      <c r="I2606" s="50"/>
      <c r="J2606" s="50"/>
      <c r="K2606" s="50"/>
      <c r="L2606" s="53"/>
      <c r="M2606" s="53"/>
      <c r="N2606" s="50"/>
      <c r="O2606" s="50"/>
      <c r="P2606" s="50"/>
      <c r="Q2606" s="50"/>
      <c r="R2606" s="53"/>
    </row>
    <row r="2607">
      <c r="A2607" s="54"/>
      <c r="B2607" s="50"/>
      <c r="C2607" s="51"/>
      <c r="D2607" s="50"/>
      <c r="E2607" s="52"/>
      <c r="F2607" s="50"/>
      <c r="G2607" s="50"/>
      <c r="H2607" s="50"/>
      <c r="I2607" s="50"/>
      <c r="J2607" s="50"/>
      <c r="K2607" s="50"/>
      <c r="L2607" s="53"/>
      <c r="M2607" s="53"/>
      <c r="N2607" s="50"/>
      <c r="O2607" s="50"/>
      <c r="P2607" s="50"/>
      <c r="Q2607" s="50"/>
      <c r="R2607" s="53"/>
    </row>
    <row r="2608">
      <c r="A2608" s="54"/>
      <c r="B2608" s="50"/>
      <c r="C2608" s="51"/>
      <c r="D2608" s="50"/>
      <c r="E2608" s="52"/>
      <c r="F2608" s="50"/>
      <c r="G2608" s="50"/>
      <c r="H2608" s="50"/>
      <c r="I2608" s="50"/>
      <c r="J2608" s="50"/>
      <c r="K2608" s="50"/>
      <c r="L2608" s="53"/>
      <c r="M2608" s="53"/>
      <c r="N2608" s="50"/>
      <c r="O2608" s="50"/>
      <c r="P2608" s="50"/>
      <c r="Q2608" s="50"/>
      <c r="R2608" s="53"/>
    </row>
    <row r="2609">
      <c r="A2609" s="54"/>
      <c r="B2609" s="50"/>
      <c r="C2609" s="51"/>
      <c r="D2609" s="50"/>
      <c r="E2609" s="52"/>
      <c r="F2609" s="50"/>
      <c r="G2609" s="50"/>
      <c r="H2609" s="50"/>
      <c r="I2609" s="50"/>
      <c r="J2609" s="50"/>
      <c r="K2609" s="50"/>
      <c r="L2609" s="53"/>
      <c r="M2609" s="53"/>
      <c r="N2609" s="50"/>
      <c r="O2609" s="50"/>
      <c r="P2609" s="50"/>
      <c r="Q2609" s="50"/>
      <c r="R2609" s="53"/>
    </row>
    <row r="2610">
      <c r="A2610" s="54"/>
      <c r="B2610" s="50"/>
      <c r="C2610" s="51"/>
      <c r="D2610" s="50"/>
      <c r="E2610" s="52"/>
      <c r="F2610" s="50"/>
      <c r="G2610" s="50"/>
      <c r="H2610" s="50"/>
      <c r="I2610" s="50"/>
      <c r="J2610" s="50"/>
      <c r="K2610" s="50"/>
      <c r="L2610" s="53"/>
      <c r="M2610" s="53"/>
      <c r="N2610" s="50"/>
      <c r="O2610" s="50"/>
      <c r="P2610" s="50"/>
      <c r="Q2610" s="50"/>
      <c r="R2610" s="53"/>
    </row>
    <row r="2611">
      <c r="A2611" s="54"/>
      <c r="B2611" s="50"/>
      <c r="C2611" s="51"/>
      <c r="D2611" s="50"/>
      <c r="E2611" s="52"/>
      <c r="F2611" s="50"/>
      <c r="G2611" s="50"/>
      <c r="H2611" s="50"/>
      <c r="I2611" s="50"/>
      <c r="J2611" s="50"/>
      <c r="K2611" s="50"/>
      <c r="L2611" s="53"/>
      <c r="M2611" s="53"/>
      <c r="N2611" s="50"/>
      <c r="O2611" s="50"/>
      <c r="P2611" s="50"/>
      <c r="Q2611" s="50"/>
      <c r="R2611" s="53"/>
    </row>
    <row r="2612">
      <c r="A2612" s="54"/>
      <c r="B2612" s="50"/>
      <c r="C2612" s="51"/>
      <c r="D2612" s="50"/>
      <c r="E2612" s="52"/>
      <c r="F2612" s="50"/>
      <c r="G2612" s="50"/>
      <c r="H2612" s="50"/>
      <c r="I2612" s="50"/>
      <c r="J2612" s="50"/>
      <c r="K2612" s="50"/>
      <c r="L2612" s="53"/>
      <c r="M2612" s="53"/>
      <c r="N2612" s="50"/>
      <c r="O2612" s="50"/>
      <c r="P2612" s="50"/>
      <c r="Q2612" s="50"/>
      <c r="R2612" s="53"/>
    </row>
    <row r="2613">
      <c r="A2613" s="54"/>
      <c r="B2613" s="50"/>
      <c r="C2613" s="51"/>
      <c r="D2613" s="50"/>
      <c r="E2613" s="52"/>
      <c r="F2613" s="50"/>
      <c r="G2613" s="50"/>
      <c r="H2613" s="50"/>
      <c r="I2613" s="50"/>
      <c r="J2613" s="50"/>
      <c r="K2613" s="50"/>
      <c r="L2613" s="53"/>
      <c r="M2613" s="53"/>
      <c r="N2613" s="50"/>
      <c r="O2613" s="50"/>
      <c r="P2613" s="50"/>
      <c r="Q2613" s="50"/>
      <c r="R2613" s="53"/>
    </row>
    <row r="2614">
      <c r="A2614" s="54"/>
      <c r="B2614" s="50"/>
      <c r="C2614" s="51"/>
      <c r="D2614" s="50"/>
      <c r="E2614" s="52"/>
      <c r="F2614" s="50"/>
      <c r="G2614" s="50"/>
      <c r="H2614" s="50"/>
      <c r="I2614" s="50"/>
      <c r="J2614" s="50"/>
      <c r="K2614" s="50"/>
      <c r="L2614" s="53"/>
      <c r="M2614" s="53"/>
      <c r="N2614" s="50"/>
      <c r="O2614" s="50"/>
      <c r="P2614" s="50"/>
      <c r="Q2614" s="50"/>
      <c r="R2614" s="53"/>
    </row>
    <row r="2615">
      <c r="A2615" s="54"/>
      <c r="B2615" s="50"/>
      <c r="C2615" s="51"/>
      <c r="D2615" s="50"/>
      <c r="E2615" s="52"/>
      <c r="F2615" s="50"/>
      <c r="G2615" s="50"/>
      <c r="H2615" s="50"/>
      <c r="I2615" s="50"/>
      <c r="J2615" s="50"/>
      <c r="K2615" s="50"/>
      <c r="L2615" s="53"/>
      <c r="M2615" s="53"/>
      <c r="N2615" s="50"/>
      <c r="O2615" s="50"/>
      <c r="P2615" s="50"/>
      <c r="Q2615" s="50"/>
      <c r="R2615" s="53"/>
    </row>
    <row r="2616">
      <c r="A2616" s="54"/>
      <c r="B2616" s="50"/>
      <c r="C2616" s="51"/>
      <c r="D2616" s="50"/>
      <c r="E2616" s="52"/>
      <c r="F2616" s="50"/>
      <c r="G2616" s="50"/>
      <c r="H2616" s="50"/>
      <c r="I2616" s="50"/>
      <c r="J2616" s="50"/>
      <c r="K2616" s="50"/>
      <c r="L2616" s="53"/>
      <c r="M2616" s="53"/>
      <c r="N2616" s="50"/>
      <c r="O2616" s="50"/>
      <c r="P2616" s="50"/>
      <c r="Q2616" s="50"/>
      <c r="R2616" s="53"/>
    </row>
    <row r="2617">
      <c r="A2617" s="54"/>
      <c r="B2617" s="50"/>
      <c r="C2617" s="51"/>
      <c r="D2617" s="50"/>
      <c r="E2617" s="52"/>
      <c r="F2617" s="50"/>
      <c r="G2617" s="50"/>
      <c r="H2617" s="50"/>
      <c r="I2617" s="50"/>
      <c r="J2617" s="50"/>
      <c r="K2617" s="50"/>
      <c r="L2617" s="53"/>
      <c r="M2617" s="53"/>
      <c r="N2617" s="50"/>
      <c r="O2617" s="50"/>
      <c r="P2617" s="50"/>
      <c r="Q2617" s="50"/>
      <c r="R2617" s="53"/>
    </row>
    <row r="2618">
      <c r="A2618" s="54"/>
      <c r="B2618" s="50"/>
      <c r="C2618" s="51"/>
      <c r="D2618" s="50"/>
      <c r="E2618" s="52"/>
      <c r="F2618" s="50"/>
      <c r="G2618" s="50"/>
      <c r="H2618" s="50"/>
      <c r="I2618" s="50"/>
      <c r="J2618" s="50"/>
      <c r="K2618" s="50"/>
      <c r="L2618" s="53"/>
      <c r="M2618" s="53"/>
      <c r="N2618" s="50"/>
      <c r="O2618" s="50"/>
      <c r="P2618" s="50"/>
      <c r="Q2618" s="50"/>
      <c r="R2618" s="53"/>
    </row>
    <row r="2619">
      <c r="A2619" s="54"/>
      <c r="B2619" s="50"/>
      <c r="C2619" s="51"/>
      <c r="D2619" s="50"/>
      <c r="E2619" s="52"/>
      <c r="F2619" s="50"/>
      <c r="G2619" s="50"/>
      <c r="H2619" s="50"/>
      <c r="I2619" s="50"/>
      <c r="J2619" s="50"/>
      <c r="K2619" s="50"/>
      <c r="L2619" s="53"/>
      <c r="M2619" s="53"/>
      <c r="N2619" s="50"/>
      <c r="O2619" s="50"/>
      <c r="P2619" s="50"/>
      <c r="Q2619" s="50"/>
      <c r="R2619" s="53"/>
    </row>
    <row r="2620">
      <c r="A2620" s="54"/>
      <c r="B2620" s="50"/>
      <c r="C2620" s="51"/>
      <c r="D2620" s="50"/>
      <c r="E2620" s="52"/>
      <c r="F2620" s="50"/>
      <c r="G2620" s="50"/>
      <c r="H2620" s="50"/>
      <c r="I2620" s="50"/>
      <c r="J2620" s="50"/>
      <c r="K2620" s="50"/>
      <c r="L2620" s="53"/>
      <c r="M2620" s="53"/>
      <c r="N2620" s="50"/>
      <c r="O2620" s="50"/>
      <c r="P2620" s="50"/>
      <c r="Q2620" s="50"/>
      <c r="R2620" s="53"/>
    </row>
    <row r="2621">
      <c r="A2621" s="54"/>
      <c r="B2621" s="50"/>
      <c r="C2621" s="51"/>
      <c r="D2621" s="50"/>
      <c r="E2621" s="52"/>
      <c r="F2621" s="50"/>
      <c r="G2621" s="50"/>
      <c r="H2621" s="50"/>
      <c r="I2621" s="50"/>
      <c r="J2621" s="50"/>
      <c r="K2621" s="50"/>
      <c r="L2621" s="53"/>
      <c r="M2621" s="53"/>
      <c r="N2621" s="50"/>
      <c r="O2621" s="50"/>
      <c r="P2621" s="50"/>
      <c r="Q2621" s="50"/>
      <c r="R2621" s="53"/>
    </row>
    <row r="2622">
      <c r="A2622" s="54"/>
      <c r="B2622" s="50"/>
      <c r="C2622" s="51"/>
      <c r="D2622" s="50"/>
      <c r="E2622" s="52"/>
      <c r="F2622" s="50"/>
      <c r="G2622" s="50"/>
      <c r="H2622" s="50"/>
      <c r="I2622" s="50"/>
      <c r="J2622" s="50"/>
      <c r="K2622" s="50"/>
      <c r="L2622" s="53"/>
      <c r="M2622" s="53"/>
      <c r="N2622" s="50"/>
      <c r="O2622" s="50"/>
      <c r="P2622" s="50"/>
      <c r="Q2622" s="50"/>
      <c r="R2622" s="53"/>
    </row>
    <row r="2623">
      <c r="A2623" s="54"/>
      <c r="B2623" s="50"/>
      <c r="C2623" s="51"/>
      <c r="D2623" s="50"/>
      <c r="E2623" s="52"/>
      <c r="F2623" s="50"/>
      <c r="G2623" s="50"/>
      <c r="H2623" s="50"/>
      <c r="I2623" s="50"/>
      <c r="J2623" s="50"/>
      <c r="K2623" s="50"/>
      <c r="L2623" s="53"/>
      <c r="M2623" s="53"/>
      <c r="N2623" s="50"/>
      <c r="O2623" s="50"/>
      <c r="P2623" s="50"/>
      <c r="Q2623" s="50"/>
      <c r="R2623" s="53"/>
    </row>
    <row r="2624">
      <c r="A2624" s="54"/>
      <c r="B2624" s="50"/>
      <c r="C2624" s="51"/>
      <c r="D2624" s="50"/>
      <c r="E2624" s="52"/>
      <c r="F2624" s="50"/>
      <c r="G2624" s="50"/>
      <c r="H2624" s="50"/>
      <c r="I2624" s="50"/>
      <c r="J2624" s="50"/>
      <c r="K2624" s="50"/>
      <c r="L2624" s="53"/>
      <c r="M2624" s="53"/>
      <c r="N2624" s="50"/>
      <c r="O2624" s="50"/>
      <c r="P2624" s="50"/>
      <c r="Q2624" s="50"/>
      <c r="R2624" s="53"/>
    </row>
    <row r="2625">
      <c r="A2625" s="54"/>
      <c r="B2625" s="50"/>
      <c r="C2625" s="51"/>
      <c r="D2625" s="50"/>
      <c r="E2625" s="52"/>
      <c r="F2625" s="50"/>
      <c r="G2625" s="50"/>
      <c r="H2625" s="50"/>
      <c r="I2625" s="50"/>
      <c r="J2625" s="50"/>
      <c r="K2625" s="50"/>
      <c r="L2625" s="53"/>
      <c r="M2625" s="53"/>
      <c r="N2625" s="50"/>
      <c r="O2625" s="50"/>
      <c r="P2625" s="50"/>
      <c r="Q2625" s="50"/>
      <c r="R2625" s="53"/>
    </row>
    <row r="2626">
      <c r="A2626" s="54"/>
      <c r="B2626" s="50"/>
      <c r="C2626" s="51"/>
      <c r="D2626" s="50"/>
      <c r="E2626" s="52"/>
      <c r="F2626" s="50"/>
      <c r="G2626" s="50"/>
      <c r="H2626" s="50"/>
      <c r="I2626" s="50"/>
      <c r="J2626" s="50"/>
      <c r="K2626" s="50"/>
      <c r="L2626" s="53"/>
      <c r="M2626" s="53"/>
      <c r="N2626" s="50"/>
      <c r="O2626" s="50"/>
      <c r="P2626" s="50"/>
      <c r="Q2626" s="50"/>
      <c r="R2626" s="53"/>
    </row>
    <row r="2627">
      <c r="A2627" s="54"/>
      <c r="B2627" s="50"/>
      <c r="C2627" s="51"/>
      <c r="D2627" s="50"/>
      <c r="E2627" s="52"/>
      <c r="F2627" s="50"/>
      <c r="G2627" s="50"/>
      <c r="H2627" s="50"/>
      <c r="I2627" s="50"/>
      <c r="J2627" s="50"/>
      <c r="K2627" s="50"/>
      <c r="L2627" s="53"/>
      <c r="M2627" s="53"/>
      <c r="N2627" s="50"/>
      <c r="O2627" s="50"/>
      <c r="P2627" s="50"/>
      <c r="Q2627" s="50"/>
      <c r="R2627" s="53"/>
    </row>
    <row r="2628">
      <c r="A2628" s="54"/>
      <c r="B2628" s="50"/>
      <c r="C2628" s="51"/>
      <c r="D2628" s="50"/>
      <c r="E2628" s="52"/>
      <c r="F2628" s="50"/>
      <c r="G2628" s="50"/>
      <c r="H2628" s="50"/>
      <c r="I2628" s="50"/>
      <c r="J2628" s="50"/>
      <c r="K2628" s="50"/>
      <c r="L2628" s="53"/>
      <c r="M2628" s="53"/>
      <c r="N2628" s="50"/>
      <c r="O2628" s="50"/>
      <c r="P2628" s="50"/>
      <c r="Q2628" s="50"/>
      <c r="R2628" s="53"/>
    </row>
    <row r="2629">
      <c r="A2629" s="54"/>
      <c r="B2629" s="50"/>
      <c r="C2629" s="51"/>
      <c r="D2629" s="50"/>
      <c r="E2629" s="52"/>
      <c r="F2629" s="50"/>
      <c r="G2629" s="50"/>
      <c r="H2629" s="50"/>
      <c r="I2629" s="50"/>
      <c r="J2629" s="50"/>
      <c r="K2629" s="50"/>
      <c r="L2629" s="53"/>
      <c r="M2629" s="53"/>
      <c r="N2629" s="50"/>
      <c r="O2629" s="50"/>
      <c r="P2629" s="50"/>
      <c r="Q2629" s="50"/>
      <c r="R2629" s="53"/>
    </row>
    <row r="2630">
      <c r="A2630" s="54"/>
      <c r="B2630" s="50"/>
      <c r="C2630" s="51"/>
      <c r="D2630" s="50"/>
      <c r="E2630" s="52"/>
      <c r="F2630" s="50"/>
      <c r="G2630" s="50"/>
      <c r="H2630" s="50"/>
      <c r="I2630" s="50"/>
      <c r="J2630" s="50"/>
      <c r="K2630" s="50"/>
      <c r="L2630" s="53"/>
      <c r="M2630" s="53"/>
      <c r="N2630" s="50"/>
      <c r="O2630" s="50"/>
      <c r="P2630" s="50"/>
      <c r="Q2630" s="50"/>
      <c r="R2630" s="53"/>
    </row>
    <row r="2631">
      <c r="A2631" s="54"/>
      <c r="B2631" s="50"/>
      <c r="C2631" s="51"/>
      <c r="D2631" s="50"/>
      <c r="E2631" s="52"/>
      <c r="F2631" s="50"/>
      <c r="G2631" s="50"/>
      <c r="H2631" s="50"/>
      <c r="I2631" s="50"/>
      <c r="J2631" s="50"/>
      <c r="K2631" s="50"/>
      <c r="L2631" s="53"/>
      <c r="M2631" s="53"/>
      <c r="N2631" s="50"/>
      <c r="O2631" s="50"/>
      <c r="P2631" s="50"/>
      <c r="Q2631" s="50"/>
      <c r="R2631" s="53"/>
    </row>
    <row r="2632">
      <c r="A2632" s="54"/>
      <c r="B2632" s="50"/>
      <c r="C2632" s="51"/>
      <c r="D2632" s="50"/>
      <c r="E2632" s="52"/>
      <c r="F2632" s="50"/>
      <c r="G2632" s="50"/>
      <c r="H2632" s="50"/>
      <c r="I2632" s="50"/>
      <c r="J2632" s="50"/>
      <c r="K2632" s="50"/>
      <c r="L2632" s="53"/>
      <c r="M2632" s="53"/>
      <c r="N2632" s="50"/>
      <c r="O2632" s="50"/>
      <c r="P2632" s="50"/>
      <c r="Q2632" s="50"/>
      <c r="R2632" s="53"/>
    </row>
    <row r="2633">
      <c r="A2633" s="54"/>
      <c r="B2633" s="50"/>
      <c r="C2633" s="51"/>
      <c r="D2633" s="50"/>
      <c r="E2633" s="52"/>
      <c r="F2633" s="50"/>
      <c r="G2633" s="50"/>
      <c r="H2633" s="50"/>
      <c r="I2633" s="50"/>
      <c r="J2633" s="50"/>
      <c r="K2633" s="50"/>
      <c r="L2633" s="53"/>
      <c r="M2633" s="53"/>
      <c r="N2633" s="50"/>
      <c r="O2633" s="50"/>
      <c r="P2633" s="50"/>
      <c r="Q2633" s="50"/>
      <c r="R2633" s="53"/>
    </row>
    <row r="2634">
      <c r="A2634" s="54"/>
      <c r="B2634" s="50"/>
      <c r="C2634" s="51"/>
      <c r="D2634" s="50"/>
      <c r="E2634" s="52"/>
      <c r="F2634" s="50"/>
      <c r="G2634" s="50"/>
      <c r="H2634" s="50"/>
      <c r="I2634" s="50"/>
      <c r="J2634" s="50"/>
      <c r="K2634" s="50"/>
      <c r="L2634" s="53"/>
      <c r="M2634" s="53"/>
      <c r="N2634" s="50"/>
      <c r="O2634" s="50"/>
      <c r="P2634" s="50"/>
      <c r="Q2634" s="50"/>
      <c r="R2634" s="53"/>
    </row>
    <row r="2635">
      <c r="A2635" s="54"/>
      <c r="B2635" s="50"/>
      <c r="C2635" s="51"/>
      <c r="D2635" s="50"/>
      <c r="E2635" s="52"/>
      <c r="F2635" s="50"/>
      <c r="G2635" s="50"/>
      <c r="H2635" s="50"/>
      <c r="I2635" s="50"/>
      <c r="J2635" s="50"/>
      <c r="K2635" s="50"/>
      <c r="L2635" s="53"/>
      <c r="M2635" s="53"/>
      <c r="N2635" s="50"/>
      <c r="O2635" s="50"/>
      <c r="P2635" s="50"/>
      <c r="Q2635" s="50"/>
      <c r="R2635" s="53"/>
    </row>
    <row r="2636">
      <c r="A2636" s="54"/>
      <c r="B2636" s="50"/>
      <c r="C2636" s="51"/>
      <c r="D2636" s="50"/>
      <c r="E2636" s="52"/>
      <c r="F2636" s="50"/>
      <c r="G2636" s="50"/>
      <c r="H2636" s="50"/>
      <c r="I2636" s="50"/>
      <c r="J2636" s="50"/>
      <c r="K2636" s="50"/>
      <c r="L2636" s="53"/>
      <c r="M2636" s="53"/>
      <c r="N2636" s="50"/>
      <c r="O2636" s="50"/>
      <c r="P2636" s="50"/>
      <c r="Q2636" s="50"/>
      <c r="R2636" s="53"/>
    </row>
    <row r="2637">
      <c r="A2637" s="54"/>
      <c r="B2637" s="50"/>
      <c r="C2637" s="51"/>
      <c r="D2637" s="50"/>
      <c r="E2637" s="52"/>
      <c r="F2637" s="50"/>
      <c r="G2637" s="50"/>
      <c r="H2637" s="50"/>
      <c r="I2637" s="50"/>
      <c r="J2637" s="50"/>
      <c r="K2637" s="50"/>
      <c r="L2637" s="53"/>
      <c r="M2637" s="53"/>
      <c r="N2637" s="50"/>
      <c r="O2637" s="50"/>
      <c r="P2637" s="50"/>
      <c r="Q2637" s="50"/>
      <c r="R2637" s="53"/>
    </row>
    <row r="2638">
      <c r="A2638" s="54"/>
      <c r="B2638" s="50"/>
      <c r="C2638" s="51"/>
      <c r="D2638" s="50"/>
      <c r="E2638" s="52"/>
      <c r="F2638" s="50"/>
      <c r="G2638" s="50"/>
      <c r="H2638" s="50"/>
      <c r="I2638" s="50"/>
      <c r="J2638" s="50"/>
      <c r="K2638" s="50"/>
      <c r="L2638" s="53"/>
      <c r="M2638" s="53"/>
      <c r="N2638" s="50"/>
      <c r="O2638" s="50"/>
      <c r="P2638" s="50"/>
      <c r="Q2638" s="50"/>
      <c r="R2638" s="53"/>
    </row>
    <row r="2639">
      <c r="A2639" s="54"/>
      <c r="B2639" s="50"/>
      <c r="C2639" s="51"/>
      <c r="D2639" s="50"/>
      <c r="E2639" s="52"/>
      <c r="F2639" s="50"/>
      <c r="G2639" s="50"/>
      <c r="H2639" s="50"/>
      <c r="I2639" s="50"/>
      <c r="J2639" s="50"/>
      <c r="K2639" s="50"/>
      <c r="L2639" s="53"/>
      <c r="M2639" s="53"/>
      <c r="N2639" s="50"/>
      <c r="O2639" s="50"/>
      <c r="P2639" s="50"/>
      <c r="Q2639" s="50"/>
      <c r="R2639" s="53"/>
    </row>
    <row r="2640">
      <c r="A2640" s="54"/>
      <c r="B2640" s="50"/>
      <c r="C2640" s="51"/>
      <c r="D2640" s="50"/>
      <c r="E2640" s="52"/>
      <c r="F2640" s="50"/>
      <c r="G2640" s="50"/>
      <c r="H2640" s="50"/>
      <c r="I2640" s="50"/>
      <c r="J2640" s="50"/>
      <c r="K2640" s="50"/>
      <c r="L2640" s="53"/>
      <c r="M2640" s="53"/>
      <c r="N2640" s="50"/>
      <c r="O2640" s="50"/>
      <c r="P2640" s="50"/>
      <c r="Q2640" s="50"/>
      <c r="R2640" s="53"/>
    </row>
    <row r="2641">
      <c r="A2641" s="54"/>
      <c r="B2641" s="50"/>
      <c r="C2641" s="51"/>
      <c r="D2641" s="50"/>
      <c r="E2641" s="52"/>
      <c r="F2641" s="50"/>
      <c r="G2641" s="50"/>
      <c r="H2641" s="50"/>
      <c r="I2641" s="50"/>
      <c r="J2641" s="50"/>
      <c r="K2641" s="50"/>
      <c r="L2641" s="53"/>
      <c r="M2641" s="53"/>
      <c r="N2641" s="50"/>
      <c r="O2641" s="50"/>
      <c r="P2641" s="50"/>
      <c r="Q2641" s="50"/>
      <c r="R2641" s="53"/>
    </row>
    <row r="2642">
      <c r="A2642" s="54"/>
      <c r="B2642" s="50"/>
      <c r="C2642" s="51"/>
      <c r="D2642" s="50"/>
      <c r="E2642" s="52"/>
      <c r="F2642" s="50"/>
      <c r="G2642" s="50"/>
      <c r="H2642" s="50"/>
      <c r="I2642" s="50"/>
      <c r="J2642" s="50"/>
      <c r="K2642" s="50"/>
      <c r="L2642" s="53"/>
      <c r="M2642" s="53"/>
      <c r="N2642" s="50"/>
      <c r="O2642" s="50"/>
      <c r="P2642" s="50"/>
      <c r="Q2642" s="50"/>
      <c r="R2642" s="53"/>
    </row>
    <row r="2643">
      <c r="A2643" s="54"/>
      <c r="B2643" s="50"/>
      <c r="C2643" s="51"/>
      <c r="D2643" s="50"/>
      <c r="E2643" s="52"/>
      <c r="F2643" s="50"/>
      <c r="G2643" s="50"/>
      <c r="H2643" s="50"/>
      <c r="I2643" s="50"/>
      <c r="J2643" s="50"/>
      <c r="K2643" s="50"/>
      <c r="L2643" s="53"/>
      <c r="M2643" s="53"/>
      <c r="N2643" s="50"/>
      <c r="O2643" s="50"/>
      <c r="P2643" s="50"/>
      <c r="Q2643" s="50"/>
      <c r="R2643" s="53"/>
    </row>
    <row r="2644">
      <c r="A2644" s="54"/>
      <c r="B2644" s="50"/>
      <c r="C2644" s="51"/>
      <c r="D2644" s="50"/>
      <c r="E2644" s="52"/>
      <c r="F2644" s="50"/>
      <c r="G2644" s="50"/>
      <c r="H2644" s="50"/>
      <c r="I2644" s="50"/>
      <c r="J2644" s="50"/>
      <c r="K2644" s="50"/>
      <c r="L2644" s="53"/>
      <c r="M2644" s="53"/>
      <c r="N2644" s="50"/>
      <c r="O2644" s="50"/>
      <c r="P2644" s="50"/>
      <c r="Q2644" s="50"/>
      <c r="R2644" s="53"/>
    </row>
    <row r="2645">
      <c r="A2645" s="54"/>
      <c r="B2645" s="50"/>
      <c r="C2645" s="51"/>
      <c r="D2645" s="50"/>
      <c r="E2645" s="52"/>
      <c r="F2645" s="50"/>
      <c r="G2645" s="50"/>
      <c r="H2645" s="50"/>
      <c r="I2645" s="50"/>
      <c r="J2645" s="50"/>
      <c r="K2645" s="50"/>
      <c r="L2645" s="53"/>
      <c r="M2645" s="53"/>
      <c r="N2645" s="50"/>
      <c r="O2645" s="50"/>
      <c r="P2645" s="50"/>
      <c r="Q2645" s="50"/>
      <c r="R2645" s="53"/>
    </row>
    <row r="2646">
      <c r="A2646" s="54"/>
      <c r="B2646" s="50"/>
      <c r="C2646" s="51"/>
      <c r="D2646" s="50"/>
      <c r="E2646" s="52"/>
      <c r="F2646" s="50"/>
      <c r="G2646" s="50"/>
      <c r="H2646" s="50"/>
      <c r="I2646" s="50"/>
      <c r="J2646" s="50"/>
      <c r="K2646" s="50"/>
      <c r="L2646" s="53"/>
      <c r="M2646" s="53"/>
      <c r="N2646" s="50"/>
      <c r="O2646" s="50"/>
      <c r="P2646" s="50"/>
      <c r="Q2646" s="50"/>
      <c r="R2646" s="53"/>
    </row>
    <row r="2647">
      <c r="A2647" s="54"/>
      <c r="B2647" s="50"/>
      <c r="C2647" s="51"/>
      <c r="D2647" s="50"/>
      <c r="E2647" s="52"/>
      <c r="F2647" s="50"/>
      <c r="G2647" s="50"/>
      <c r="H2647" s="50"/>
      <c r="I2647" s="50"/>
      <c r="J2647" s="50"/>
      <c r="K2647" s="50"/>
      <c r="L2647" s="53"/>
      <c r="M2647" s="53"/>
      <c r="N2647" s="50"/>
      <c r="O2647" s="50"/>
      <c r="P2647" s="50"/>
      <c r="Q2647" s="50"/>
      <c r="R2647" s="53"/>
    </row>
    <row r="2648">
      <c r="A2648" s="54"/>
      <c r="B2648" s="50"/>
      <c r="C2648" s="51"/>
      <c r="D2648" s="50"/>
      <c r="E2648" s="52"/>
      <c r="F2648" s="50"/>
      <c r="G2648" s="50"/>
      <c r="H2648" s="50"/>
      <c r="I2648" s="50"/>
      <c r="J2648" s="50"/>
      <c r="K2648" s="50"/>
      <c r="L2648" s="53"/>
      <c r="M2648" s="53"/>
      <c r="N2648" s="50"/>
      <c r="O2648" s="50"/>
      <c r="P2648" s="50"/>
      <c r="Q2648" s="50"/>
      <c r="R2648" s="53"/>
    </row>
    <row r="2649">
      <c r="A2649" s="54"/>
      <c r="B2649" s="50"/>
      <c r="C2649" s="51"/>
      <c r="D2649" s="50"/>
      <c r="E2649" s="52"/>
      <c r="F2649" s="50"/>
      <c r="G2649" s="50"/>
      <c r="H2649" s="50"/>
      <c r="I2649" s="50"/>
      <c r="J2649" s="50"/>
      <c r="K2649" s="50"/>
      <c r="L2649" s="53"/>
      <c r="M2649" s="53"/>
      <c r="N2649" s="50"/>
      <c r="O2649" s="50"/>
      <c r="P2649" s="50"/>
      <c r="Q2649" s="50"/>
      <c r="R2649" s="53"/>
    </row>
    <row r="2650">
      <c r="A2650" s="54"/>
      <c r="B2650" s="50"/>
      <c r="C2650" s="51"/>
      <c r="D2650" s="50"/>
      <c r="E2650" s="52"/>
      <c r="F2650" s="50"/>
      <c r="G2650" s="50"/>
      <c r="H2650" s="50"/>
      <c r="I2650" s="50"/>
      <c r="J2650" s="50"/>
      <c r="K2650" s="50"/>
      <c r="L2650" s="53"/>
      <c r="M2650" s="53"/>
      <c r="N2650" s="50"/>
      <c r="O2650" s="50"/>
      <c r="P2650" s="50"/>
      <c r="Q2650" s="50"/>
      <c r="R2650" s="53"/>
    </row>
    <row r="2651">
      <c r="A2651" s="54"/>
      <c r="B2651" s="50"/>
      <c r="C2651" s="51"/>
      <c r="D2651" s="50"/>
      <c r="E2651" s="52"/>
      <c r="F2651" s="50"/>
      <c r="G2651" s="50"/>
      <c r="H2651" s="50"/>
      <c r="I2651" s="50"/>
      <c r="J2651" s="50"/>
      <c r="K2651" s="50"/>
      <c r="L2651" s="53"/>
      <c r="M2651" s="53"/>
      <c r="N2651" s="50"/>
      <c r="O2651" s="50"/>
      <c r="P2651" s="50"/>
      <c r="Q2651" s="50"/>
      <c r="R2651" s="53"/>
    </row>
    <row r="2652">
      <c r="A2652" s="54"/>
      <c r="B2652" s="50"/>
      <c r="C2652" s="51"/>
      <c r="D2652" s="50"/>
      <c r="E2652" s="52"/>
      <c r="F2652" s="50"/>
      <c r="G2652" s="50"/>
      <c r="H2652" s="50"/>
      <c r="I2652" s="50"/>
      <c r="J2652" s="50"/>
      <c r="K2652" s="50"/>
      <c r="L2652" s="53"/>
      <c r="M2652" s="53"/>
      <c r="N2652" s="50"/>
      <c r="O2652" s="50"/>
      <c r="P2652" s="50"/>
      <c r="Q2652" s="50"/>
      <c r="R2652" s="53"/>
    </row>
    <row r="2653">
      <c r="A2653" s="54"/>
      <c r="B2653" s="50"/>
      <c r="C2653" s="51"/>
      <c r="D2653" s="50"/>
      <c r="E2653" s="52"/>
      <c r="F2653" s="50"/>
      <c r="G2653" s="50"/>
      <c r="H2653" s="50"/>
      <c r="I2653" s="50"/>
      <c r="J2653" s="50"/>
      <c r="K2653" s="50"/>
      <c r="L2653" s="53"/>
      <c r="M2653" s="53"/>
      <c r="N2653" s="50"/>
      <c r="O2653" s="50"/>
      <c r="P2653" s="50"/>
      <c r="Q2653" s="50"/>
      <c r="R2653" s="53"/>
    </row>
    <row r="2654">
      <c r="A2654" s="54"/>
      <c r="B2654" s="50"/>
      <c r="C2654" s="51"/>
      <c r="D2654" s="50"/>
      <c r="E2654" s="52"/>
      <c r="F2654" s="50"/>
      <c r="G2654" s="50"/>
      <c r="H2654" s="50"/>
      <c r="I2654" s="50"/>
      <c r="J2654" s="50"/>
      <c r="K2654" s="50"/>
      <c r="L2654" s="53"/>
      <c r="M2654" s="53"/>
      <c r="N2654" s="50"/>
      <c r="O2654" s="50"/>
      <c r="P2654" s="50"/>
      <c r="Q2654" s="50"/>
      <c r="R2654" s="53"/>
    </row>
    <row r="2655">
      <c r="A2655" s="54"/>
      <c r="B2655" s="50"/>
      <c r="C2655" s="51"/>
      <c r="D2655" s="50"/>
      <c r="E2655" s="52"/>
      <c r="F2655" s="50"/>
      <c r="G2655" s="50"/>
      <c r="H2655" s="50"/>
      <c r="I2655" s="50"/>
      <c r="J2655" s="50"/>
      <c r="K2655" s="50"/>
      <c r="L2655" s="53"/>
      <c r="M2655" s="53"/>
      <c r="N2655" s="50"/>
      <c r="O2655" s="50"/>
      <c r="P2655" s="50"/>
      <c r="Q2655" s="50"/>
      <c r="R2655" s="53"/>
    </row>
    <row r="2656">
      <c r="A2656" s="54"/>
      <c r="B2656" s="50"/>
      <c r="C2656" s="51"/>
      <c r="D2656" s="50"/>
      <c r="E2656" s="52"/>
      <c r="F2656" s="50"/>
      <c r="G2656" s="50"/>
      <c r="H2656" s="50"/>
      <c r="I2656" s="50"/>
      <c r="J2656" s="50"/>
      <c r="K2656" s="50"/>
      <c r="L2656" s="53"/>
      <c r="M2656" s="53"/>
      <c r="N2656" s="50"/>
      <c r="O2656" s="50"/>
      <c r="P2656" s="50"/>
      <c r="Q2656" s="50"/>
      <c r="R2656" s="53"/>
    </row>
    <row r="2657">
      <c r="A2657" s="54"/>
      <c r="B2657" s="50"/>
      <c r="C2657" s="51"/>
      <c r="D2657" s="50"/>
      <c r="E2657" s="52"/>
      <c r="F2657" s="50"/>
      <c r="G2657" s="50"/>
      <c r="H2657" s="50"/>
      <c r="I2657" s="50"/>
      <c r="J2657" s="50"/>
      <c r="K2657" s="50"/>
      <c r="L2657" s="53"/>
      <c r="M2657" s="53"/>
      <c r="N2657" s="50"/>
      <c r="O2657" s="50"/>
      <c r="P2657" s="50"/>
      <c r="Q2657" s="50"/>
      <c r="R2657" s="53"/>
    </row>
    <row r="2658">
      <c r="A2658" s="54"/>
      <c r="B2658" s="50"/>
      <c r="C2658" s="51"/>
      <c r="D2658" s="50"/>
      <c r="E2658" s="52"/>
      <c r="F2658" s="50"/>
      <c r="G2658" s="50"/>
      <c r="H2658" s="50"/>
      <c r="I2658" s="50"/>
      <c r="J2658" s="50"/>
      <c r="K2658" s="50"/>
      <c r="L2658" s="53"/>
      <c r="M2658" s="53"/>
      <c r="N2658" s="50"/>
      <c r="O2658" s="50"/>
      <c r="P2658" s="50"/>
      <c r="Q2658" s="50"/>
      <c r="R2658" s="53"/>
    </row>
    <row r="2659">
      <c r="A2659" s="54"/>
      <c r="B2659" s="50"/>
      <c r="C2659" s="51"/>
      <c r="D2659" s="50"/>
      <c r="E2659" s="52"/>
      <c r="F2659" s="50"/>
      <c r="G2659" s="50"/>
      <c r="H2659" s="50"/>
      <c r="I2659" s="50"/>
      <c r="J2659" s="50"/>
      <c r="K2659" s="50"/>
      <c r="L2659" s="53"/>
      <c r="M2659" s="53"/>
      <c r="N2659" s="50"/>
      <c r="O2659" s="50"/>
      <c r="P2659" s="50"/>
      <c r="Q2659" s="50"/>
      <c r="R2659" s="53"/>
    </row>
    <row r="2660">
      <c r="A2660" s="54"/>
      <c r="B2660" s="50"/>
      <c r="C2660" s="51"/>
      <c r="D2660" s="50"/>
      <c r="E2660" s="52"/>
      <c r="F2660" s="50"/>
      <c r="G2660" s="50"/>
      <c r="H2660" s="50"/>
      <c r="I2660" s="50"/>
      <c r="J2660" s="50"/>
      <c r="K2660" s="50"/>
      <c r="L2660" s="53"/>
      <c r="M2660" s="53"/>
      <c r="N2660" s="50"/>
      <c r="O2660" s="50"/>
      <c r="P2660" s="50"/>
      <c r="Q2660" s="50"/>
      <c r="R2660" s="53"/>
    </row>
    <row r="2661">
      <c r="A2661" s="54"/>
      <c r="B2661" s="50"/>
      <c r="C2661" s="51"/>
      <c r="D2661" s="50"/>
      <c r="E2661" s="52"/>
      <c r="F2661" s="50"/>
      <c r="G2661" s="50"/>
      <c r="H2661" s="50"/>
      <c r="I2661" s="50"/>
      <c r="J2661" s="50"/>
      <c r="K2661" s="50"/>
      <c r="L2661" s="53"/>
      <c r="M2661" s="53"/>
      <c r="N2661" s="50"/>
      <c r="O2661" s="50"/>
      <c r="P2661" s="50"/>
      <c r="Q2661" s="50"/>
      <c r="R2661" s="53"/>
    </row>
    <row r="2662">
      <c r="A2662" s="54"/>
      <c r="B2662" s="50"/>
      <c r="C2662" s="51"/>
      <c r="D2662" s="50"/>
      <c r="E2662" s="52"/>
      <c r="F2662" s="50"/>
      <c r="G2662" s="50"/>
      <c r="H2662" s="50"/>
      <c r="I2662" s="50"/>
      <c r="J2662" s="50"/>
      <c r="K2662" s="50"/>
      <c r="L2662" s="53"/>
      <c r="M2662" s="53"/>
      <c r="N2662" s="50"/>
      <c r="O2662" s="50"/>
      <c r="P2662" s="50"/>
      <c r="Q2662" s="50"/>
      <c r="R2662" s="53"/>
    </row>
    <row r="2663">
      <c r="A2663" s="54"/>
      <c r="B2663" s="50"/>
      <c r="C2663" s="51"/>
      <c r="D2663" s="50"/>
      <c r="E2663" s="52"/>
      <c r="F2663" s="50"/>
      <c r="G2663" s="50"/>
      <c r="H2663" s="50"/>
      <c r="I2663" s="50"/>
      <c r="J2663" s="50"/>
      <c r="K2663" s="50"/>
      <c r="L2663" s="53"/>
      <c r="M2663" s="53"/>
      <c r="N2663" s="50"/>
      <c r="O2663" s="50"/>
      <c r="P2663" s="50"/>
      <c r="Q2663" s="50"/>
      <c r="R2663" s="53"/>
    </row>
    <row r="2664">
      <c r="A2664" s="54"/>
      <c r="B2664" s="50"/>
      <c r="C2664" s="51"/>
      <c r="D2664" s="50"/>
      <c r="E2664" s="52"/>
      <c r="F2664" s="50"/>
      <c r="G2664" s="50"/>
      <c r="H2664" s="50"/>
      <c r="I2664" s="50"/>
      <c r="J2664" s="50"/>
      <c r="K2664" s="50"/>
      <c r="L2664" s="53"/>
      <c r="M2664" s="53"/>
      <c r="N2664" s="50"/>
      <c r="O2664" s="50"/>
      <c r="P2664" s="50"/>
      <c r="Q2664" s="50"/>
      <c r="R2664" s="53"/>
    </row>
    <row r="2665">
      <c r="A2665" s="54"/>
      <c r="B2665" s="50"/>
      <c r="C2665" s="51"/>
      <c r="D2665" s="50"/>
      <c r="E2665" s="52"/>
      <c r="F2665" s="50"/>
      <c r="G2665" s="50"/>
      <c r="H2665" s="50"/>
      <c r="I2665" s="50"/>
      <c r="J2665" s="50"/>
      <c r="K2665" s="50"/>
      <c r="L2665" s="53"/>
      <c r="M2665" s="53"/>
      <c r="N2665" s="50"/>
      <c r="O2665" s="50"/>
      <c r="P2665" s="50"/>
      <c r="Q2665" s="50"/>
      <c r="R2665" s="53"/>
    </row>
    <row r="2666">
      <c r="A2666" s="54"/>
      <c r="B2666" s="50"/>
      <c r="C2666" s="51"/>
      <c r="D2666" s="50"/>
      <c r="E2666" s="52"/>
      <c r="F2666" s="50"/>
      <c r="G2666" s="50"/>
      <c r="H2666" s="50"/>
      <c r="I2666" s="50"/>
      <c r="J2666" s="50"/>
      <c r="K2666" s="50"/>
      <c r="L2666" s="53"/>
      <c r="M2666" s="53"/>
      <c r="N2666" s="50"/>
      <c r="O2666" s="50"/>
      <c r="P2666" s="50"/>
      <c r="Q2666" s="50"/>
      <c r="R2666" s="53"/>
    </row>
    <row r="2667">
      <c r="A2667" s="54"/>
      <c r="B2667" s="50"/>
      <c r="C2667" s="51"/>
      <c r="D2667" s="50"/>
      <c r="E2667" s="52"/>
      <c r="F2667" s="50"/>
      <c r="G2667" s="50"/>
      <c r="H2667" s="50"/>
      <c r="I2667" s="50"/>
      <c r="J2667" s="50"/>
      <c r="K2667" s="50"/>
      <c r="L2667" s="53"/>
      <c r="M2667" s="53"/>
      <c r="N2667" s="50"/>
      <c r="O2667" s="50"/>
      <c r="P2667" s="50"/>
      <c r="Q2667" s="50"/>
      <c r="R2667" s="53"/>
    </row>
    <row r="2668">
      <c r="A2668" s="54"/>
      <c r="B2668" s="50"/>
      <c r="C2668" s="51"/>
      <c r="D2668" s="50"/>
      <c r="E2668" s="52"/>
      <c r="F2668" s="50"/>
      <c r="G2668" s="50"/>
      <c r="H2668" s="50"/>
      <c r="I2668" s="50"/>
      <c r="J2668" s="50"/>
      <c r="K2668" s="50"/>
      <c r="L2668" s="53"/>
      <c r="M2668" s="53"/>
      <c r="N2668" s="50"/>
      <c r="O2668" s="50"/>
      <c r="P2668" s="50"/>
      <c r="Q2668" s="50"/>
      <c r="R2668" s="53"/>
    </row>
    <row r="2669">
      <c r="A2669" s="54"/>
      <c r="B2669" s="50"/>
      <c r="C2669" s="51"/>
      <c r="D2669" s="50"/>
      <c r="E2669" s="52"/>
      <c r="F2669" s="50"/>
      <c r="G2669" s="50"/>
      <c r="H2669" s="50"/>
      <c r="I2669" s="50"/>
      <c r="J2669" s="50"/>
      <c r="K2669" s="50"/>
      <c r="L2669" s="53"/>
      <c r="M2669" s="53"/>
      <c r="N2669" s="50"/>
      <c r="O2669" s="50"/>
      <c r="P2669" s="50"/>
      <c r="Q2669" s="50"/>
      <c r="R2669" s="53"/>
    </row>
    <row r="2670">
      <c r="A2670" s="54"/>
      <c r="B2670" s="50"/>
      <c r="C2670" s="51"/>
      <c r="D2670" s="50"/>
      <c r="E2670" s="52"/>
      <c r="F2670" s="50"/>
      <c r="G2670" s="50"/>
      <c r="H2670" s="50"/>
      <c r="I2670" s="50"/>
      <c r="J2670" s="50"/>
      <c r="K2670" s="50"/>
      <c r="L2670" s="53"/>
      <c r="M2670" s="53"/>
      <c r="N2670" s="50"/>
      <c r="O2670" s="50"/>
      <c r="P2670" s="50"/>
      <c r="Q2670" s="50"/>
      <c r="R2670" s="53"/>
    </row>
    <row r="2671">
      <c r="A2671" s="54"/>
      <c r="B2671" s="50"/>
      <c r="C2671" s="51"/>
      <c r="D2671" s="50"/>
      <c r="E2671" s="52"/>
      <c r="F2671" s="50"/>
      <c r="G2671" s="50"/>
      <c r="H2671" s="50"/>
      <c r="I2671" s="50"/>
      <c r="J2671" s="50"/>
      <c r="K2671" s="50"/>
      <c r="L2671" s="53"/>
      <c r="M2671" s="53"/>
      <c r="N2671" s="50"/>
      <c r="O2671" s="50"/>
      <c r="P2671" s="50"/>
      <c r="Q2671" s="50"/>
      <c r="R2671" s="53"/>
    </row>
    <row r="2672">
      <c r="A2672" s="54"/>
      <c r="B2672" s="50"/>
      <c r="C2672" s="51"/>
      <c r="D2672" s="50"/>
      <c r="E2672" s="52"/>
      <c r="F2672" s="50"/>
      <c r="G2672" s="50"/>
      <c r="H2672" s="50"/>
      <c r="I2672" s="50"/>
      <c r="J2672" s="50"/>
      <c r="K2672" s="50"/>
      <c r="L2672" s="53"/>
      <c r="M2672" s="53"/>
      <c r="N2672" s="50"/>
      <c r="O2672" s="50"/>
      <c r="P2672" s="50"/>
      <c r="Q2672" s="50"/>
      <c r="R2672" s="53"/>
    </row>
    <row r="2673">
      <c r="A2673" s="54"/>
      <c r="B2673" s="50"/>
      <c r="C2673" s="51"/>
      <c r="D2673" s="50"/>
      <c r="E2673" s="52"/>
      <c r="F2673" s="50"/>
      <c r="G2673" s="50"/>
      <c r="H2673" s="50"/>
      <c r="I2673" s="50"/>
      <c r="J2673" s="50"/>
      <c r="K2673" s="50"/>
      <c r="L2673" s="53"/>
      <c r="M2673" s="53"/>
      <c r="N2673" s="50"/>
      <c r="O2673" s="50"/>
      <c r="P2673" s="50"/>
      <c r="Q2673" s="50"/>
      <c r="R2673" s="53"/>
    </row>
    <row r="2674">
      <c r="A2674" s="54"/>
      <c r="B2674" s="50"/>
      <c r="C2674" s="51"/>
      <c r="D2674" s="50"/>
      <c r="E2674" s="52"/>
      <c r="F2674" s="50"/>
      <c r="G2674" s="50"/>
      <c r="H2674" s="50"/>
      <c r="I2674" s="50"/>
      <c r="J2674" s="50"/>
      <c r="K2674" s="50"/>
      <c r="L2674" s="53"/>
      <c r="M2674" s="53"/>
      <c r="N2674" s="50"/>
      <c r="O2674" s="50"/>
      <c r="P2674" s="50"/>
      <c r="Q2674" s="50"/>
      <c r="R2674" s="53"/>
    </row>
    <row r="2675">
      <c r="A2675" s="54"/>
      <c r="B2675" s="50"/>
      <c r="C2675" s="51"/>
      <c r="D2675" s="50"/>
      <c r="E2675" s="52"/>
      <c r="F2675" s="50"/>
      <c r="G2675" s="50"/>
      <c r="H2675" s="50"/>
      <c r="I2675" s="50"/>
      <c r="J2675" s="50"/>
      <c r="K2675" s="50"/>
      <c r="L2675" s="53"/>
      <c r="M2675" s="53"/>
      <c r="N2675" s="50"/>
      <c r="O2675" s="50"/>
      <c r="P2675" s="50"/>
      <c r="Q2675" s="50"/>
      <c r="R2675" s="53"/>
    </row>
    <row r="2676">
      <c r="A2676" s="54"/>
      <c r="B2676" s="50"/>
      <c r="C2676" s="51"/>
      <c r="D2676" s="50"/>
      <c r="E2676" s="52"/>
      <c r="F2676" s="50"/>
      <c r="G2676" s="50"/>
      <c r="H2676" s="50"/>
      <c r="I2676" s="50"/>
      <c r="J2676" s="50"/>
      <c r="K2676" s="50"/>
      <c r="L2676" s="53"/>
      <c r="M2676" s="53"/>
      <c r="N2676" s="50"/>
      <c r="O2676" s="50"/>
      <c r="P2676" s="50"/>
      <c r="Q2676" s="50"/>
      <c r="R2676" s="53"/>
    </row>
    <row r="2677">
      <c r="A2677" s="54"/>
      <c r="B2677" s="50"/>
      <c r="C2677" s="51"/>
      <c r="D2677" s="50"/>
      <c r="E2677" s="52"/>
      <c r="F2677" s="50"/>
      <c r="G2677" s="50"/>
      <c r="H2677" s="50"/>
      <c r="I2677" s="50"/>
      <c r="J2677" s="50"/>
      <c r="K2677" s="50"/>
      <c r="L2677" s="53"/>
      <c r="M2677" s="53"/>
      <c r="N2677" s="50"/>
      <c r="O2677" s="50"/>
      <c r="P2677" s="50"/>
      <c r="Q2677" s="50"/>
      <c r="R2677" s="53"/>
    </row>
    <row r="2678">
      <c r="A2678" s="54"/>
      <c r="B2678" s="50"/>
      <c r="C2678" s="51"/>
      <c r="D2678" s="50"/>
      <c r="E2678" s="52"/>
      <c r="F2678" s="50"/>
      <c r="G2678" s="50"/>
      <c r="H2678" s="50"/>
      <c r="I2678" s="50"/>
      <c r="J2678" s="50"/>
      <c r="K2678" s="50"/>
      <c r="L2678" s="53"/>
      <c r="M2678" s="53"/>
      <c r="N2678" s="50"/>
      <c r="O2678" s="50"/>
      <c r="P2678" s="50"/>
      <c r="Q2678" s="50"/>
      <c r="R2678" s="53"/>
    </row>
    <row r="2679">
      <c r="A2679" s="54"/>
      <c r="B2679" s="50"/>
      <c r="C2679" s="51"/>
      <c r="D2679" s="50"/>
      <c r="E2679" s="52"/>
      <c r="F2679" s="50"/>
      <c r="G2679" s="50"/>
      <c r="H2679" s="50"/>
      <c r="I2679" s="50"/>
      <c r="J2679" s="50"/>
      <c r="K2679" s="50"/>
      <c r="L2679" s="53"/>
      <c r="M2679" s="53"/>
      <c r="N2679" s="50"/>
      <c r="O2679" s="50"/>
      <c r="P2679" s="50"/>
      <c r="Q2679" s="50"/>
      <c r="R2679" s="53"/>
    </row>
    <row r="2680">
      <c r="A2680" s="54"/>
      <c r="B2680" s="50"/>
      <c r="C2680" s="51"/>
      <c r="D2680" s="50"/>
      <c r="E2680" s="52"/>
      <c r="F2680" s="50"/>
      <c r="G2680" s="50"/>
      <c r="H2680" s="50"/>
      <c r="I2680" s="50"/>
      <c r="J2680" s="50"/>
      <c r="K2680" s="50"/>
      <c r="L2680" s="53"/>
      <c r="M2680" s="53"/>
      <c r="N2680" s="50"/>
      <c r="O2680" s="50"/>
      <c r="P2680" s="50"/>
      <c r="Q2680" s="50"/>
      <c r="R2680" s="53"/>
    </row>
    <row r="2681">
      <c r="A2681" s="54"/>
      <c r="B2681" s="50"/>
      <c r="C2681" s="51"/>
      <c r="D2681" s="50"/>
      <c r="E2681" s="52"/>
      <c r="F2681" s="50"/>
      <c r="G2681" s="50"/>
      <c r="H2681" s="50"/>
      <c r="I2681" s="50"/>
      <c r="J2681" s="50"/>
      <c r="K2681" s="50"/>
      <c r="L2681" s="53"/>
      <c r="M2681" s="53"/>
      <c r="N2681" s="50"/>
      <c r="O2681" s="50"/>
      <c r="P2681" s="50"/>
      <c r="Q2681" s="50"/>
      <c r="R2681" s="53"/>
    </row>
    <row r="2682">
      <c r="A2682" s="54"/>
      <c r="B2682" s="50"/>
      <c r="C2682" s="51"/>
      <c r="D2682" s="50"/>
      <c r="E2682" s="52"/>
      <c r="F2682" s="50"/>
      <c r="G2682" s="50"/>
      <c r="H2682" s="50"/>
      <c r="I2682" s="50"/>
      <c r="J2682" s="50"/>
      <c r="K2682" s="50"/>
      <c r="L2682" s="53"/>
      <c r="M2682" s="53"/>
      <c r="N2682" s="50"/>
      <c r="O2682" s="50"/>
      <c r="P2682" s="50"/>
      <c r="Q2682" s="50"/>
      <c r="R2682" s="53"/>
    </row>
    <row r="2683">
      <c r="A2683" s="54"/>
      <c r="B2683" s="50"/>
      <c r="C2683" s="51"/>
      <c r="D2683" s="50"/>
      <c r="E2683" s="52"/>
      <c r="F2683" s="50"/>
      <c r="G2683" s="50"/>
      <c r="H2683" s="50"/>
      <c r="I2683" s="50"/>
      <c r="J2683" s="50"/>
      <c r="K2683" s="50"/>
      <c r="L2683" s="53"/>
      <c r="M2683" s="53"/>
      <c r="N2683" s="50"/>
      <c r="O2683" s="50"/>
      <c r="P2683" s="50"/>
      <c r="Q2683" s="50"/>
      <c r="R2683" s="53"/>
    </row>
    <row r="2684">
      <c r="A2684" s="54"/>
      <c r="B2684" s="50"/>
      <c r="C2684" s="51"/>
      <c r="D2684" s="50"/>
      <c r="E2684" s="52"/>
      <c r="F2684" s="50"/>
      <c r="G2684" s="50"/>
      <c r="H2684" s="50"/>
      <c r="I2684" s="50"/>
      <c r="J2684" s="50"/>
      <c r="K2684" s="50"/>
      <c r="L2684" s="53"/>
      <c r="M2684" s="53"/>
      <c r="N2684" s="50"/>
      <c r="O2684" s="50"/>
      <c r="P2684" s="50"/>
      <c r="Q2684" s="50"/>
      <c r="R2684" s="53"/>
    </row>
    <row r="2685">
      <c r="A2685" s="54"/>
      <c r="B2685" s="50"/>
      <c r="C2685" s="51"/>
      <c r="D2685" s="50"/>
      <c r="E2685" s="52"/>
      <c r="F2685" s="50"/>
      <c r="G2685" s="50"/>
      <c r="H2685" s="50"/>
      <c r="I2685" s="50"/>
      <c r="J2685" s="50"/>
      <c r="K2685" s="50"/>
      <c r="L2685" s="53"/>
      <c r="M2685" s="53"/>
      <c r="N2685" s="50"/>
      <c r="O2685" s="50"/>
      <c r="P2685" s="50"/>
      <c r="Q2685" s="50"/>
      <c r="R2685" s="53"/>
    </row>
    <row r="2686">
      <c r="A2686" s="54"/>
      <c r="B2686" s="50"/>
      <c r="C2686" s="51"/>
      <c r="D2686" s="50"/>
      <c r="E2686" s="52"/>
      <c r="F2686" s="50"/>
      <c r="G2686" s="50"/>
      <c r="H2686" s="50"/>
      <c r="I2686" s="50"/>
      <c r="J2686" s="50"/>
      <c r="K2686" s="50"/>
      <c r="L2686" s="53"/>
      <c r="M2686" s="53"/>
      <c r="N2686" s="50"/>
      <c r="O2686" s="50"/>
      <c r="P2686" s="50"/>
      <c r="Q2686" s="50"/>
      <c r="R2686" s="53"/>
    </row>
    <row r="2687">
      <c r="A2687" s="54"/>
      <c r="B2687" s="50"/>
      <c r="C2687" s="51"/>
      <c r="D2687" s="50"/>
      <c r="E2687" s="52"/>
      <c r="F2687" s="50"/>
      <c r="G2687" s="50"/>
      <c r="H2687" s="50"/>
      <c r="I2687" s="50"/>
      <c r="J2687" s="50"/>
      <c r="K2687" s="50"/>
      <c r="L2687" s="53"/>
      <c r="M2687" s="53"/>
      <c r="N2687" s="50"/>
      <c r="O2687" s="50"/>
      <c r="P2687" s="50"/>
      <c r="Q2687" s="50"/>
      <c r="R2687" s="53"/>
    </row>
    <row r="2688">
      <c r="A2688" s="54"/>
      <c r="B2688" s="50"/>
      <c r="C2688" s="51"/>
      <c r="D2688" s="50"/>
      <c r="E2688" s="52"/>
      <c r="F2688" s="50"/>
      <c r="G2688" s="50"/>
      <c r="H2688" s="50"/>
      <c r="I2688" s="50"/>
      <c r="J2688" s="50"/>
      <c r="K2688" s="50"/>
      <c r="L2688" s="53"/>
      <c r="M2688" s="53"/>
      <c r="N2688" s="50"/>
      <c r="O2688" s="50"/>
      <c r="P2688" s="50"/>
      <c r="Q2688" s="50"/>
      <c r="R2688" s="53"/>
    </row>
    <row r="2689">
      <c r="A2689" s="54"/>
      <c r="B2689" s="50"/>
      <c r="C2689" s="51"/>
      <c r="D2689" s="50"/>
      <c r="E2689" s="52"/>
      <c r="F2689" s="50"/>
      <c r="G2689" s="50"/>
      <c r="H2689" s="50"/>
      <c r="I2689" s="50"/>
      <c r="J2689" s="50"/>
      <c r="K2689" s="50"/>
      <c r="L2689" s="53"/>
      <c r="M2689" s="53"/>
      <c r="N2689" s="50"/>
      <c r="O2689" s="50"/>
      <c r="P2689" s="50"/>
      <c r="Q2689" s="50"/>
      <c r="R2689" s="53"/>
    </row>
    <row r="2690">
      <c r="A2690" s="54"/>
      <c r="B2690" s="50"/>
      <c r="C2690" s="51"/>
      <c r="D2690" s="50"/>
      <c r="E2690" s="52"/>
      <c r="F2690" s="50"/>
      <c r="G2690" s="50"/>
      <c r="H2690" s="50"/>
      <c r="I2690" s="50"/>
      <c r="J2690" s="50"/>
      <c r="K2690" s="50"/>
      <c r="L2690" s="53"/>
      <c r="M2690" s="53"/>
      <c r="N2690" s="50"/>
      <c r="O2690" s="50"/>
      <c r="P2690" s="50"/>
      <c r="Q2690" s="50"/>
      <c r="R2690" s="53"/>
    </row>
    <row r="2691">
      <c r="A2691" s="54"/>
      <c r="B2691" s="50"/>
      <c r="C2691" s="51"/>
      <c r="D2691" s="50"/>
      <c r="E2691" s="52"/>
      <c r="F2691" s="50"/>
      <c r="G2691" s="50"/>
      <c r="H2691" s="50"/>
      <c r="I2691" s="50"/>
      <c r="J2691" s="50"/>
      <c r="K2691" s="50"/>
      <c r="L2691" s="53"/>
      <c r="M2691" s="53"/>
      <c r="N2691" s="50"/>
      <c r="O2691" s="50"/>
      <c r="P2691" s="50"/>
      <c r="Q2691" s="50"/>
      <c r="R2691" s="53"/>
    </row>
    <row r="2692">
      <c r="A2692" s="54"/>
      <c r="B2692" s="50"/>
      <c r="C2692" s="51"/>
      <c r="D2692" s="50"/>
      <c r="E2692" s="52"/>
      <c r="F2692" s="50"/>
      <c r="G2692" s="50"/>
      <c r="H2692" s="50"/>
      <c r="I2692" s="50"/>
      <c r="J2692" s="50"/>
      <c r="K2692" s="50"/>
      <c r="L2692" s="53"/>
      <c r="M2692" s="53"/>
      <c r="N2692" s="50"/>
      <c r="O2692" s="50"/>
      <c r="P2692" s="50"/>
      <c r="Q2692" s="50"/>
      <c r="R2692" s="53"/>
    </row>
    <row r="2693">
      <c r="A2693" s="54"/>
      <c r="B2693" s="50"/>
      <c r="C2693" s="51"/>
      <c r="D2693" s="50"/>
      <c r="E2693" s="52"/>
      <c r="F2693" s="50"/>
      <c r="G2693" s="50"/>
      <c r="H2693" s="50"/>
      <c r="I2693" s="50"/>
      <c r="J2693" s="50"/>
      <c r="K2693" s="50"/>
      <c r="L2693" s="53"/>
      <c r="M2693" s="53"/>
      <c r="N2693" s="50"/>
      <c r="O2693" s="50"/>
      <c r="P2693" s="50"/>
      <c r="Q2693" s="50"/>
      <c r="R2693" s="53"/>
    </row>
    <row r="2694">
      <c r="A2694" s="54"/>
      <c r="B2694" s="50"/>
      <c r="C2694" s="51"/>
      <c r="D2694" s="50"/>
      <c r="E2694" s="52"/>
      <c r="F2694" s="50"/>
      <c r="G2694" s="50"/>
      <c r="H2694" s="50"/>
      <c r="I2694" s="50"/>
      <c r="J2694" s="50"/>
      <c r="K2694" s="50"/>
      <c r="L2694" s="53"/>
      <c r="M2694" s="53"/>
      <c r="N2694" s="50"/>
      <c r="O2694" s="50"/>
      <c r="P2694" s="50"/>
      <c r="Q2694" s="50"/>
      <c r="R2694" s="53"/>
    </row>
    <row r="2695">
      <c r="A2695" s="54"/>
      <c r="B2695" s="50"/>
      <c r="C2695" s="51"/>
      <c r="D2695" s="50"/>
      <c r="E2695" s="52"/>
      <c r="F2695" s="50"/>
      <c r="G2695" s="50"/>
      <c r="H2695" s="50"/>
      <c r="I2695" s="50"/>
      <c r="J2695" s="50"/>
      <c r="K2695" s="50"/>
      <c r="L2695" s="53"/>
      <c r="M2695" s="53"/>
      <c r="N2695" s="50"/>
      <c r="O2695" s="50"/>
      <c r="P2695" s="50"/>
      <c r="Q2695" s="50"/>
      <c r="R2695" s="53"/>
    </row>
    <row r="2696">
      <c r="A2696" s="54"/>
      <c r="B2696" s="50"/>
      <c r="C2696" s="51"/>
      <c r="D2696" s="50"/>
      <c r="E2696" s="52"/>
      <c r="F2696" s="50"/>
      <c r="G2696" s="50"/>
      <c r="H2696" s="50"/>
      <c r="I2696" s="50"/>
      <c r="J2696" s="50"/>
      <c r="K2696" s="50"/>
      <c r="L2696" s="53"/>
      <c r="M2696" s="53"/>
      <c r="N2696" s="50"/>
      <c r="O2696" s="50"/>
      <c r="P2696" s="50"/>
      <c r="Q2696" s="50"/>
      <c r="R2696" s="53"/>
    </row>
    <row r="2697">
      <c r="A2697" s="54"/>
      <c r="B2697" s="50"/>
      <c r="C2697" s="51"/>
      <c r="D2697" s="50"/>
      <c r="E2697" s="52"/>
      <c r="F2697" s="50"/>
      <c r="G2697" s="50"/>
      <c r="H2697" s="50"/>
      <c r="I2697" s="50"/>
      <c r="J2697" s="50"/>
      <c r="K2697" s="50"/>
      <c r="L2697" s="53"/>
      <c r="M2697" s="53"/>
      <c r="N2697" s="50"/>
      <c r="O2697" s="50"/>
      <c r="P2697" s="50"/>
      <c r="Q2697" s="50"/>
      <c r="R2697" s="53"/>
    </row>
    <row r="2698">
      <c r="A2698" s="54"/>
      <c r="B2698" s="50"/>
      <c r="C2698" s="51"/>
      <c r="D2698" s="50"/>
      <c r="E2698" s="52"/>
      <c r="F2698" s="50"/>
      <c r="G2698" s="50"/>
      <c r="H2698" s="50"/>
      <c r="I2698" s="50"/>
      <c r="J2698" s="50"/>
      <c r="K2698" s="50"/>
      <c r="L2698" s="53"/>
      <c r="M2698" s="53"/>
      <c r="N2698" s="50"/>
      <c r="O2698" s="50"/>
      <c r="P2698" s="50"/>
      <c r="Q2698" s="50"/>
      <c r="R2698" s="53"/>
    </row>
    <row r="2699">
      <c r="A2699" s="54"/>
      <c r="B2699" s="50"/>
      <c r="C2699" s="51"/>
      <c r="D2699" s="50"/>
      <c r="E2699" s="52"/>
      <c r="F2699" s="50"/>
      <c r="G2699" s="50"/>
      <c r="H2699" s="50"/>
      <c r="I2699" s="50"/>
      <c r="J2699" s="50"/>
      <c r="K2699" s="50"/>
      <c r="L2699" s="53"/>
      <c r="M2699" s="53"/>
      <c r="N2699" s="50"/>
      <c r="O2699" s="50"/>
      <c r="P2699" s="50"/>
      <c r="Q2699" s="50"/>
      <c r="R2699" s="53"/>
    </row>
    <row r="2700">
      <c r="A2700" s="54"/>
      <c r="B2700" s="50"/>
      <c r="C2700" s="51"/>
      <c r="D2700" s="50"/>
      <c r="E2700" s="52"/>
      <c r="F2700" s="50"/>
      <c r="G2700" s="50"/>
      <c r="H2700" s="50"/>
      <c r="I2700" s="50"/>
      <c r="J2700" s="50"/>
      <c r="K2700" s="50"/>
      <c r="L2700" s="53"/>
      <c r="M2700" s="53"/>
      <c r="N2700" s="50"/>
      <c r="O2700" s="50"/>
      <c r="P2700" s="50"/>
      <c r="Q2700" s="50"/>
      <c r="R2700" s="53"/>
    </row>
    <row r="2701">
      <c r="A2701" s="54"/>
      <c r="B2701" s="50"/>
      <c r="C2701" s="51"/>
      <c r="D2701" s="50"/>
      <c r="E2701" s="52"/>
      <c r="F2701" s="50"/>
      <c r="G2701" s="50"/>
      <c r="H2701" s="50"/>
      <c r="I2701" s="50"/>
      <c r="J2701" s="50"/>
      <c r="K2701" s="50"/>
      <c r="L2701" s="53"/>
      <c r="M2701" s="53"/>
      <c r="N2701" s="50"/>
      <c r="O2701" s="50"/>
      <c r="P2701" s="50"/>
      <c r="Q2701" s="50"/>
      <c r="R2701" s="53"/>
    </row>
    <row r="2702">
      <c r="A2702" s="54"/>
      <c r="B2702" s="50"/>
      <c r="C2702" s="51"/>
      <c r="D2702" s="50"/>
      <c r="E2702" s="52"/>
      <c r="F2702" s="50"/>
      <c r="G2702" s="50"/>
      <c r="H2702" s="50"/>
      <c r="I2702" s="50"/>
      <c r="J2702" s="50"/>
      <c r="K2702" s="50"/>
      <c r="L2702" s="53"/>
      <c r="M2702" s="53"/>
      <c r="N2702" s="50"/>
      <c r="O2702" s="50"/>
      <c r="P2702" s="50"/>
      <c r="Q2702" s="50"/>
      <c r="R2702" s="53"/>
    </row>
    <row r="2703">
      <c r="A2703" s="54"/>
      <c r="B2703" s="50"/>
      <c r="C2703" s="51"/>
      <c r="D2703" s="50"/>
      <c r="E2703" s="52"/>
      <c r="F2703" s="50"/>
      <c r="G2703" s="50"/>
      <c r="H2703" s="50"/>
      <c r="I2703" s="50"/>
      <c r="J2703" s="50"/>
      <c r="K2703" s="50"/>
      <c r="L2703" s="53"/>
      <c r="M2703" s="53"/>
      <c r="N2703" s="50"/>
      <c r="O2703" s="50"/>
      <c r="P2703" s="50"/>
      <c r="Q2703" s="50"/>
      <c r="R2703" s="53"/>
    </row>
    <row r="2704">
      <c r="A2704" s="54"/>
      <c r="B2704" s="50"/>
      <c r="C2704" s="51"/>
      <c r="D2704" s="50"/>
      <c r="E2704" s="52"/>
      <c r="F2704" s="50"/>
      <c r="G2704" s="50"/>
      <c r="H2704" s="50"/>
      <c r="I2704" s="50"/>
      <c r="J2704" s="50"/>
      <c r="K2704" s="50"/>
      <c r="L2704" s="53"/>
      <c r="M2704" s="53"/>
      <c r="N2704" s="50"/>
      <c r="O2704" s="50"/>
      <c r="P2704" s="50"/>
      <c r="Q2704" s="50"/>
      <c r="R2704" s="53"/>
    </row>
    <row r="2705">
      <c r="A2705" s="54"/>
      <c r="B2705" s="50"/>
      <c r="C2705" s="51"/>
      <c r="D2705" s="50"/>
      <c r="E2705" s="52"/>
      <c r="F2705" s="50"/>
      <c r="G2705" s="50"/>
      <c r="H2705" s="50"/>
      <c r="I2705" s="50"/>
      <c r="J2705" s="50"/>
      <c r="K2705" s="50"/>
      <c r="L2705" s="53"/>
      <c r="M2705" s="53"/>
      <c r="N2705" s="50"/>
      <c r="O2705" s="50"/>
      <c r="P2705" s="50"/>
      <c r="Q2705" s="50"/>
      <c r="R2705" s="53"/>
    </row>
    <row r="2706">
      <c r="A2706" s="54"/>
      <c r="B2706" s="50"/>
      <c r="C2706" s="51"/>
      <c r="D2706" s="50"/>
      <c r="E2706" s="52"/>
      <c r="F2706" s="50"/>
      <c r="G2706" s="50"/>
      <c r="H2706" s="50"/>
      <c r="I2706" s="50"/>
      <c r="J2706" s="50"/>
      <c r="K2706" s="50"/>
      <c r="L2706" s="53"/>
      <c r="M2706" s="53"/>
      <c r="N2706" s="50"/>
      <c r="O2706" s="50"/>
      <c r="P2706" s="50"/>
      <c r="Q2706" s="50"/>
      <c r="R2706" s="53"/>
    </row>
    <row r="2707">
      <c r="A2707" s="54"/>
      <c r="B2707" s="50"/>
      <c r="C2707" s="51"/>
      <c r="D2707" s="50"/>
      <c r="E2707" s="52"/>
      <c r="F2707" s="50"/>
      <c r="G2707" s="50"/>
      <c r="H2707" s="50"/>
      <c r="I2707" s="50"/>
      <c r="J2707" s="50"/>
      <c r="K2707" s="50"/>
      <c r="L2707" s="53"/>
      <c r="M2707" s="53"/>
      <c r="N2707" s="50"/>
      <c r="O2707" s="50"/>
      <c r="P2707" s="50"/>
      <c r="Q2707" s="50"/>
      <c r="R2707" s="53"/>
    </row>
    <row r="2708">
      <c r="A2708" s="54"/>
      <c r="B2708" s="50"/>
      <c r="C2708" s="51"/>
      <c r="D2708" s="50"/>
      <c r="E2708" s="52"/>
      <c r="F2708" s="50"/>
      <c r="G2708" s="50"/>
      <c r="H2708" s="50"/>
      <c r="I2708" s="50"/>
      <c r="J2708" s="50"/>
      <c r="K2708" s="50"/>
      <c r="L2708" s="53"/>
      <c r="M2708" s="53"/>
      <c r="N2708" s="50"/>
      <c r="O2708" s="50"/>
      <c r="P2708" s="50"/>
      <c r="Q2708" s="50"/>
      <c r="R2708" s="53"/>
    </row>
    <row r="2709">
      <c r="A2709" s="54"/>
      <c r="B2709" s="50"/>
      <c r="C2709" s="51"/>
      <c r="D2709" s="50"/>
      <c r="E2709" s="52"/>
      <c r="F2709" s="50"/>
      <c r="G2709" s="50"/>
      <c r="H2709" s="50"/>
      <c r="I2709" s="50"/>
      <c r="J2709" s="50"/>
      <c r="K2709" s="50"/>
      <c r="L2709" s="53"/>
      <c r="M2709" s="53"/>
      <c r="N2709" s="50"/>
      <c r="O2709" s="50"/>
      <c r="P2709" s="50"/>
      <c r="Q2709" s="50"/>
      <c r="R2709" s="53"/>
    </row>
    <row r="2710">
      <c r="A2710" s="54"/>
      <c r="B2710" s="50"/>
      <c r="C2710" s="51"/>
      <c r="D2710" s="50"/>
      <c r="E2710" s="52"/>
      <c r="F2710" s="50"/>
      <c r="G2710" s="50"/>
      <c r="H2710" s="50"/>
      <c r="I2710" s="50"/>
      <c r="J2710" s="50"/>
      <c r="K2710" s="50"/>
      <c r="L2710" s="53"/>
      <c r="M2710" s="53"/>
      <c r="N2710" s="50"/>
      <c r="O2710" s="50"/>
      <c r="P2710" s="50"/>
      <c r="Q2710" s="50"/>
      <c r="R2710" s="53"/>
    </row>
    <row r="2711">
      <c r="A2711" s="54"/>
      <c r="B2711" s="50"/>
      <c r="C2711" s="51"/>
      <c r="D2711" s="50"/>
      <c r="E2711" s="52"/>
      <c r="F2711" s="50"/>
      <c r="G2711" s="50"/>
      <c r="H2711" s="50"/>
      <c r="I2711" s="50"/>
      <c r="J2711" s="50"/>
      <c r="K2711" s="50"/>
      <c r="L2711" s="53"/>
      <c r="M2711" s="53"/>
      <c r="N2711" s="50"/>
      <c r="O2711" s="50"/>
      <c r="P2711" s="50"/>
      <c r="Q2711" s="50"/>
      <c r="R2711" s="53"/>
    </row>
    <row r="2712">
      <c r="A2712" s="54"/>
      <c r="B2712" s="50"/>
      <c r="C2712" s="51"/>
      <c r="D2712" s="50"/>
      <c r="E2712" s="52"/>
      <c r="F2712" s="50"/>
      <c r="G2712" s="50"/>
      <c r="H2712" s="50"/>
      <c r="I2712" s="50"/>
      <c r="J2712" s="50"/>
      <c r="K2712" s="50"/>
      <c r="L2712" s="53"/>
      <c r="M2712" s="53"/>
      <c r="N2712" s="50"/>
      <c r="O2712" s="50"/>
      <c r="P2712" s="50"/>
      <c r="Q2712" s="50"/>
      <c r="R2712" s="53"/>
    </row>
    <row r="2713">
      <c r="A2713" s="54"/>
      <c r="B2713" s="50"/>
      <c r="C2713" s="51"/>
      <c r="D2713" s="50"/>
      <c r="E2713" s="52"/>
      <c r="F2713" s="50"/>
      <c r="G2713" s="50"/>
      <c r="H2713" s="50"/>
      <c r="I2713" s="50"/>
      <c r="J2713" s="50"/>
      <c r="K2713" s="50"/>
      <c r="L2713" s="53"/>
      <c r="M2713" s="53"/>
      <c r="N2713" s="50"/>
      <c r="O2713" s="50"/>
      <c r="P2713" s="50"/>
      <c r="Q2713" s="50"/>
      <c r="R2713" s="53"/>
    </row>
    <row r="2714">
      <c r="A2714" s="54"/>
      <c r="B2714" s="50"/>
      <c r="C2714" s="51"/>
      <c r="D2714" s="50"/>
      <c r="E2714" s="52"/>
      <c r="F2714" s="50"/>
      <c r="G2714" s="50"/>
      <c r="H2714" s="50"/>
      <c r="I2714" s="50"/>
      <c r="J2714" s="50"/>
      <c r="K2714" s="50"/>
      <c r="L2714" s="53"/>
      <c r="M2714" s="53"/>
      <c r="N2714" s="50"/>
      <c r="O2714" s="50"/>
      <c r="P2714" s="50"/>
      <c r="Q2714" s="50"/>
      <c r="R2714" s="53"/>
    </row>
    <row r="2715">
      <c r="A2715" s="54"/>
      <c r="B2715" s="50"/>
      <c r="C2715" s="51"/>
      <c r="D2715" s="50"/>
      <c r="E2715" s="52"/>
      <c r="F2715" s="50"/>
      <c r="G2715" s="50"/>
      <c r="H2715" s="50"/>
      <c r="I2715" s="50"/>
      <c r="J2715" s="50"/>
      <c r="K2715" s="50"/>
      <c r="L2715" s="53"/>
      <c r="M2715" s="53"/>
      <c r="N2715" s="50"/>
      <c r="O2715" s="50"/>
      <c r="P2715" s="50"/>
      <c r="Q2715" s="50"/>
      <c r="R2715" s="53"/>
    </row>
    <row r="2716">
      <c r="A2716" s="54"/>
      <c r="B2716" s="50"/>
      <c r="C2716" s="51"/>
      <c r="D2716" s="50"/>
      <c r="E2716" s="52"/>
      <c r="F2716" s="50"/>
      <c r="G2716" s="50"/>
      <c r="H2716" s="50"/>
      <c r="I2716" s="50"/>
      <c r="J2716" s="50"/>
      <c r="K2716" s="50"/>
      <c r="L2716" s="53"/>
      <c r="M2716" s="53"/>
      <c r="N2716" s="50"/>
      <c r="O2716" s="50"/>
      <c r="P2716" s="50"/>
      <c r="Q2716" s="50"/>
      <c r="R2716" s="53"/>
    </row>
    <row r="2717">
      <c r="A2717" s="54"/>
      <c r="B2717" s="50"/>
      <c r="C2717" s="51"/>
      <c r="D2717" s="50"/>
      <c r="E2717" s="52"/>
      <c r="F2717" s="50"/>
      <c r="G2717" s="50"/>
      <c r="H2717" s="50"/>
      <c r="I2717" s="50"/>
      <c r="J2717" s="50"/>
      <c r="K2717" s="50"/>
      <c r="L2717" s="53"/>
      <c r="M2717" s="53"/>
      <c r="N2717" s="50"/>
      <c r="O2717" s="50"/>
      <c r="P2717" s="50"/>
      <c r="Q2717" s="50"/>
      <c r="R2717" s="53"/>
    </row>
    <row r="2718">
      <c r="A2718" s="54"/>
      <c r="B2718" s="50"/>
      <c r="C2718" s="51"/>
      <c r="D2718" s="50"/>
      <c r="E2718" s="52"/>
      <c r="F2718" s="50"/>
      <c r="G2718" s="50"/>
      <c r="H2718" s="50"/>
      <c r="I2718" s="50"/>
      <c r="J2718" s="50"/>
      <c r="K2718" s="50"/>
      <c r="L2718" s="53"/>
      <c r="M2718" s="53"/>
      <c r="N2718" s="50"/>
      <c r="O2718" s="50"/>
      <c r="P2718" s="50"/>
      <c r="Q2718" s="50"/>
      <c r="R2718" s="53"/>
    </row>
    <row r="2719">
      <c r="A2719" s="54"/>
      <c r="B2719" s="50"/>
      <c r="C2719" s="51"/>
      <c r="D2719" s="50"/>
      <c r="E2719" s="52"/>
      <c r="F2719" s="50"/>
      <c r="G2719" s="50"/>
      <c r="H2719" s="50"/>
      <c r="I2719" s="50"/>
      <c r="J2719" s="50"/>
      <c r="K2719" s="50"/>
      <c r="L2719" s="53"/>
      <c r="M2719" s="53"/>
      <c r="N2719" s="50"/>
      <c r="O2719" s="50"/>
      <c r="P2719" s="50"/>
      <c r="Q2719" s="50"/>
      <c r="R2719" s="53"/>
    </row>
    <row r="2720">
      <c r="A2720" s="54"/>
      <c r="B2720" s="50"/>
      <c r="C2720" s="51"/>
      <c r="D2720" s="50"/>
      <c r="E2720" s="52"/>
      <c r="F2720" s="50"/>
      <c r="G2720" s="50"/>
      <c r="H2720" s="50"/>
      <c r="I2720" s="50"/>
      <c r="J2720" s="50"/>
      <c r="K2720" s="50"/>
      <c r="L2720" s="53"/>
      <c r="M2720" s="53"/>
      <c r="N2720" s="50"/>
      <c r="O2720" s="50"/>
      <c r="P2720" s="50"/>
      <c r="Q2720" s="50"/>
      <c r="R2720" s="53"/>
    </row>
    <row r="2721">
      <c r="A2721" s="54"/>
      <c r="B2721" s="50"/>
      <c r="C2721" s="51"/>
      <c r="D2721" s="50"/>
      <c r="E2721" s="52"/>
      <c r="F2721" s="50"/>
      <c r="G2721" s="50"/>
      <c r="H2721" s="50"/>
      <c r="I2721" s="50"/>
      <c r="J2721" s="50"/>
      <c r="K2721" s="50"/>
      <c r="L2721" s="53"/>
      <c r="M2721" s="53"/>
      <c r="N2721" s="50"/>
      <c r="O2721" s="50"/>
      <c r="P2721" s="50"/>
      <c r="Q2721" s="50"/>
      <c r="R2721" s="53"/>
    </row>
    <row r="2722">
      <c r="A2722" s="54"/>
      <c r="B2722" s="50"/>
      <c r="C2722" s="51"/>
      <c r="D2722" s="50"/>
      <c r="E2722" s="52"/>
      <c r="F2722" s="50"/>
      <c r="G2722" s="50"/>
      <c r="H2722" s="50"/>
      <c r="I2722" s="50"/>
      <c r="J2722" s="50"/>
      <c r="K2722" s="50"/>
      <c r="L2722" s="53"/>
      <c r="M2722" s="53"/>
      <c r="N2722" s="50"/>
      <c r="O2722" s="50"/>
      <c r="P2722" s="50"/>
      <c r="Q2722" s="50"/>
      <c r="R2722" s="53"/>
    </row>
    <row r="2723">
      <c r="A2723" s="54"/>
      <c r="B2723" s="50"/>
      <c r="C2723" s="51"/>
      <c r="D2723" s="50"/>
      <c r="E2723" s="52"/>
      <c r="F2723" s="50"/>
      <c r="G2723" s="50"/>
      <c r="H2723" s="50"/>
      <c r="I2723" s="50"/>
      <c r="J2723" s="50"/>
      <c r="K2723" s="50"/>
      <c r="L2723" s="53"/>
      <c r="M2723" s="53"/>
      <c r="N2723" s="50"/>
      <c r="O2723" s="50"/>
      <c r="P2723" s="50"/>
      <c r="Q2723" s="50"/>
      <c r="R2723" s="53"/>
    </row>
    <row r="2724">
      <c r="A2724" s="54"/>
      <c r="B2724" s="50"/>
      <c r="C2724" s="51"/>
      <c r="D2724" s="50"/>
      <c r="E2724" s="52"/>
      <c r="F2724" s="50"/>
      <c r="G2724" s="50"/>
      <c r="H2724" s="50"/>
      <c r="I2724" s="50"/>
      <c r="J2724" s="50"/>
      <c r="K2724" s="50"/>
      <c r="L2724" s="53"/>
      <c r="M2724" s="53"/>
      <c r="N2724" s="50"/>
      <c r="O2724" s="50"/>
      <c r="P2724" s="50"/>
      <c r="Q2724" s="50"/>
      <c r="R2724" s="53"/>
    </row>
    <row r="2725">
      <c r="A2725" s="54"/>
      <c r="B2725" s="50"/>
      <c r="C2725" s="51"/>
      <c r="D2725" s="50"/>
      <c r="E2725" s="52"/>
      <c r="F2725" s="50"/>
      <c r="G2725" s="50"/>
      <c r="H2725" s="50"/>
      <c r="I2725" s="50"/>
      <c r="J2725" s="50"/>
      <c r="K2725" s="50"/>
      <c r="L2725" s="53"/>
      <c r="M2725" s="53"/>
      <c r="N2725" s="50"/>
      <c r="O2725" s="50"/>
      <c r="P2725" s="50"/>
      <c r="Q2725" s="50"/>
      <c r="R2725" s="53"/>
    </row>
    <row r="2726">
      <c r="A2726" s="54"/>
      <c r="B2726" s="50"/>
      <c r="C2726" s="51"/>
      <c r="D2726" s="50"/>
      <c r="E2726" s="52"/>
      <c r="F2726" s="50"/>
      <c r="G2726" s="50"/>
      <c r="H2726" s="50"/>
      <c r="I2726" s="50"/>
      <c r="J2726" s="50"/>
      <c r="K2726" s="50"/>
      <c r="L2726" s="53"/>
      <c r="M2726" s="53"/>
      <c r="N2726" s="50"/>
      <c r="O2726" s="50"/>
      <c r="P2726" s="50"/>
      <c r="Q2726" s="50"/>
      <c r="R2726" s="53"/>
    </row>
    <row r="2727">
      <c r="A2727" s="54"/>
      <c r="B2727" s="50"/>
      <c r="C2727" s="51"/>
      <c r="D2727" s="50"/>
      <c r="E2727" s="52"/>
      <c r="F2727" s="50"/>
      <c r="G2727" s="50"/>
      <c r="H2727" s="50"/>
      <c r="I2727" s="50"/>
      <c r="J2727" s="50"/>
      <c r="K2727" s="50"/>
      <c r="L2727" s="53"/>
      <c r="M2727" s="53"/>
      <c r="N2727" s="50"/>
      <c r="O2727" s="50"/>
      <c r="P2727" s="50"/>
      <c r="Q2727" s="50"/>
      <c r="R2727" s="53"/>
    </row>
    <row r="2728">
      <c r="A2728" s="54"/>
      <c r="B2728" s="50"/>
      <c r="C2728" s="51"/>
      <c r="D2728" s="50"/>
      <c r="E2728" s="52"/>
      <c r="F2728" s="50"/>
      <c r="G2728" s="50"/>
      <c r="H2728" s="50"/>
      <c r="I2728" s="50"/>
      <c r="J2728" s="50"/>
      <c r="K2728" s="50"/>
      <c r="L2728" s="53"/>
      <c r="M2728" s="53"/>
      <c r="N2728" s="50"/>
      <c r="O2728" s="50"/>
      <c r="P2728" s="50"/>
      <c r="Q2728" s="50"/>
      <c r="R2728" s="53"/>
    </row>
    <row r="2729">
      <c r="A2729" s="54"/>
      <c r="B2729" s="50"/>
      <c r="C2729" s="51"/>
      <c r="D2729" s="50"/>
      <c r="E2729" s="52"/>
      <c r="F2729" s="50"/>
      <c r="G2729" s="50"/>
      <c r="H2729" s="50"/>
      <c r="I2729" s="50"/>
      <c r="J2729" s="50"/>
      <c r="K2729" s="50"/>
      <c r="L2729" s="53"/>
      <c r="M2729" s="53"/>
      <c r="N2729" s="50"/>
      <c r="O2729" s="50"/>
      <c r="P2729" s="50"/>
      <c r="Q2729" s="50"/>
      <c r="R2729" s="53"/>
    </row>
    <row r="2730">
      <c r="A2730" s="54"/>
      <c r="B2730" s="50"/>
      <c r="C2730" s="51"/>
      <c r="D2730" s="50"/>
      <c r="E2730" s="52"/>
      <c r="F2730" s="50"/>
      <c r="G2730" s="50"/>
      <c r="H2730" s="50"/>
      <c r="I2730" s="50"/>
      <c r="J2730" s="50"/>
      <c r="K2730" s="50"/>
      <c r="L2730" s="53"/>
      <c r="M2730" s="53"/>
      <c r="N2730" s="50"/>
      <c r="O2730" s="50"/>
      <c r="P2730" s="50"/>
      <c r="Q2730" s="50"/>
      <c r="R2730" s="53"/>
    </row>
    <row r="2731">
      <c r="A2731" s="54"/>
      <c r="B2731" s="50"/>
      <c r="C2731" s="51"/>
      <c r="D2731" s="50"/>
      <c r="E2731" s="52"/>
      <c r="F2731" s="50"/>
      <c r="G2731" s="50"/>
      <c r="H2731" s="50"/>
      <c r="I2731" s="50"/>
      <c r="J2731" s="50"/>
      <c r="K2731" s="50"/>
      <c r="L2731" s="53"/>
      <c r="M2731" s="53"/>
      <c r="N2731" s="50"/>
      <c r="O2731" s="50"/>
      <c r="P2731" s="50"/>
      <c r="Q2731" s="50"/>
      <c r="R2731" s="53"/>
    </row>
    <row r="2732">
      <c r="A2732" s="54"/>
      <c r="B2732" s="50"/>
      <c r="C2732" s="51"/>
      <c r="D2732" s="50"/>
      <c r="E2732" s="52"/>
      <c r="F2732" s="50"/>
      <c r="G2732" s="50"/>
      <c r="H2732" s="50"/>
      <c r="I2732" s="50"/>
      <c r="J2732" s="50"/>
      <c r="K2732" s="50"/>
      <c r="L2732" s="53"/>
      <c r="M2732" s="53"/>
      <c r="N2732" s="50"/>
      <c r="O2732" s="50"/>
      <c r="P2732" s="50"/>
      <c r="Q2732" s="50"/>
      <c r="R2732" s="53"/>
    </row>
    <row r="2733">
      <c r="A2733" s="54"/>
      <c r="B2733" s="50"/>
      <c r="C2733" s="51"/>
      <c r="D2733" s="50"/>
      <c r="E2733" s="52"/>
      <c r="F2733" s="50"/>
      <c r="G2733" s="50"/>
      <c r="H2733" s="50"/>
      <c r="I2733" s="50"/>
      <c r="J2733" s="50"/>
      <c r="K2733" s="50"/>
      <c r="L2733" s="53"/>
      <c r="M2733" s="53"/>
      <c r="N2733" s="50"/>
      <c r="O2733" s="50"/>
      <c r="P2733" s="50"/>
      <c r="Q2733" s="50"/>
      <c r="R2733" s="53"/>
    </row>
    <row r="2734">
      <c r="A2734" s="54"/>
      <c r="B2734" s="50"/>
      <c r="C2734" s="51"/>
      <c r="D2734" s="50"/>
      <c r="E2734" s="52"/>
      <c r="F2734" s="50"/>
      <c r="G2734" s="50"/>
      <c r="H2734" s="50"/>
      <c r="I2734" s="50"/>
      <c r="J2734" s="50"/>
      <c r="K2734" s="50"/>
      <c r="L2734" s="53"/>
      <c r="M2734" s="53"/>
      <c r="N2734" s="50"/>
      <c r="O2734" s="50"/>
      <c r="P2734" s="50"/>
      <c r="Q2734" s="50"/>
      <c r="R2734" s="53"/>
    </row>
    <row r="2735">
      <c r="A2735" s="54"/>
      <c r="B2735" s="50"/>
      <c r="C2735" s="51"/>
      <c r="D2735" s="50"/>
      <c r="E2735" s="52"/>
      <c r="F2735" s="50"/>
      <c r="G2735" s="50"/>
      <c r="H2735" s="50"/>
      <c r="I2735" s="50"/>
      <c r="J2735" s="50"/>
      <c r="K2735" s="50"/>
      <c r="L2735" s="53"/>
      <c r="M2735" s="53"/>
      <c r="N2735" s="50"/>
      <c r="O2735" s="50"/>
      <c r="P2735" s="50"/>
      <c r="Q2735" s="50"/>
      <c r="R2735" s="53"/>
    </row>
    <row r="2736">
      <c r="A2736" s="54"/>
      <c r="B2736" s="50"/>
      <c r="C2736" s="51"/>
      <c r="D2736" s="50"/>
      <c r="E2736" s="52"/>
      <c r="F2736" s="50"/>
      <c r="G2736" s="50"/>
      <c r="H2736" s="50"/>
      <c r="I2736" s="50"/>
      <c r="J2736" s="50"/>
      <c r="K2736" s="50"/>
      <c r="L2736" s="53"/>
      <c r="M2736" s="53"/>
      <c r="N2736" s="50"/>
      <c r="O2736" s="50"/>
      <c r="P2736" s="50"/>
      <c r="Q2736" s="50"/>
      <c r="R2736" s="53"/>
    </row>
    <row r="2737">
      <c r="A2737" s="54"/>
      <c r="B2737" s="50"/>
      <c r="C2737" s="51"/>
      <c r="D2737" s="50"/>
      <c r="E2737" s="52"/>
      <c r="F2737" s="50"/>
      <c r="G2737" s="50"/>
      <c r="H2737" s="50"/>
      <c r="I2737" s="50"/>
      <c r="J2737" s="50"/>
      <c r="K2737" s="50"/>
      <c r="L2737" s="53"/>
      <c r="M2737" s="53"/>
      <c r="N2737" s="50"/>
      <c r="O2737" s="50"/>
      <c r="P2737" s="50"/>
      <c r="Q2737" s="50"/>
      <c r="R2737" s="53"/>
    </row>
    <row r="2738">
      <c r="A2738" s="54"/>
      <c r="B2738" s="50"/>
      <c r="C2738" s="51"/>
      <c r="D2738" s="50"/>
      <c r="E2738" s="52"/>
      <c r="F2738" s="50"/>
      <c r="G2738" s="50"/>
      <c r="H2738" s="50"/>
      <c r="I2738" s="50"/>
      <c r="J2738" s="50"/>
      <c r="K2738" s="50"/>
      <c r="L2738" s="53"/>
      <c r="M2738" s="53"/>
      <c r="N2738" s="50"/>
      <c r="O2738" s="50"/>
      <c r="P2738" s="50"/>
      <c r="Q2738" s="50"/>
      <c r="R2738" s="53"/>
    </row>
    <row r="2739">
      <c r="A2739" s="54"/>
      <c r="B2739" s="50"/>
      <c r="C2739" s="51"/>
      <c r="D2739" s="50"/>
      <c r="E2739" s="52"/>
      <c r="F2739" s="50"/>
      <c r="G2739" s="50"/>
      <c r="H2739" s="50"/>
      <c r="I2739" s="50"/>
      <c r="J2739" s="50"/>
      <c r="K2739" s="50"/>
      <c r="L2739" s="53"/>
      <c r="M2739" s="53"/>
      <c r="N2739" s="50"/>
      <c r="O2739" s="50"/>
      <c r="P2739" s="50"/>
      <c r="Q2739" s="50"/>
      <c r="R2739" s="53"/>
    </row>
    <row r="2740">
      <c r="A2740" s="54"/>
      <c r="B2740" s="50"/>
      <c r="C2740" s="51"/>
      <c r="D2740" s="50"/>
      <c r="E2740" s="52"/>
      <c r="F2740" s="50"/>
      <c r="G2740" s="50"/>
      <c r="H2740" s="50"/>
      <c r="I2740" s="50"/>
      <c r="J2740" s="50"/>
      <c r="K2740" s="50"/>
      <c r="L2740" s="53"/>
      <c r="M2740" s="53"/>
      <c r="N2740" s="50"/>
      <c r="O2740" s="50"/>
      <c r="P2740" s="50"/>
      <c r="Q2740" s="50"/>
      <c r="R2740" s="53"/>
    </row>
    <row r="2741">
      <c r="A2741" s="54"/>
      <c r="B2741" s="50"/>
      <c r="C2741" s="51"/>
      <c r="D2741" s="50"/>
      <c r="E2741" s="52"/>
      <c r="F2741" s="50"/>
      <c r="G2741" s="50"/>
      <c r="H2741" s="50"/>
      <c r="I2741" s="50"/>
      <c r="J2741" s="50"/>
      <c r="K2741" s="50"/>
      <c r="L2741" s="53"/>
      <c r="M2741" s="53"/>
      <c r="N2741" s="50"/>
      <c r="O2741" s="50"/>
      <c r="P2741" s="50"/>
      <c r="Q2741" s="50"/>
      <c r="R2741" s="53"/>
    </row>
    <row r="2742">
      <c r="A2742" s="54"/>
      <c r="B2742" s="50"/>
      <c r="C2742" s="51"/>
      <c r="D2742" s="50"/>
      <c r="E2742" s="52"/>
      <c r="F2742" s="50"/>
      <c r="G2742" s="50"/>
      <c r="H2742" s="50"/>
      <c r="I2742" s="50"/>
      <c r="J2742" s="50"/>
      <c r="K2742" s="50"/>
      <c r="L2742" s="53"/>
      <c r="M2742" s="53"/>
      <c r="N2742" s="50"/>
      <c r="O2742" s="50"/>
      <c r="P2742" s="50"/>
      <c r="Q2742" s="50"/>
      <c r="R2742" s="53"/>
    </row>
    <row r="2743">
      <c r="A2743" s="54"/>
      <c r="B2743" s="50"/>
      <c r="C2743" s="51"/>
      <c r="D2743" s="50"/>
      <c r="E2743" s="52"/>
      <c r="F2743" s="50"/>
      <c r="G2743" s="50"/>
      <c r="H2743" s="50"/>
      <c r="I2743" s="50"/>
      <c r="J2743" s="50"/>
      <c r="K2743" s="50"/>
      <c r="L2743" s="53"/>
      <c r="M2743" s="53"/>
      <c r="N2743" s="50"/>
      <c r="O2743" s="50"/>
      <c r="P2743" s="50"/>
      <c r="Q2743" s="50"/>
      <c r="R2743" s="53"/>
    </row>
    <row r="2744">
      <c r="A2744" s="54"/>
      <c r="B2744" s="50"/>
      <c r="C2744" s="51"/>
      <c r="D2744" s="50"/>
      <c r="E2744" s="52"/>
      <c r="F2744" s="50"/>
      <c r="G2744" s="50"/>
      <c r="H2744" s="50"/>
      <c r="I2744" s="50"/>
      <c r="J2744" s="50"/>
      <c r="K2744" s="50"/>
      <c r="L2744" s="53"/>
      <c r="M2744" s="53"/>
      <c r="N2744" s="50"/>
      <c r="O2744" s="50"/>
      <c r="P2744" s="50"/>
      <c r="Q2744" s="50"/>
      <c r="R2744" s="53"/>
    </row>
    <row r="2745">
      <c r="A2745" s="54"/>
      <c r="B2745" s="50"/>
      <c r="C2745" s="51"/>
      <c r="D2745" s="50"/>
      <c r="E2745" s="52"/>
      <c r="F2745" s="50"/>
      <c r="G2745" s="50"/>
      <c r="H2745" s="50"/>
      <c r="I2745" s="50"/>
      <c r="J2745" s="50"/>
      <c r="K2745" s="50"/>
      <c r="L2745" s="53"/>
      <c r="M2745" s="53"/>
      <c r="N2745" s="50"/>
      <c r="O2745" s="50"/>
      <c r="P2745" s="50"/>
      <c r="Q2745" s="50"/>
      <c r="R2745" s="53"/>
    </row>
    <row r="2746">
      <c r="A2746" s="54"/>
      <c r="B2746" s="50"/>
      <c r="C2746" s="51"/>
      <c r="D2746" s="50"/>
      <c r="E2746" s="52"/>
      <c r="F2746" s="50"/>
      <c r="G2746" s="50"/>
      <c r="H2746" s="50"/>
      <c r="I2746" s="50"/>
      <c r="J2746" s="50"/>
      <c r="K2746" s="50"/>
      <c r="L2746" s="53"/>
      <c r="M2746" s="53"/>
      <c r="N2746" s="50"/>
      <c r="O2746" s="50"/>
      <c r="P2746" s="50"/>
      <c r="Q2746" s="50"/>
      <c r="R2746" s="53"/>
    </row>
    <row r="2747">
      <c r="A2747" s="54"/>
      <c r="B2747" s="50"/>
      <c r="C2747" s="51"/>
      <c r="D2747" s="50"/>
      <c r="E2747" s="52"/>
      <c r="F2747" s="50"/>
      <c r="G2747" s="50"/>
      <c r="H2747" s="50"/>
      <c r="I2747" s="50"/>
      <c r="J2747" s="50"/>
      <c r="K2747" s="50"/>
      <c r="L2747" s="53"/>
      <c r="M2747" s="53"/>
      <c r="N2747" s="50"/>
      <c r="O2747" s="50"/>
      <c r="P2747" s="50"/>
      <c r="Q2747" s="50"/>
      <c r="R2747" s="53"/>
    </row>
    <row r="2748">
      <c r="A2748" s="54"/>
      <c r="B2748" s="50"/>
      <c r="C2748" s="51"/>
      <c r="D2748" s="50"/>
      <c r="E2748" s="52"/>
      <c r="F2748" s="50"/>
      <c r="G2748" s="50"/>
      <c r="H2748" s="50"/>
      <c r="I2748" s="50"/>
      <c r="J2748" s="50"/>
      <c r="K2748" s="50"/>
      <c r="L2748" s="53"/>
      <c r="M2748" s="53"/>
      <c r="N2748" s="50"/>
      <c r="O2748" s="50"/>
      <c r="P2748" s="50"/>
      <c r="Q2748" s="50"/>
      <c r="R2748" s="53"/>
    </row>
    <row r="2749">
      <c r="A2749" s="54"/>
      <c r="B2749" s="50"/>
      <c r="C2749" s="51"/>
      <c r="D2749" s="50"/>
      <c r="E2749" s="52"/>
      <c r="F2749" s="50"/>
      <c r="G2749" s="50"/>
      <c r="H2749" s="50"/>
      <c r="I2749" s="50"/>
      <c r="J2749" s="50"/>
      <c r="K2749" s="50"/>
      <c r="L2749" s="53"/>
      <c r="M2749" s="53"/>
      <c r="N2749" s="50"/>
      <c r="O2749" s="50"/>
      <c r="P2749" s="50"/>
      <c r="Q2749" s="50"/>
      <c r="R2749" s="53"/>
    </row>
    <row r="2750">
      <c r="A2750" s="54"/>
      <c r="B2750" s="50"/>
      <c r="C2750" s="51"/>
      <c r="D2750" s="50"/>
      <c r="E2750" s="52"/>
      <c r="F2750" s="50"/>
      <c r="G2750" s="50"/>
      <c r="H2750" s="50"/>
      <c r="I2750" s="50"/>
      <c r="J2750" s="50"/>
      <c r="K2750" s="50"/>
      <c r="L2750" s="53"/>
      <c r="M2750" s="53"/>
      <c r="N2750" s="50"/>
      <c r="O2750" s="50"/>
      <c r="P2750" s="50"/>
      <c r="Q2750" s="50"/>
      <c r="R2750" s="53"/>
    </row>
    <row r="2751">
      <c r="A2751" s="54"/>
      <c r="B2751" s="50"/>
      <c r="C2751" s="51"/>
      <c r="D2751" s="50"/>
      <c r="E2751" s="52"/>
      <c r="F2751" s="50"/>
      <c r="G2751" s="50"/>
      <c r="H2751" s="50"/>
      <c r="I2751" s="50"/>
      <c r="J2751" s="50"/>
      <c r="K2751" s="50"/>
      <c r="L2751" s="53"/>
      <c r="M2751" s="53"/>
      <c r="N2751" s="50"/>
      <c r="O2751" s="50"/>
      <c r="P2751" s="50"/>
      <c r="Q2751" s="50"/>
      <c r="R2751" s="53"/>
    </row>
    <row r="2752">
      <c r="A2752" s="54"/>
      <c r="B2752" s="50"/>
      <c r="C2752" s="51"/>
      <c r="D2752" s="50"/>
      <c r="E2752" s="52"/>
      <c r="F2752" s="50"/>
      <c r="G2752" s="50"/>
      <c r="H2752" s="50"/>
      <c r="I2752" s="50"/>
      <c r="J2752" s="50"/>
      <c r="K2752" s="50"/>
      <c r="L2752" s="53"/>
      <c r="M2752" s="53"/>
      <c r="N2752" s="50"/>
      <c r="O2752" s="50"/>
      <c r="P2752" s="50"/>
      <c r="Q2752" s="50"/>
      <c r="R2752" s="53"/>
    </row>
    <row r="2753">
      <c r="A2753" s="54"/>
      <c r="B2753" s="50"/>
      <c r="C2753" s="51"/>
      <c r="D2753" s="50"/>
      <c r="E2753" s="52"/>
      <c r="F2753" s="50"/>
      <c r="G2753" s="50"/>
      <c r="H2753" s="50"/>
      <c r="I2753" s="50"/>
      <c r="J2753" s="50"/>
      <c r="K2753" s="50"/>
      <c r="L2753" s="53"/>
      <c r="M2753" s="53"/>
      <c r="N2753" s="50"/>
      <c r="O2753" s="50"/>
      <c r="P2753" s="50"/>
      <c r="Q2753" s="50"/>
      <c r="R2753" s="53"/>
    </row>
    <row r="2754">
      <c r="A2754" s="54"/>
      <c r="B2754" s="50"/>
      <c r="C2754" s="51"/>
      <c r="D2754" s="50"/>
      <c r="E2754" s="52"/>
      <c r="F2754" s="50"/>
      <c r="G2754" s="50"/>
      <c r="H2754" s="50"/>
      <c r="I2754" s="50"/>
      <c r="J2754" s="50"/>
      <c r="K2754" s="50"/>
      <c r="L2754" s="53"/>
      <c r="M2754" s="53"/>
      <c r="N2754" s="50"/>
      <c r="O2754" s="50"/>
      <c r="P2754" s="50"/>
      <c r="Q2754" s="50"/>
      <c r="R2754" s="53"/>
    </row>
    <row r="2755">
      <c r="A2755" s="54"/>
      <c r="B2755" s="50"/>
      <c r="C2755" s="51"/>
      <c r="D2755" s="50"/>
      <c r="E2755" s="52"/>
      <c r="F2755" s="50"/>
      <c r="G2755" s="50"/>
      <c r="H2755" s="50"/>
      <c r="I2755" s="50"/>
      <c r="J2755" s="50"/>
      <c r="K2755" s="50"/>
      <c r="L2755" s="53"/>
      <c r="M2755" s="53"/>
      <c r="N2755" s="50"/>
      <c r="O2755" s="50"/>
      <c r="P2755" s="50"/>
      <c r="Q2755" s="50"/>
      <c r="R2755" s="53"/>
    </row>
    <row r="2756">
      <c r="A2756" s="54"/>
      <c r="B2756" s="50"/>
      <c r="C2756" s="51"/>
      <c r="D2756" s="50"/>
      <c r="E2756" s="52"/>
      <c r="F2756" s="50"/>
      <c r="G2756" s="50"/>
      <c r="H2756" s="50"/>
      <c r="I2756" s="50"/>
      <c r="J2756" s="50"/>
      <c r="K2756" s="50"/>
      <c r="L2756" s="53"/>
      <c r="M2756" s="53"/>
      <c r="N2756" s="50"/>
      <c r="O2756" s="50"/>
      <c r="P2756" s="50"/>
      <c r="Q2756" s="50"/>
      <c r="R2756" s="53"/>
    </row>
    <row r="2757">
      <c r="A2757" s="54"/>
      <c r="B2757" s="50"/>
      <c r="C2757" s="51"/>
      <c r="D2757" s="50"/>
      <c r="E2757" s="52"/>
      <c r="F2757" s="50"/>
      <c r="G2757" s="50"/>
      <c r="H2757" s="50"/>
      <c r="I2757" s="50"/>
      <c r="J2757" s="50"/>
      <c r="K2757" s="50"/>
      <c r="L2757" s="53"/>
      <c r="M2757" s="53"/>
      <c r="N2757" s="50"/>
      <c r="O2757" s="50"/>
      <c r="P2757" s="50"/>
      <c r="Q2757" s="50"/>
      <c r="R2757" s="53"/>
    </row>
    <row r="2758">
      <c r="A2758" s="54"/>
      <c r="B2758" s="50"/>
      <c r="C2758" s="51"/>
      <c r="D2758" s="50"/>
      <c r="E2758" s="52"/>
      <c r="F2758" s="50"/>
      <c r="G2758" s="50"/>
      <c r="H2758" s="50"/>
      <c r="I2758" s="50"/>
      <c r="J2758" s="50"/>
      <c r="K2758" s="50"/>
      <c r="L2758" s="53"/>
      <c r="M2758" s="53"/>
      <c r="N2758" s="50"/>
      <c r="O2758" s="50"/>
      <c r="P2758" s="50"/>
      <c r="Q2758" s="50"/>
      <c r="R2758" s="53"/>
    </row>
    <row r="2759">
      <c r="A2759" s="54"/>
      <c r="B2759" s="50"/>
      <c r="C2759" s="51"/>
      <c r="D2759" s="50"/>
      <c r="E2759" s="52"/>
      <c r="F2759" s="50"/>
      <c r="G2759" s="50"/>
      <c r="H2759" s="50"/>
      <c r="I2759" s="50"/>
      <c r="J2759" s="50"/>
      <c r="K2759" s="50"/>
      <c r="L2759" s="53"/>
      <c r="M2759" s="53"/>
      <c r="N2759" s="50"/>
      <c r="O2759" s="50"/>
      <c r="P2759" s="50"/>
      <c r="Q2759" s="50"/>
      <c r="R2759" s="53"/>
    </row>
    <row r="2760">
      <c r="A2760" s="54"/>
      <c r="B2760" s="50"/>
      <c r="C2760" s="51"/>
      <c r="D2760" s="50"/>
      <c r="E2760" s="52"/>
      <c r="F2760" s="50"/>
      <c r="G2760" s="50"/>
      <c r="H2760" s="50"/>
      <c r="I2760" s="50"/>
      <c r="J2760" s="50"/>
      <c r="K2760" s="50"/>
      <c r="L2760" s="53"/>
      <c r="M2760" s="53"/>
      <c r="N2760" s="50"/>
      <c r="O2760" s="50"/>
      <c r="P2760" s="50"/>
      <c r="Q2760" s="50"/>
      <c r="R2760" s="53"/>
    </row>
    <row r="2761">
      <c r="A2761" s="54"/>
      <c r="B2761" s="50"/>
      <c r="C2761" s="51"/>
      <c r="D2761" s="50"/>
      <c r="E2761" s="52"/>
      <c r="F2761" s="50"/>
      <c r="G2761" s="50"/>
      <c r="H2761" s="50"/>
      <c r="I2761" s="50"/>
      <c r="J2761" s="50"/>
      <c r="K2761" s="50"/>
      <c r="L2761" s="53"/>
      <c r="M2761" s="53"/>
      <c r="N2761" s="50"/>
      <c r="O2761" s="50"/>
      <c r="P2761" s="50"/>
      <c r="Q2761" s="50"/>
      <c r="R2761" s="53"/>
    </row>
    <row r="2762">
      <c r="A2762" s="54"/>
      <c r="B2762" s="50"/>
      <c r="C2762" s="51"/>
      <c r="D2762" s="50"/>
      <c r="E2762" s="52"/>
      <c r="F2762" s="50"/>
      <c r="G2762" s="50"/>
      <c r="H2762" s="50"/>
      <c r="I2762" s="50"/>
      <c r="J2762" s="50"/>
      <c r="K2762" s="50"/>
      <c r="L2762" s="53"/>
      <c r="M2762" s="53"/>
      <c r="N2762" s="50"/>
      <c r="O2762" s="50"/>
      <c r="P2762" s="50"/>
      <c r="Q2762" s="50"/>
      <c r="R2762" s="53"/>
    </row>
    <row r="2763">
      <c r="A2763" s="54"/>
      <c r="B2763" s="50"/>
      <c r="C2763" s="51"/>
      <c r="D2763" s="50"/>
      <c r="E2763" s="52"/>
      <c r="F2763" s="50"/>
      <c r="G2763" s="50"/>
      <c r="H2763" s="50"/>
      <c r="I2763" s="50"/>
      <c r="J2763" s="50"/>
      <c r="K2763" s="50"/>
      <c r="L2763" s="53"/>
      <c r="M2763" s="53"/>
      <c r="N2763" s="50"/>
      <c r="O2763" s="50"/>
      <c r="P2763" s="50"/>
      <c r="Q2763" s="50"/>
      <c r="R2763" s="53"/>
    </row>
    <row r="2764">
      <c r="A2764" s="54"/>
      <c r="B2764" s="50"/>
      <c r="C2764" s="51"/>
      <c r="D2764" s="50"/>
      <c r="E2764" s="52"/>
      <c r="F2764" s="50"/>
      <c r="G2764" s="50"/>
      <c r="H2764" s="50"/>
      <c r="I2764" s="50"/>
      <c r="J2764" s="50"/>
      <c r="K2764" s="50"/>
      <c r="L2764" s="53"/>
      <c r="M2764" s="53"/>
      <c r="N2764" s="50"/>
      <c r="O2764" s="50"/>
      <c r="P2764" s="50"/>
      <c r="Q2764" s="50"/>
      <c r="R2764" s="53"/>
    </row>
    <row r="2765">
      <c r="A2765" s="54"/>
      <c r="B2765" s="50"/>
      <c r="C2765" s="51"/>
      <c r="D2765" s="50"/>
      <c r="E2765" s="52"/>
      <c r="F2765" s="50"/>
      <c r="G2765" s="50"/>
      <c r="H2765" s="50"/>
      <c r="I2765" s="50"/>
      <c r="J2765" s="50"/>
      <c r="K2765" s="50"/>
      <c r="L2765" s="53"/>
      <c r="M2765" s="53"/>
      <c r="N2765" s="50"/>
      <c r="O2765" s="50"/>
      <c r="P2765" s="50"/>
      <c r="Q2765" s="50"/>
      <c r="R2765" s="53"/>
    </row>
    <row r="2766">
      <c r="A2766" s="54"/>
      <c r="B2766" s="50"/>
      <c r="C2766" s="51"/>
      <c r="D2766" s="50"/>
      <c r="E2766" s="52"/>
      <c r="F2766" s="50"/>
      <c r="G2766" s="50"/>
      <c r="H2766" s="50"/>
      <c r="I2766" s="50"/>
      <c r="J2766" s="50"/>
      <c r="K2766" s="50"/>
      <c r="L2766" s="53"/>
      <c r="M2766" s="53"/>
      <c r="N2766" s="50"/>
      <c r="O2766" s="50"/>
      <c r="P2766" s="50"/>
      <c r="Q2766" s="50"/>
      <c r="R2766" s="53"/>
    </row>
    <row r="2767">
      <c r="A2767" s="54"/>
      <c r="B2767" s="50"/>
      <c r="C2767" s="51"/>
      <c r="D2767" s="50"/>
      <c r="E2767" s="52"/>
      <c r="F2767" s="50"/>
      <c r="G2767" s="50"/>
      <c r="H2767" s="50"/>
      <c r="I2767" s="50"/>
      <c r="J2767" s="50"/>
      <c r="K2767" s="50"/>
      <c r="L2767" s="53"/>
      <c r="M2767" s="53"/>
      <c r="N2767" s="50"/>
      <c r="O2767" s="50"/>
      <c r="P2767" s="50"/>
      <c r="Q2767" s="50"/>
      <c r="R2767" s="53"/>
    </row>
    <row r="2768">
      <c r="A2768" s="54"/>
      <c r="B2768" s="50"/>
      <c r="C2768" s="51"/>
      <c r="D2768" s="50"/>
      <c r="E2768" s="52"/>
      <c r="F2768" s="50"/>
      <c r="G2768" s="50"/>
      <c r="H2768" s="50"/>
      <c r="I2768" s="50"/>
      <c r="J2768" s="50"/>
      <c r="K2768" s="50"/>
      <c r="L2768" s="53"/>
      <c r="M2768" s="53"/>
      <c r="N2768" s="50"/>
      <c r="O2768" s="50"/>
      <c r="P2768" s="50"/>
      <c r="Q2768" s="50"/>
      <c r="R2768" s="53"/>
    </row>
    <row r="2769">
      <c r="A2769" s="54"/>
      <c r="B2769" s="50"/>
      <c r="C2769" s="51"/>
      <c r="D2769" s="50"/>
      <c r="E2769" s="52"/>
      <c r="F2769" s="50"/>
      <c r="G2769" s="50"/>
      <c r="H2769" s="50"/>
      <c r="I2769" s="50"/>
      <c r="J2769" s="50"/>
      <c r="K2769" s="50"/>
      <c r="L2769" s="53"/>
      <c r="M2769" s="53"/>
      <c r="N2769" s="50"/>
      <c r="O2769" s="50"/>
      <c r="P2769" s="50"/>
      <c r="Q2769" s="50"/>
      <c r="R2769" s="53"/>
    </row>
    <row r="2770">
      <c r="A2770" s="54"/>
      <c r="B2770" s="50"/>
      <c r="C2770" s="51"/>
      <c r="D2770" s="50"/>
      <c r="E2770" s="52"/>
      <c r="F2770" s="50"/>
      <c r="G2770" s="50"/>
      <c r="H2770" s="50"/>
      <c r="I2770" s="50"/>
      <c r="J2770" s="50"/>
      <c r="K2770" s="50"/>
      <c r="L2770" s="53"/>
      <c r="M2770" s="53"/>
      <c r="N2770" s="50"/>
      <c r="O2770" s="50"/>
      <c r="P2770" s="50"/>
      <c r="Q2770" s="50"/>
      <c r="R2770" s="53"/>
    </row>
    <row r="2771">
      <c r="A2771" s="54"/>
      <c r="B2771" s="50"/>
      <c r="C2771" s="51"/>
      <c r="D2771" s="50"/>
      <c r="E2771" s="52"/>
      <c r="F2771" s="50"/>
      <c r="G2771" s="50"/>
      <c r="H2771" s="50"/>
      <c r="I2771" s="50"/>
      <c r="J2771" s="50"/>
      <c r="K2771" s="50"/>
      <c r="L2771" s="53"/>
      <c r="M2771" s="53"/>
      <c r="N2771" s="50"/>
      <c r="O2771" s="50"/>
      <c r="P2771" s="50"/>
      <c r="Q2771" s="50"/>
      <c r="R2771" s="53"/>
    </row>
    <row r="2772">
      <c r="A2772" s="54"/>
      <c r="B2772" s="50"/>
      <c r="C2772" s="51"/>
      <c r="D2772" s="50"/>
      <c r="E2772" s="52"/>
      <c r="F2772" s="50"/>
      <c r="G2772" s="50"/>
      <c r="H2772" s="50"/>
      <c r="I2772" s="50"/>
      <c r="J2772" s="50"/>
      <c r="K2772" s="50"/>
      <c r="L2772" s="53"/>
      <c r="M2772" s="53"/>
      <c r="N2772" s="50"/>
      <c r="O2772" s="50"/>
      <c r="P2772" s="50"/>
      <c r="Q2772" s="50"/>
      <c r="R2772" s="53"/>
    </row>
    <row r="2773">
      <c r="A2773" s="54"/>
      <c r="B2773" s="50"/>
      <c r="C2773" s="51"/>
      <c r="D2773" s="50"/>
      <c r="E2773" s="52"/>
      <c r="F2773" s="50"/>
      <c r="G2773" s="50"/>
      <c r="H2773" s="50"/>
      <c r="I2773" s="50"/>
      <c r="J2773" s="50"/>
      <c r="K2773" s="50"/>
      <c r="L2773" s="53"/>
      <c r="M2773" s="53"/>
      <c r="N2773" s="50"/>
      <c r="O2773" s="50"/>
      <c r="P2773" s="50"/>
      <c r="Q2773" s="50"/>
      <c r="R2773" s="53"/>
    </row>
    <row r="2774">
      <c r="A2774" s="54"/>
      <c r="B2774" s="50"/>
      <c r="C2774" s="51"/>
      <c r="D2774" s="50"/>
      <c r="E2774" s="52"/>
      <c r="F2774" s="50"/>
      <c r="G2774" s="50"/>
      <c r="H2774" s="50"/>
      <c r="I2774" s="50"/>
      <c r="J2774" s="50"/>
      <c r="K2774" s="50"/>
      <c r="L2774" s="53"/>
      <c r="M2774" s="53"/>
      <c r="N2774" s="50"/>
      <c r="O2774" s="50"/>
      <c r="P2774" s="50"/>
      <c r="Q2774" s="50"/>
      <c r="R2774" s="53"/>
    </row>
    <row r="2775">
      <c r="A2775" s="54"/>
      <c r="B2775" s="50"/>
      <c r="C2775" s="51"/>
      <c r="D2775" s="50"/>
      <c r="E2775" s="52"/>
      <c r="F2775" s="50"/>
      <c r="G2775" s="50"/>
      <c r="H2775" s="50"/>
      <c r="I2775" s="50"/>
      <c r="J2775" s="50"/>
      <c r="K2775" s="50"/>
      <c r="L2775" s="53"/>
      <c r="M2775" s="53"/>
      <c r="N2775" s="50"/>
      <c r="O2775" s="50"/>
      <c r="P2775" s="50"/>
      <c r="Q2775" s="50"/>
      <c r="R2775" s="53"/>
    </row>
    <row r="2776">
      <c r="A2776" s="54"/>
      <c r="B2776" s="50"/>
      <c r="C2776" s="51"/>
      <c r="D2776" s="50"/>
      <c r="E2776" s="52"/>
      <c r="F2776" s="50"/>
      <c r="G2776" s="50"/>
      <c r="H2776" s="50"/>
      <c r="I2776" s="50"/>
      <c r="J2776" s="50"/>
      <c r="K2776" s="50"/>
      <c r="L2776" s="53"/>
      <c r="M2776" s="53"/>
      <c r="N2776" s="50"/>
      <c r="O2776" s="50"/>
      <c r="P2776" s="50"/>
      <c r="Q2776" s="50"/>
      <c r="R2776" s="53"/>
    </row>
    <row r="2777">
      <c r="A2777" s="54"/>
      <c r="B2777" s="50"/>
      <c r="C2777" s="51"/>
      <c r="D2777" s="50"/>
      <c r="E2777" s="52"/>
      <c r="F2777" s="50"/>
      <c r="G2777" s="50"/>
      <c r="H2777" s="50"/>
      <c r="I2777" s="50"/>
      <c r="J2777" s="50"/>
      <c r="K2777" s="50"/>
      <c r="L2777" s="53"/>
      <c r="M2777" s="53"/>
      <c r="N2777" s="50"/>
      <c r="O2777" s="50"/>
      <c r="P2777" s="50"/>
      <c r="Q2777" s="50"/>
      <c r="R2777" s="53"/>
    </row>
    <row r="2778">
      <c r="A2778" s="54"/>
      <c r="B2778" s="50"/>
      <c r="C2778" s="51"/>
      <c r="D2778" s="50"/>
      <c r="E2778" s="52"/>
      <c r="F2778" s="50"/>
      <c r="G2778" s="50"/>
      <c r="H2778" s="50"/>
      <c r="I2778" s="50"/>
      <c r="J2778" s="50"/>
      <c r="K2778" s="50"/>
      <c r="L2778" s="53"/>
      <c r="M2778" s="53"/>
      <c r="N2778" s="50"/>
      <c r="O2778" s="50"/>
      <c r="P2778" s="50"/>
      <c r="Q2778" s="50"/>
      <c r="R2778" s="53"/>
    </row>
    <row r="2779">
      <c r="A2779" s="54"/>
      <c r="B2779" s="50"/>
      <c r="C2779" s="51"/>
      <c r="D2779" s="50"/>
      <c r="E2779" s="52"/>
      <c r="F2779" s="50"/>
      <c r="G2779" s="50"/>
      <c r="H2779" s="50"/>
      <c r="I2779" s="50"/>
      <c r="J2779" s="50"/>
      <c r="K2779" s="50"/>
      <c r="L2779" s="53"/>
      <c r="M2779" s="53"/>
      <c r="N2779" s="50"/>
      <c r="O2779" s="50"/>
      <c r="P2779" s="50"/>
      <c r="Q2779" s="50"/>
      <c r="R2779" s="53"/>
    </row>
    <row r="2780">
      <c r="A2780" s="54"/>
      <c r="B2780" s="50"/>
      <c r="C2780" s="51"/>
      <c r="D2780" s="50"/>
      <c r="E2780" s="52"/>
      <c r="F2780" s="50"/>
      <c r="G2780" s="50"/>
      <c r="H2780" s="50"/>
      <c r="I2780" s="50"/>
      <c r="J2780" s="50"/>
      <c r="K2780" s="50"/>
      <c r="L2780" s="53"/>
      <c r="M2780" s="53"/>
      <c r="N2780" s="50"/>
      <c r="O2780" s="50"/>
      <c r="P2780" s="50"/>
      <c r="Q2780" s="50"/>
      <c r="R2780" s="53"/>
    </row>
    <row r="2781">
      <c r="A2781" s="54"/>
      <c r="B2781" s="50"/>
      <c r="C2781" s="51"/>
      <c r="D2781" s="50"/>
      <c r="E2781" s="52"/>
      <c r="F2781" s="50"/>
      <c r="G2781" s="50"/>
      <c r="H2781" s="50"/>
      <c r="I2781" s="50"/>
      <c r="J2781" s="50"/>
      <c r="K2781" s="50"/>
      <c r="L2781" s="53"/>
      <c r="M2781" s="53"/>
      <c r="N2781" s="50"/>
      <c r="O2781" s="50"/>
      <c r="P2781" s="50"/>
      <c r="Q2781" s="50"/>
      <c r="R2781" s="53"/>
    </row>
    <row r="2782">
      <c r="A2782" s="54"/>
      <c r="B2782" s="50"/>
      <c r="C2782" s="51"/>
      <c r="D2782" s="50"/>
      <c r="E2782" s="52"/>
      <c r="F2782" s="50"/>
      <c r="G2782" s="50"/>
      <c r="H2782" s="50"/>
      <c r="I2782" s="50"/>
      <c r="J2782" s="50"/>
      <c r="K2782" s="50"/>
      <c r="L2782" s="53"/>
      <c r="M2782" s="53"/>
      <c r="N2782" s="50"/>
      <c r="O2782" s="50"/>
      <c r="P2782" s="50"/>
      <c r="Q2782" s="50"/>
      <c r="R2782" s="53"/>
    </row>
    <row r="2783">
      <c r="A2783" s="54"/>
      <c r="B2783" s="50"/>
      <c r="C2783" s="51"/>
      <c r="D2783" s="50"/>
      <c r="E2783" s="52"/>
      <c r="F2783" s="50"/>
      <c r="G2783" s="50"/>
      <c r="H2783" s="50"/>
      <c r="I2783" s="50"/>
      <c r="J2783" s="50"/>
      <c r="K2783" s="50"/>
      <c r="L2783" s="53"/>
      <c r="M2783" s="53"/>
      <c r="N2783" s="50"/>
      <c r="O2783" s="50"/>
      <c r="P2783" s="50"/>
      <c r="Q2783" s="50"/>
      <c r="R2783" s="53"/>
    </row>
    <row r="2784">
      <c r="A2784" s="54"/>
      <c r="B2784" s="50"/>
      <c r="C2784" s="51"/>
      <c r="D2784" s="50"/>
      <c r="E2784" s="52"/>
      <c r="F2784" s="50"/>
      <c r="G2784" s="50"/>
      <c r="H2784" s="50"/>
      <c r="I2784" s="50"/>
      <c r="J2784" s="50"/>
      <c r="K2784" s="50"/>
      <c r="L2784" s="53"/>
      <c r="M2784" s="53"/>
      <c r="N2784" s="50"/>
      <c r="O2784" s="50"/>
      <c r="P2784" s="50"/>
      <c r="Q2784" s="50"/>
      <c r="R2784" s="53"/>
    </row>
    <row r="2785">
      <c r="A2785" s="54"/>
      <c r="B2785" s="50"/>
      <c r="C2785" s="51"/>
      <c r="D2785" s="50"/>
      <c r="E2785" s="52"/>
      <c r="F2785" s="50"/>
      <c r="G2785" s="50"/>
      <c r="H2785" s="50"/>
      <c r="I2785" s="50"/>
      <c r="J2785" s="50"/>
      <c r="K2785" s="50"/>
      <c r="L2785" s="53"/>
      <c r="M2785" s="53"/>
      <c r="N2785" s="50"/>
      <c r="O2785" s="50"/>
      <c r="P2785" s="50"/>
      <c r="Q2785" s="50"/>
      <c r="R2785" s="53"/>
    </row>
    <row r="2786">
      <c r="A2786" s="54"/>
      <c r="B2786" s="50"/>
      <c r="C2786" s="51"/>
      <c r="D2786" s="50"/>
      <c r="E2786" s="52"/>
      <c r="F2786" s="50"/>
      <c r="G2786" s="50"/>
      <c r="H2786" s="50"/>
      <c r="I2786" s="50"/>
      <c r="J2786" s="50"/>
      <c r="K2786" s="50"/>
      <c r="L2786" s="53"/>
      <c r="M2786" s="53"/>
      <c r="N2786" s="50"/>
      <c r="O2786" s="50"/>
      <c r="P2786" s="50"/>
      <c r="Q2786" s="50"/>
      <c r="R2786" s="53"/>
    </row>
    <row r="2787">
      <c r="A2787" s="54"/>
      <c r="B2787" s="50"/>
      <c r="C2787" s="51"/>
      <c r="D2787" s="50"/>
      <c r="E2787" s="52"/>
      <c r="F2787" s="50"/>
      <c r="G2787" s="50"/>
      <c r="H2787" s="50"/>
      <c r="I2787" s="50"/>
      <c r="J2787" s="50"/>
      <c r="K2787" s="50"/>
      <c r="L2787" s="53"/>
      <c r="M2787" s="53"/>
      <c r="N2787" s="50"/>
      <c r="O2787" s="50"/>
      <c r="P2787" s="50"/>
      <c r="Q2787" s="50"/>
      <c r="R2787" s="53"/>
    </row>
    <row r="2788">
      <c r="A2788" s="54"/>
      <c r="B2788" s="50"/>
      <c r="C2788" s="51"/>
      <c r="D2788" s="50"/>
      <c r="E2788" s="52"/>
      <c r="F2788" s="50"/>
      <c r="G2788" s="50"/>
      <c r="H2788" s="50"/>
      <c r="I2788" s="50"/>
      <c r="J2788" s="50"/>
      <c r="K2788" s="50"/>
      <c r="L2788" s="53"/>
      <c r="M2788" s="53"/>
      <c r="N2788" s="50"/>
      <c r="O2788" s="50"/>
      <c r="P2788" s="50"/>
      <c r="Q2788" s="50"/>
      <c r="R2788" s="53"/>
    </row>
    <row r="2789">
      <c r="A2789" s="54"/>
      <c r="B2789" s="50"/>
      <c r="C2789" s="51"/>
      <c r="D2789" s="50"/>
      <c r="E2789" s="52"/>
      <c r="F2789" s="50"/>
      <c r="G2789" s="50"/>
      <c r="H2789" s="50"/>
      <c r="I2789" s="50"/>
      <c r="J2789" s="50"/>
      <c r="K2789" s="50"/>
      <c r="L2789" s="53"/>
      <c r="M2789" s="53"/>
      <c r="N2789" s="50"/>
      <c r="O2789" s="50"/>
      <c r="P2789" s="50"/>
      <c r="Q2789" s="50"/>
      <c r="R2789" s="53"/>
    </row>
    <row r="2790">
      <c r="A2790" s="54"/>
      <c r="B2790" s="50"/>
      <c r="C2790" s="51"/>
      <c r="D2790" s="50"/>
      <c r="E2790" s="52"/>
      <c r="F2790" s="50"/>
      <c r="G2790" s="50"/>
      <c r="H2790" s="50"/>
      <c r="I2790" s="50"/>
      <c r="J2790" s="50"/>
      <c r="K2790" s="50"/>
      <c r="L2790" s="53"/>
      <c r="M2790" s="53"/>
      <c r="N2790" s="50"/>
      <c r="O2790" s="50"/>
      <c r="P2790" s="50"/>
      <c r="Q2790" s="50"/>
      <c r="R2790" s="53"/>
    </row>
    <row r="2791">
      <c r="A2791" s="54"/>
      <c r="B2791" s="50"/>
      <c r="C2791" s="51"/>
      <c r="D2791" s="50"/>
      <c r="E2791" s="52"/>
      <c r="F2791" s="50"/>
      <c r="G2791" s="50"/>
      <c r="H2791" s="50"/>
      <c r="I2791" s="50"/>
      <c r="J2791" s="50"/>
      <c r="K2791" s="50"/>
      <c r="L2791" s="53"/>
      <c r="M2791" s="53"/>
      <c r="N2791" s="50"/>
      <c r="O2791" s="50"/>
      <c r="P2791" s="50"/>
      <c r="Q2791" s="50"/>
      <c r="R2791" s="53"/>
    </row>
    <row r="2792">
      <c r="A2792" s="54"/>
      <c r="B2792" s="50"/>
      <c r="C2792" s="51"/>
      <c r="D2792" s="50"/>
      <c r="E2792" s="52"/>
      <c r="F2792" s="50"/>
      <c r="G2792" s="50"/>
      <c r="H2792" s="50"/>
      <c r="I2792" s="50"/>
      <c r="J2792" s="50"/>
      <c r="K2792" s="50"/>
      <c r="L2792" s="53"/>
      <c r="M2792" s="53"/>
      <c r="N2792" s="50"/>
      <c r="O2792" s="50"/>
      <c r="P2792" s="50"/>
      <c r="Q2792" s="50"/>
      <c r="R2792" s="53"/>
    </row>
    <row r="2793">
      <c r="A2793" s="54"/>
      <c r="B2793" s="50"/>
      <c r="C2793" s="51"/>
      <c r="D2793" s="50"/>
      <c r="E2793" s="52"/>
      <c r="F2793" s="50"/>
      <c r="G2793" s="50"/>
      <c r="H2793" s="50"/>
      <c r="I2793" s="50"/>
      <c r="J2793" s="50"/>
      <c r="K2793" s="50"/>
      <c r="L2793" s="53"/>
      <c r="M2793" s="53"/>
      <c r="N2793" s="50"/>
      <c r="O2793" s="50"/>
      <c r="P2793" s="50"/>
      <c r="Q2793" s="50"/>
      <c r="R2793" s="53"/>
    </row>
    <row r="2794">
      <c r="A2794" s="54"/>
      <c r="B2794" s="50"/>
      <c r="C2794" s="51"/>
      <c r="D2794" s="50"/>
      <c r="E2794" s="52"/>
      <c r="F2794" s="50"/>
      <c r="G2794" s="50"/>
      <c r="H2794" s="50"/>
      <c r="I2794" s="50"/>
      <c r="J2794" s="50"/>
      <c r="K2794" s="50"/>
      <c r="L2794" s="53"/>
      <c r="M2794" s="53"/>
      <c r="N2794" s="50"/>
      <c r="O2794" s="50"/>
      <c r="P2794" s="50"/>
      <c r="Q2794" s="50"/>
      <c r="R2794" s="53"/>
    </row>
    <row r="2795">
      <c r="A2795" s="54"/>
      <c r="B2795" s="50"/>
      <c r="C2795" s="51"/>
      <c r="D2795" s="50"/>
      <c r="E2795" s="52"/>
      <c r="F2795" s="50"/>
      <c r="G2795" s="50"/>
      <c r="H2795" s="50"/>
      <c r="I2795" s="50"/>
      <c r="J2795" s="50"/>
      <c r="K2795" s="50"/>
      <c r="L2795" s="53"/>
      <c r="M2795" s="53"/>
      <c r="N2795" s="50"/>
      <c r="O2795" s="50"/>
      <c r="P2795" s="50"/>
      <c r="Q2795" s="50"/>
      <c r="R2795" s="53"/>
    </row>
    <row r="2796">
      <c r="A2796" s="54"/>
      <c r="B2796" s="50"/>
      <c r="C2796" s="51"/>
      <c r="D2796" s="50"/>
      <c r="E2796" s="52"/>
      <c r="F2796" s="50"/>
      <c r="G2796" s="50"/>
      <c r="H2796" s="50"/>
      <c r="I2796" s="50"/>
      <c r="J2796" s="50"/>
      <c r="K2796" s="50"/>
      <c r="L2796" s="53"/>
      <c r="M2796" s="53"/>
      <c r="N2796" s="50"/>
      <c r="O2796" s="50"/>
      <c r="P2796" s="50"/>
      <c r="Q2796" s="50"/>
      <c r="R2796" s="53"/>
    </row>
    <row r="2797">
      <c r="A2797" s="54"/>
      <c r="B2797" s="50"/>
      <c r="C2797" s="51"/>
      <c r="D2797" s="50"/>
      <c r="E2797" s="52"/>
      <c r="F2797" s="50"/>
      <c r="G2797" s="50"/>
      <c r="H2797" s="50"/>
      <c r="I2797" s="50"/>
      <c r="J2797" s="50"/>
      <c r="K2797" s="50"/>
      <c r="L2797" s="53"/>
      <c r="M2797" s="53"/>
      <c r="N2797" s="50"/>
      <c r="O2797" s="50"/>
      <c r="P2797" s="50"/>
      <c r="Q2797" s="50"/>
      <c r="R2797" s="53"/>
    </row>
    <row r="2798">
      <c r="A2798" s="54"/>
      <c r="B2798" s="50"/>
      <c r="C2798" s="51"/>
      <c r="D2798" s="50"/>
      <c r="E2798" s="52"/>
      <c r="F2798" s="50"/>
      <c r="G2798" s="50"/>
      <c r="H2798" s="50"/>
      <c r="I2798" s="50"/>
      <c r="J2798" s="50"/>
      <c r="K2798" s="50"/>
      <c r="L2798" s="53"/>
      <c r="M2798" s="53"/>
      <c r="N2798" s="50"/>
      <c r="O2798" s="50"/>
      <c r="P2798" s="50"/>
      <c r="Q2798" s="50"/>
      <c r="R2798" s="53"/>
    </row>
    <row r="2799">
      <c r="A2799" s="54"/>
      <c r="B2799" s="50"/>
      <c r="C2799" s="51"/>
      <c r="D2799" s="50"/>
      <c r="E2799" s="52"/>
      <c r="F2799" s="50"/>
      <c r="G2799" s="50"/>
      <c r="H2799" s="50"/>
      <c r="I2799" s="50"/>
      <c r="J2799" s="50"/>
      <c r="K2799" s="50"/>
      <c r="L2799" s="53"/>
      <c r="M2799" s="53"/>
      <c r="N2799" s="50"/>
      <c r="O2799" s="50"/>
      <c r="P2799" s="50"/>
      <c r="Q2799" s="50"/>
      <c r="R2799" s="53"/>
    </row>
    <row r="2800">
      <c r="A2800" s="54"/>
      <c r="B2800" s="50"/>
      <c r="C2800" s="51"/>
      <c r="D2800" s="50"/>
      <c r="E2800" s="52"/>
      <c r="F2800" s="50"/>
      <c r="G2800" s="50"/>
      <c r="H2800" s="50"/>
      <c r="I2800" s="50"/>
      <c r="J2800" s="50"/>
      <c r="K2800" s="50"/>
      <c r="L2800" s="53"/>
      <c r="M2800" s="53"/>
      <c r="N2800" s="50"/>
      <c r="O2800" s="50"/>
      <c r="P2800" s="50"/>
      <c r="Q2800" s="50"/>
      <c r="R2800" s="53"/>
    </row>
    <row r="2801">
      <c r="A2801" s="54"/>
      <c r="B2801" s="50"/>
      <c r="C2801" s="51"/>
      <c r="D2801" s="50"/>
      <c r="E2801" s="52"/>
      <c r="F2801" s="50"/>
      <c r="G2801" s="50"/>
      <c r="H2801" s="50"/>
      <c r="I2801" s="50"/>
      <c r="J2801" s="50"/>
      <c r="K2801" s="50"/>
      <c r="L2801" s="53"/>
      <c r="M2801" s="53"/>
      <c r="N2801" s="50"/>
      <c r="O2801" s="50"/>
      <c r="P2801" s="50"/>
      <c r="Q2801" s="50"/>
      <c r="R2801" s="53"/>
    </row>
    <row r="2802">
      <c r="A2802" s="54"/>
      <c r="B2802" s="50"/>
      <c r="C2802" s="51"/>
      <c r="D2802" s="50"/>
      <c r="E2802" s="52"/>
      <c r="F2802" s="50"/>
      <c r="G2802" s="50"/>
      <c r="H2802" s="50"/>
      <c r="I2802" s="50"/>
      <c r="J2802" s="50"/>
      <c r="K2802" s="50"/>
      <c r="L2802" s="53"/>
      <c r="M2802" s="53"/>
      <c r="N2802" s="50"/>
      <c r="O2802" s="50"/>
      <c r="P2802" s="50"/>
      <c r="Q2802" s="50"/>
      <c r="R2802" s="53"/>
    </row>
    <row r="2803">
      <c r="A2803" s="54"/>
      <c r="B2803" s="50"/>
      <c r="C2803" s="51"/>
      <c r="D2803" s="50"/>
      <c r="E2803" s="52"/>
      <c r="F2803" s="50"/>
      <c r="G2803" s="50"/>
      <c r="H2803" s="50"/>
      <c r="I2803" s="50"/>
      <c r="J2803" s="50"/>
      <c r="K2803" s="50"/>
      <c r="L2803" s="53"/>
      <c r="M2803" s="53"/>
      <c r="N2803" s="50"/>
      <c r="O2803" s="50"/>
      <c r="P2803" s="50"/>
      <c r="Q2803" s="50"/>
      <c r="R2803" s="53"/>
    </row>
    <row r="2804">
      <c r="A2804" s="54"/>
      <c r="B2804" s="50"/>
      <c r="C2804" s="51"/>
      <c r="D2804" s="50"/>
      <c r="E2804" s="52"/>
      <c r="F2804" s="50"/>
      <c r="G2804" s="50"/>
      <c r="H2804" s="50"/>
      <c r="I2804" s="50"/>
      <c r="J2804" s="50"/>
      <c r="K2804" s="50"/>
      <c r="L2804" s="53"/>
      <c r="M2804" s="53"/>
      <c r="N2804" s="50"/>
      <c r="O2804" s="50"/>
      <c r="P2804" s="50"/>
      <c r="Q2804" s="50"/>
      <c r="R2804" s="53"/>
    </row>
    <row r="2805">
      <c r="A2805" s="54"/>
      <c r="B2805" s="50"/>
      <c r="C2805" s="51"/>
      <c r="D2805" s="50"/>
      <c r="E2805" s="52"/>
      <c r="F2805" s="50"/>
      <c r="G2805" s="50"/>
      <c r="H2805" s="50"/>
      <c r="I2805" s="50"/>
      <c r="J2805" s="50"/>
      <c r="K2805" s="50"/>
      <c r="L2805" s="53"/>
      <c r="M2805" s="53"/>
      <c r="N2805" s="50"/>
      <c r="O2805" s="50"/>
      <c r="P2805" s="50"/>
      <c r="Q2805" s="50"/>
      <c r="R2805" s="53"/>
    </row>
    <row r="2806">
      <c r="A2806" s="54"/>
      <c r="B2806" s="50"/>
      <c r="C2806" s="51"/>
      <c r="D2806" s="50"/>
      <c r="E2806" s="52"/>
      <c r="F2806" s="50"/>
      <c r="G2806" s="50"/>
      <c r="H2806" s="50"/>
      <c r="I2806" s="50"/>
      <c r="J2806" s="50"/>
      <c r="K2806" s="50"/>
      <c r="L2806" s="53"/>
      <c r="M2806" s="53"/>
      <c r="N2806" s="50"/>
      <c r="O2806" s="50"/>
      <c r="P2806" s="50"/>
      <c r="Q2806" s="50"/>
      <c r="R2806" s="53"/>
    </row>
    <row r="2807">
      <c r="A2807" s="54"/>
      <c r="B2807" s="50"/>
      <c r="C2807" s="51"/>
      <c r="D2807" s="50"/>
      <c r="E2807" s="52"/>
      <c r="F2807" s="50"/>
      <c r="G2807" s="50"/>
      <c r="H2807" s="50"/>
      <c r="I2807" s="50"/>
      <c r="J2807" s="50"/>
      <c r="K2807" s="50"/>
      <c r="L2807" s="53"/>
      <c r="M2807" s="53"/>
      <c r="N2807" s="50"/>
      <c r="O2807" s="50"/>
      <c r="P2807" s="50"/>
      <c r="Q2807" s="50"/>
      <c r="R2807" s="53"/>
    </row>
    <row r="2808">
      <c r="A2808" s="54"/>
      <c r="B2808" s="50"/>
      <c r="C2808" s="51"/>
      <c r="D2808" s="50"/>
      <c r="E2808" s="52"/>
      <c r="F2808" s="50"/>
      <c r="G2808" s="50"/>
      <c r="H2808" s="50"/>
      <c r="I2808" s="50"/>
      <c r="J2808" s="50"/>
      <c r="K2808" s="50"/>
      <c r="L2808" s="53"/>
      <c r="M2808" s="53"/>
      <c r="N2808" s="50"/>
      <c r="O2808" s="50"/>
      <c r="P2808" s="50"/>
      <c r="Q2808" s="50"/>
      <c r="R2808" s="53"/>
    </row>
    <row r="2809">
      <c r="A2809" s="54"/>
      <c r="B2809" s="50"/>
      <c r="C2809" s="51"/>
      <c r="D2809" s="50"/>
      <c r="E2809" s="52"/>
      <c r="F2809" s="50"/>
      <c r="G2809" s="50"/>
      <c r="H2809" s="50"/>
      <c r="I2809" s="50"/>
      <c r="J2809" s="50"/>
      <c r="K2809" s="50"/>
      <c r="L2809" s="53"/>
      <c r="M2809" s="53"/>
      <c r="N2809" s="50"/>
      <c r="O2809" s="50"/>
      <c r="P2809" s="50"/>
      <c r="Q2809" s="50"/>
      <c r="R2809" s="53"/>
    </row>
    <row r="2810">
      <c r="A2810" s="54"/>
      <c r="B2810" s="50"/>
      <c r="C2810" s="51"/>
      <c r="D2810" s="50"/>
      <c r="E2810" s="52"/>
      <c r="F2810" s="50"/>
      <c r="G2810" s="50"/>
      <c r="H2810" s="50"/>
      <c r="I2810" s="50"/>
      <c r="J2810" s="50"/>
      <c r="K2810" s="50"/>
      <c r="L2810" s="53"/>
      <c r="M2810" s="53"/>
      <c r="N2810" s="50"/>
      <c r="O2810" s="50"/>
      <c r="P2810" s="50"/>
      <c r="Q2810" s="50"/>
      <c r="R2810" s="53"/>
    </row>
    <row r="2811">
      <c r="A2811" s="54"/>
      <c r="B2811" s="50"/>
      <c r="C2811" s="51"/>
      <c r="D2811" s="50"/>
      <c r="E2811" s="52"/>
      <c r="F2811" s="50"/>
      <c r="G2811" s="50"/>
      <c r="H2811" s="50"/>
      <c r="I2811" s="50"/>
      <c r="J2811" s="50"/>
      <c r="K2811" s="50"/>
      <c r="L2811" s="53"/>
      <c r="M2811" s="53"/>
      <c r="N2811" s="50"/>
      <c r="O2811" s="50"/>
      <c r="P2811" s="50"/>
      <c r="Q2811" s="50"/>
      <c r="R2811" s="53"/>
    </row>
    <row r="2812">
      <c r="A2812" s="54"/>
      <c r="B2812" s="50"/>
      <c r="C2812" s="51"/>
      <c r="D2812" s="50"/>
      <c r="E2812" s="52"/>
      <c r="F2812" s="50"/>
      <c r="G2812" s="50"/>
      <c r="H2812" s="50"/>
      <c r="I2812" s="50"/>
      <c r="J2812" s="50"/>
      <c r="K2812" s="50"/>
      <c r="L2812" s="53"/>
      <c r="M2812" s="53"/>
      <c r="N2812" s="50"/>
      <c r="O2812" s="50"/>
      <c r="P2812" s="50"/>
      <c r="Q2812" s="50"/>
      <c r="R2812" s="53"/>
    </row>
    <row r="2813">
      <c r="A2813" s="54"/>
      <c r="B2813" s="50"/>
      <c r="C2813" s="51"/>
      <c r="D2813" s="50"/>
      <c r="E2813" s="52"/>
      <c r="F2813" s="50"/>
      <c r="G2813" s="50"/>
      <c r="H2813" s="50"/>
      <c r="I2813" s="50"/>
      <c r="J2813" s="50"/>
      <c r="K2813" s="50"/>
      <c r="L2813" s="53"/>
      <c r="M2813" s="53"/>
      <c r="N2813" s="50"/>
      <c r="O2813" s="50"/>
      <c r="P2813" s="50"/>
      <c r="Q2813" s="50"/>
      <c r="R2813" s="53"/>
    </row>
    <row r="2814">
      <c r="A2814" s="54"/>
      <c r="B2814" s="50"/>
      <c r="C2814" s="51"/>
      <c r="D2814" s="50"/>
      <c r="E2814" s="52"/>
      <c r="F2814" s="50"/>
      <c r="G2814" s="50"/>
      <c r="H2814" s="50"/>
      <c r="I2814" s="50"/>
      <c r="J2814" s="50"/>
      <c r="K2814" s="50"/>
      <c r="L2814" s="53"/>
      <c r="M2814" s="53"/>
      <c r="N2814" s="50"/>
      <c r="O2814" s="50"/>
      <c r="P2814" s="50"/>
      <c r="Q2814" s="50"/>
      <c r="R2814" s="53"/>
    </row>
    <row r="2815">
      <c r="A2815" s="54"/>
      <c r="B2815" s="50"/>
      <c r="C2815" s="51"/>
      <c r="D2815" s="50"/>
      <c r="E2815" s="52"/>
      <c r="F2815" s="50"/>
      <c r="G2815" s="50"/>
      <c r="H2815" s="50"/>
      <c r="I2815" s="50"/>
      <c r="J2815" s="50"/>
      <c r="K2815" s="50"/>
      <c r="L2815" s="53"/>
      <c r="M2815" s="53"/>
      <c r="N2815" s="50"/>
      <c r="O2815" s="50"/>
      <c r="P2815" s="50"/>
      <c r="Q2815" s="50"/>
      <c r="R2815" s="53"/>
    </row>
    <row r="2816">
      <c r="A2816" s="54"/>
      <c r="B2816" s="50"/>
      <c r="C2816" s="51"/>
      <c r="D2816" s="50"/>
      <c r="E2816" s="52"/>
      <c r="F2816" s="50"/>
      <c r="G2816" s="50"/>
      <c r="H2816" s="50"/>
      <c r="I2816" s="50"/>
      <c r="J2816" s="50"/>
      <c r="K2816" s="50"/>
      <c r="L2816" s="53"/>
      <c r="M2816" s="53"/>
      <c r="N2816" s="50"/>
      <c r="O2816" s="50"/>
      <c r="P2816" s="50"/>
      <c r="Q2816" s="50"/>
      <c r="R2816" s="53"/>
    </row>
    <row r="2817">
      <c r="A2817" s="54"/>
      <c r="B2817" s="50"/>
      <c r="C2817" s="51"/>
      <c r="D2817" s="50"/>
      <c r="E2817" s="52"/>
      <c r="F2817" s="50"/>
      <c r="G2817" s="50"/>
      <c r="H2817" s="50"/>
      <c r="I2817" s="50"/>
      <c r="J2817" s="50"/>
      <c r="K2817" s="50"/>
      <c r="L2817" s="53"/>
      <c r="M2817" s="53"/>
      <c r="N2817" s="50"/>
      <c r="O2817" s="50"/>
      <c r="P2817" s="50"/>
      <c r="Q2817" s="50"/>
      <c r="R2817" s="53"/>
    </row>
    <row r="2818">
      <c r="A2818" s="54"/>
      <c r="B2818" s="50"/>
      <c r="C2818" s="51"/>
      <c r="D2818" s="50"/>
      <c r="E2818" s="52"/>
      <c r="F2818" s="50"/>
      <c r="G2818" s="50"/>
      <c r="H2818" s="50"/>
      <c r="I2818" s="50"/>
      <c r="J2818" s="50"/>
      <c r="K2818" s="50"/>
      <c r="L2818" s="53"/>
      <c r="M2818" s="53"/>
      <c r="N2818" s="50"/>
      <c r="O2818" s="50"/>
      <c r="P2818" s="50"/>
      <c r="Q2818" s="50"/>
      <c r="R2818" s="53"/>
    </row>
    <row r="2819">
      <c r="A2819" s="54"/>
      <c r="B2819" s="50"/>
      <c r="C2819" s="51"/>
      <c r="D2819" s="50"/>
      <c r="E2819" s="52"/>
      <c r="F2819" s="50"/>
      <c r="G2819" s="50"/>
      <c r="H2819" s="50"/>
      <c r="I2819" s="50"/>
      <c r="J2819" s="50"/>
      <c r="K2819" s="50"/>
      <c r="L2819" s="53"/>
      <c r="M2819" s="53"/>
      <c r="N2819" s="50"/>
      <c r="O2819" s="50"/>
      <c r="P2819" s="50"/>
      <c r="Q2819" s="50"/>
      <c r="R2819" s="53"/>
    </row>
    <row r="2820">
      <c r="A2820" s="54"/>
      <c r="B2820" s="50"/>
      <c r="C2820" s="51"/>
      <c r="D2820" s="50"/>
      <c r="E2820" s="52"/>
      <c r="F2820" s="50"/>
      <c r="G2820" s="50"/>
      <c r="H2820" s="50"/>
      <c r="I2820" s="50"/>
      <c r="J2820" s="50"/>
      <c r="K2820" s="50"/>
      <c r="L2820" s="53"/>
      <c r="M2820" s="53"/>
      <c r="N2820" s="50"/>
      <c r="O2820" s="50"/>
      <c r="P2820" s="50"/>
      <c r="Q2820" s="50"/>
      <c r="R2820" s="53"/>
    </row>
    <row r="2821">
      <c r="A2821" s="54"/>
      <c r="B2821" s="50"/>
      <c r="C2821" s="51"/>
      <c r="D2821" s="50"/>
      <c r="E2821" s="52"/>
      <c r="F2821" s="50"/>
      <c r="G2821" s="50"/>
      <c r="H2821" s="50"/>
      <c r="I2821" s="50"/>
      <c r="J2821" s="50"/>
      <c r="K2821" s="50"/>
      <c r="L2821" s="53"/>
      <c r="M2821" s="53"/>
      <c r="N2821" s="50"/>
      <c r="O2821" s="50"/>
      <c r="P2821" s="50"/>
      <c r="Q2821" s="50"/>
      <c r="R2821" s="53"/>
    </row>
    <row r="2822">
      <c r="A2822" s="54"/>
      <c r="B2822" s="50"/>
      <c r="C2822" s="51"/>
      <c r="D2822" s="50"/>
      <c r="E2822" s="52"/>
      <c r="F2822" s="50"/>
      <c r="G2822" s="50"/>
      <c r="H2822" s="50"/>
      <c r="I2822" s="50"/>
      <c r="J2822" s="50"/>
      <c r="K2822" s="50"/>
      <c r="L2822" s="53"/>
      <c r="M2822" s="53"/>
      <c r="N2822" s="50"/>
      <c r="O2822" s="50"/>
      <c r="P2822" s="50"/>
      <c r="Q2822" s="50"/>
      <c r="R2822" s="53"/>
    </row>
    <row r="2823">
      <c r="A2823" s="54"/>
      <c r="B2823" s="50"/>
      <c r="C2823" s="51"/>
      <c r="D2823" s="50"/>
      <c r="E2823" s="52"/>
      <c r="F2823" s="50"/>
      <c r="G2823" s="50"/>
      <c r="H2823" s="50"/>
      <c r="I2823" s="50"/>
      <c r="J2823" s="50"/>
      <c r="K2823" s="50"/>
      <c r="L2823" s="53"/>
      <c r="M2823" s="53"/>
      <c r="N2823" s="50"/>
      <c r="O2823" s="50"/>
      <c r="P2823" s="50"/>
      <c r="Q2823" s="50"/>
      <c r="R2823" s="53"/>
    </row>
    <row r="2824">
      <c r="A2824" s="54"/>
      <c r="B2824" s="50"/>
      <c r="C2824" s="51"/>
      <c r="D2824" s="50"/>
      <c r="E2824" s="52"/>
      <c r="F2824" s="50"/>
      <c r="G2824" s="50"/>
      <c r="H2824" s="50"/>
      <c r="I2824" s="50"/>
      <c r="J2824" s="50"/>
      <c r="K2824" s="50"/>
      <c r="L2824" s="53"/>
      <c r="M2824" s="53"/>
      <c r="N2824" s="50"/>
      <c r="O2824" s="50"/>
      <c r="P2824" s="50"/>
      <c r="Q2824" s="50"/>
      <c r="R2824" s="53"/>
    </row>
    <row r="2825">
      <c r="A2825" s="54"/>
      <c r="B2825" s="50"/>
      <c r="C2825" s="51"/>
      <c r="D2825" s="50"/>
      <c r="E2825" s="52"/>
      <c r="F2825" s="50"/>
      <c r="G2825" s="50"/>
      <c r="H2825" s="50"/>
      <c r="I2825" s="50"/>
      <c r="J2825" s="50"/>
      <c r="K2825" s="50"/>
      <c r="L2825" s="53"/>
      <c r="M2825" s="53"/>
      <c r="N2825" s="50"/>
      <c r="O2825" s="50"/>
      <c r="P2825" s="50"/>
      <c r="Q2825" s="50"/>
      <c r="R2825" s="53"/>
    </row>
    <row r="2826">
      <c r="A2826" s="54"/>
      <c r="B2826" s="50"/>
      <c r="C2826" s="51"/>
      <c r="D2826" s="50"/>
      <c r="E2826" s="52"/>
      <c r="F2826" s="50"/>
      <c r="G2826" s="50"/>
      <c r="H2826" s="50"/>
      <c r="I2826" s="50"/>
      <c r="J2826" s="50"/>
      <c r="K2826" s="50"/>
      <c r="L2826" s="53"/>
      <c r="M2826" s="53"/>
      <c r="N2826" s="50"/>
      <c r="O2826" s="50"/>
      <c r="P2826" s="50"/>
      <c r="Q2826" s="50"/>
      <c r="R2826" s="53"/>
    </row>
    <row r="2827">
      <c r="A2827" s="54"/>
      <c r="B2827" s="50"/>
      <c r="C2827" s="51"/>
      <c r="D2827" s="50"/>
      <c r="E2827" s="52"/>
      <c r="F2827" s="50"/>
      <c r="G2827" s="50"/>
      <c r="H2827" s="50"/>
      <c r="I2827" s="50"/>
      <c r="J2827" s="50"/>
      <c r="K2827" s="50"/>
      <c r="L2827" s="53"/>
      <c r="M2827" s="53"/>
      <c r="N2827" s="50"/>
      <c r="O2827" s="50"/>
      <c r="P2827" s="50"/>
      <c r="Q2827" s="50"/>
      <c r="R2827" s="53"/>
    </row>
    <row r="2828">
      <c r="A2828" s="54"/>
      <c r="B2828" s="50"/>
      <c r="C2828" s="51"/>
      <c r="D2828" s="50"/>
      <c r="E2828" s="52"/>
      <c r="F2828" s="50"/>
      <c r="G2828" s="50"/>
      <c r="H2828" s="50"/>
      <c r="I2828" s="50"/>
      <c r="J2828" s="50"/>
      <c r="K2828" s="50"/>
      <c r="L2828" s="53"/>
      <c r="M2828" s="53"/>
      <c r="N2828" s="50"/>
      <c r="O2828" s="50"/>
      <c r="P2828" s="50"/>
      <c r="Q2828" s="50"/>
      <c r="R2828" s="53"/>
    </row>
    <row r="2829">
      <c r="A2829" s="54"/>
      <c r="B2829" s="50"/>
      <c r="C2829" s="51"/>
      <c r="D2829" s="50"/>
      <c r="E2829" s="52"/>
      <c r="F2829" s="50"/>
      <c r="G2829" s="50"/>
      <c r="H2829" s="50"/>
      <c r="I2829" s="50"/>
      <c r="J2829" s="50"/>
      <c r="K2829" s="50"/>
      <c r="L2829" s="53"/>
      <c r="M2829" s="53"/>
      <c r="N2829" s="50"/>
      <c r="O2829" s="50"/>
      <c r="P2829" s="50"/>
      <c r="Q2829" s="50"/>
      <c r="R2829" s="53"/>
    </row>
    <row r="2830">
      <c r="A2830" s="54"/>
      <c r="B2830" s="50"/>
      <c r="C2830" s="51"/>
      <c r="D2830" s="50"/>
      <c r="E2830" s="52"/>
      <c r="F2830" s="50"/>
      <c r="G2830" s="50"/>
      <c r="H2830" s="50"/>
      <c r="I2830" s="50"/>
      <c r="J2830" s="50"/>
      <c r="K2830" s="50"/>
      <c r="L2830" s="53"/>
      <c r="M2830" s="53"/>
      <c r="N2830" s="50"/>
      <c r="O2830" s="50"/>
      <c r="P2830" s="50"/>
      <c r="Q2830" s="50"/>
      <c r="R2830" s="53"/>
    </row>
    <row r="2831">
      <c r="A2831" s="54"/>
      <c r="B2831" s="50"/>
      <c r="C2831" s="51"/>
      <c r="D2831" s="50"/>
      <c r="E2831" s="52"/>
      <c r="F2831" s="50"/>
      <c r="G2831" s="50"/>
      <c r="H2831" s="50"/>
      <c r="I2831" s="50"/>
      <c r="J2831" s="50"/>
      <c r="K2831" s="50"/>
      <c r="L2831" s="53"/>
      <c r="M2831" s="53"/>
      <c r="N2831" s="50"/>
      <c r="O2831" s="50"/>
      <c r="P2831" s="50"/>
      <c r="Q2831" s="50"/>
      <c r="R2831" s="53"/>
    </row>
    <row r="2832">
      <c r="A2832" s="54"/>
      <c r="B2832" s="50"/>
      <c r="C2832" s="51"/>
      <c r="D2832" s="50"/>
      <c r="E2832" s="52"/>
      <c r="F2832" s="50"/>
      <c r="G2832" s="50"/>
      <c r="H2832" s="50"/>
      <c r="I2832" s="50"/>
      <c r="J2832" s="50"/>
      <c r="K2832" s="50"/>
      <c r="L2832" s="53"/>
      <c r="M2832" s="53"/>
      <c r="N2832" s="50"/>
      <c r="O2832" s="50"/>
      <c r="P2832" s="50"/>
      <c r="Q2832" s="50"/>
      <c r="R2832" s="53"/>
    </row>
    <row r="2833">
      <c r="A2833" s="54"/>
      <c r="B2833" s="50"/>
      <c r="C2833" s="51"/>
      <c r="D2833" s="50"/>
      <c r="E2833" s="52"/>
      <c r="F2833" s="50"/>
      <c r="G2833" s="50"/>
      <c r="H2833" s="50"/>
      <c r="I2833" s="50"/>
      <c r="J2833" s="50"/>
      <c r="K2833" s="50"/>
      <c r="L2833" s="53"/>
      <c r="M2833" s="53"/>
      <c r="N2833" s="50"/>
      <c r="O2833" s="50"/>
      <c r="P2833" s="50"/>
      <c r="Q2833" s="50"/>
      <c r="R2833" s="53"/>
    </row>
    <row r="2834">
      <c r="A2834" s="54"/>
      <c r="B2834" s="50"/>
      <c r="C2834" s="51"/>
      <c r="D2834" s="50"/>
      <c r="E2834" s="52"/>
      <c r="F2834" s="50"/>
      <c r="G2834" s="50"/>
      <c r="H2834" s="50"/>
      <c r="I2834" s="50"/>
      <c r="J2834" s="50"/>
      <c r="K2834" s="50"/>
      <c r="L2834" s="53"/>
      <c r="M2834" s="53"/>
      <c r="N2834" s="50"/>
      <c r="O2834" s="50"/>
      <c r="P2834" s="50"/>
      <c r="Q2834" s="50"/>
      <c r="R2834" s="53"/>
    </row>
    <row r="2835">
      <c r="A2835" s="54"/>
      <c r="B2835" s="50"/>
      <c r="C2835" s="51"/>
      <c r="D2835" s="50"/>
      <c r="E2835" s="52"/>
      <c r="F2835" s="50"/>
      <c r="G2835" s="50"/>
      <c r="H2835" s="50"/>
      <c r="I2835" s="50"/>
      <c r="J2835" s="50"/>
      <c r="K2835" s="50"/>
      <c r="L2835" s="53"/>
      <c r="M2835" s="53"/>
      <c r="N2835" s="50"/>
      <c r="O2835" s="50"/>
      <c r="P2835" s="50"/>
      <c r="Q2835" s="50"/>
      <c r="R2835" s="53"/>
    </row>
    <row r="2836">
      <c r="A2836" s="54"/>
      <c r="B2836" s="50"/>
      <c r="C2836" s="51"/>
      <c r="D2836" s="50"/>
      <c r="E2836" s="52"/>
      <c r="F2836" s="50"/>
      <c r="G2836" s="50"/>
      <c r="H2836" s="50"/>
      <c r="I2836" s="50"/>
      <c r="J2836" s="50"/>
      <c r="K2836" s="50"/>
      <c r="L2836" s="53"/>
      <c r="M2836" s="53"/>
      <c r="N2836" s="50"/>
      <c r="O2836" s="50"/>
      <c r="P2836" s="50"/>
      <c r="Q2836" s="50"/>
      <c r="R2836" s="53"/>
    </row>
    <row r="2837">
      <c r="A2837" s="54"/>
      <c r="B2837" s="50"/>
      <c r="C2837" s="51"/>
      <c r="D2837" s="50"/>
      <c r="E2837" s="52"/>
      <c r="F2837" s="50"/>
      <c r="G2837" s="50"/>
      <c r="H2837" s="50"/>
      <c r="I2837" s="50"/>
      <c r="J2837" s="50"/>
      <c r="K2837" s="50"/>
      <c r="L2837" s="53"/>
      <c r="M2837" s="53"/>
      <c r="N2837" s="50"/>
      <c r="O2837" s="50"/>
      <c r="P2837" s="50"/>
      <c r="Q2837" s="50"/>
      <c r="R2837" s="53"/>
    </row>
    <row r="2838">
      <c r="A2838" s="54"/>
      <c r="B2838" s="50"/>
      <c r="C2838" s="51"/>
      <c r="D2838" s="50"/>
      <c r="E2838" s="52"/>
      <c r="F2838" s="50"/>
      <c r="G2838" s="50"/>
      <c r="H2838" s="50"/>
      <c r="I2838" s="50"/>
      <c r="J2838" s="50"/>
      <c r="K2838" s="50"/>
      <c r="L2838" s="53"/>
      <c r="M2838" s="53"/>
      <c r="N2838" s="50"/>
      <c r="O2838" s="50"/>
      <c r="P2838" s="50"/>
      <c r="Q2838" s="50"/>
      <c r="R2838" s="53"/>
    </row>
    <row r="2839">
      <c r="A2839" s="54"/>
      <c r="B2839" s="50"/>
      <c r="C2839" s="51"/>
      <c r="D2839" s="50"/>
      <c r="E2839" s="52"/>
      <c r="F2839" s="50"/>
      <c r="G2839" s="50"/>
      <c r="H2839" s="50"/>
      <c r="I2839" s="50"/>
      <c r="J2839" s="50"/>
      <c r="K2839" s="50"/>
      <c r="L2839" s="53"/>
      <c r="M2839" s="53"/>
      <c r="N2839" s="50"/>
      <c r="O2839" s="50"/>
      <c r="P2839" s="50"/>
      <c r="Q2839" s="50"/>
      <c r="R2839" s="53"/>
    </row>
    <row r="2840">
      <c r="A2840" s="54"/>
      <c r="B2840" s="50"/>
      <c r="C2840" s="51"/>
      <c r="D2840" s="50"/>
      <c r="E2840" s="52"/>
      <c r="F2840" s="50"/>
      <c r="G2840" s="50"/>
      <c r="H2840" s="50"/>
      <c r="I2840" s="50"/>
      <c r="J2840" s="50"/>
      <c r="K2840" s="50"/>
      <c r="L2840" s="53"/>
      <c r="M2840" s="53"/>
      <c r="N2840" s="50"/>
      <c r="O2840" s="50"/>
      <c r="P2840" s="50"/>
      <c r="Q2840" s="50"/>
      <c r="R2840" s="53"/>
    </row>
    <row r="2841">
      <c r="A2841" s="54"/>
      <c r="B2841" s="50"/>
      <c r="C2841" s="51"/>
      <c r="D2841" s="50"/>
      <c r="E2841" s="52"/>
      <c r="F2841" s="50"/>
      <c r="G2841" s="50"/>
      <c r="H2841" s="50"/>
      <c r="I2841" s="50"/>
      <c r="J2841" s="50"/>
      <c r="K2841" s="50"/>
      <c r="L2841" s="53"/>
      <c r="M2841" s="53"/>
      <c r="N2841" s="50"/>
      <c r="O2841" s="50"/>
      <c r="P2841" s="50"/>
      <c r="Q2841" s="50"/>
      <c r="R2841" s="53"/>
    </row>
    <row r="2842">
      <c r="A2842" s="54"/>
      <c r="B2842" s="50"/>
      <c r="C2842" s="51"/>
      <c r="D2842" s="50"/>
      <c r="E2842" s="52"/>
      <c r="F2842" s="50"/>
      <c r="G2842" s="50"/>
      <c r="H2842" s="50"/>
      <c r="I2842" s="50"/>
      <c r="J2842" s="50"/>
      <c r="K2842" s="50"/>
      <c r="L2842" s="53"/>
      <c r="M2842" s="53"/>
      <c r="N2842" s="50"/>
      <c r="O2842" s="50"/>
      <c r="P2842" s="50"/>
      <c r="Q2842" s="50"/>
      <c r="R2842" s="53"/>
    </row>
    <row r="2843">
      <c r="A2843" s="54"/>
      <c r="B2843" s="50"/>
      <c r="C2843" s="51"/>
      <c r="D2843" s="50"/>
      <c r="E2843" s="52"/>
      <c r="F2843" s="50"/>
      <c r="G2843" s="50"/>
      <c r="H2843" s="50"/>
      <c r="I2843" s="50"/>
      <c r="J2843" s="50"/>
      <c r="K2843" s="50"/>
      <c r="L2843" s="53"/>
      <c r="M2843" s="53"/>
      <c r="N2843" s="50"/>
      <c r="O2843" s="50"/>
      <c r="P2843" s="50"/>
      <c r="Q2843" s="50"/>
      <c r="R2843" s="53"/>
    </row>
    <row r="2844">
      <c r="A2844" s="54"/>
      <c r="B2844" s="50"/>
      <c r="C2844" s="51"/>
      <c r="D2844" s="50"/>
      <c r="E2844" s="52"/>
      <c r="F2844" s="50"/>
      <c r="G2844" s="50"/>
      <c r="H2844" s="50"/>
      <c r="I2844" s="50"/>
      <c r="J2844" s="50"/>
      <c r="K2844" s="50"/>
      <c r="L2844" s="53"/>
      <c r="M2844" s="53"/>
      <c r="N2844" s="50"/>
      <c r="O2844" s="50"/>
      <c r="P2844" s="50"/>
      <c r="Q2844" s="50"/>
      <c r="R2844" s="53"/>
    </row>
    <row r="2845">
      <c r="A2845" s="54"/>
      <c r="B2845" s="50"/>
      <c r="C2845" s="51"/>
      <c r="D2845" s="50"/>
      <c r="E2845" s="52"/>
      <c r="F2845" s="50"/>
      <c r="G2845" s="50"/>
      <c r="H2845" s="50"/>
      <c r="I2845" s="50"/>
      <c r="J2845" s="50"/>
      <c r="K2845" s="50"/>
      <c r="L2845" s="53"/>
      <c r="M2845" s="53"/>
      <c r="N2845" s="50"/>
      <c r="O2845" s="50"/>
      <c r="P2845" s="50"/>
      <c r="Q2845" s="50"/>
      <c r="R2845" s="53"/>
    </row>
    <row r="2846">
      <c r="A2846" s="54"/>
      <c r="B2846" s="50"/>
      <c r="C2846" s="51"/>
      <c r="D2846" s="50"/>
      <c r="E2846" s="52"/>
      <c r="F2846" s="50"/>
      <c r="G2846" s="50"/>
      <c r="H2846" s="50"/>
      <c r="I2846" s="50"/>
      <c r="J2846" s="50"/>
      <c r="K2846" s="50"/>
      <c r="L2846" s="53"/>
      <c r="M2846" s="53"/>
      <c r="N2846" s="50"/>
      <c r="O2846" s="50"/>
      <c r="P2846" s="50"/>
      <c r="Q2846" s="50"/>
      <c r="R2846" s="53"/>
    </row>
    <row r="2847">
      <c r="A2847" s="54"/>
      <c r="B2847" s="50"/>
      <c r="C2847" s="51"/>
      <c r="D2847" s="50"/>
      <c r="E2847" s="52"/>
      <c r="F2847" s="50"/>
      <c r="G2847" s="50"/>
      <c r="H2847" s="50"/>
      <c r="I2847" s="50"/>
      <c r="J2847" s="50"/>
      <c r="K2847" s="50"/>
      <c r="L2847" s="53"/>
      <c r="M2847" s="53"/>
      <c r="N2847" s="50"/>
      <c r="O2847" s="50"/>
      <c r="P2847" s="50"/>
      <c r="Q2847" s="50"/>
      <c r="R2847" s="53"/>
    </row>
    <row r="2848">
      <c r="A2848" s="54"/>
      <c r="B2848" s="50"/>
      <c r="C2848" s="51"/>
      <c r="D2848" s="50"/>
      <c r="E2848" s="52"/>
      <c r="F2848" s="50"/>
      <c r="G2848" s="50"/>
      <c r="H2848" s="50"/>
      <c r="I2848" s="50"/>
      <c r="J2848" s="50"/>
      <c r="K2848" s="50"/>
      <c r="L2848" s="53"/>
      <c r="M2848" s="53"/>
      <c r="N2848" s="50"/>
      <c r="O2848" s="50"/>
      <c r="P2848" s="50"/>
      <c r="Q2848" s="50"/>
      <c r="R2848" s="53"/>
    </row>
    <row r="2849">
      <c r="A2849" s="54"/>
      <c r="B2849" s="50"/>
      <c r="C2849" s="51"/>
      <c r="D2849" s="50"/>
      <c r="E2849" s="52"/>
      <c r="F2849" s="50"/>
      <c r="G2849" s="50"/>
      <c r="H2849" s="50"/>
      <c r="I2849" s="50"/>
      <c r="J2849" s="50"/>
      <c r="K2849" s="50"/>
      <c r="L2849" s="53"/>
      <c r="M2849" s="53"/>
      <c r="N2849" s="50"/>
      <c r="O2849" s="50"/>
      <c r="P2849" s="50"/>
      <c r="Q2849" s="50"/>
      <c r="R2849" s="53"/>
    </row>
    <row r="2850">
      <c r="A2850" s="54"/>
      <c r="B2850" s="50"/>
      <c r="C2850" s="51"/>
      <c r="D2850" s="50"/>
      <c r="E2850" s="52"/>
      <c r="F2850" s="50"/>
      <c r="G2850" s="50"/>
      <c r="H2850" s="50"/>
      <c r="I2850" s="50"/>
      <c r="J2850" s="50"/>
      <c r="K2850" s="50"/>
      <c r="L2850" s="53"/>
      <c r="M2850" s="53"/>
      <c r="N2850" s="50"/>
      <c r="O2850" s="50"/>
      <c r="P2850" s="50"/>
      <c r="Q2850" s="50"/>
      <c r="R2850" s="53"/>
    </row>
    <row r="2851">
      <c r="A2851" s="54"/>
      <c r="B2851" s="50"/>
      <c r="C2851" s="51"/>
      <c r="D2851" s="50"/>
      <c r="E2851" s="52"/>
      <c r="F2851" s="50"/>
      <c r="G2851" s="50"/>
      <c r="H2851" s="50"/>
      <c r="I2851" s="50"/>
      <c r="J2851" s="50"/>
      <c r="K2851" s="50"/>
      <c r="L2851" s="53"/>
      <c r="M2851" s="53"/>
      <c r="N2851" s="50"/>
      <c r="O2851" s="50"/>
      <c r="P2851" s="50"/>
      <c r="Q2851" s="50"/>
      <c r="R2851" s="53"/>
    </row>
    <row r="2852">
      <c r="A2852" s="54"/>
      <c r="B2852" s="50"/>
      <c r="C2852" s="51"/>
      <c r="D2852" s="50"/>
      <c r="E2852" s="52"/>
      <c r="F2852" s="50"/>
      <c r="G2852" s="50"/>
      <c r="H2852" s="50"/>
      <c r="I2852" s="50"/>
      <c r="J2852" s="50"/>
      <c r="K2852" s="50"/>
      <c r="L2852" s="53"/>
      <c r="M2852" s="53"/>
      <c r="N2852" s="50"/>
      <c r="O2852" s="50"/>
      <c r="P2852" s="50"/>
      <c r="Q2852" s="50"/>
      <c r="R2852" s="53"/>
    </row>
    <row r="2853">
      <c r="A2853" s="54"/>
      <c r="B2853" s="50"/>
      <c r="C2853" s="51"/>
      <c r="D2853" s="50"/>
      <c r="E2853" s="52"/>
      <c r="F2853" s="50"/>
      <c r="G2853" s="50"/>
      <c r="H2853" s="50"/>
      <c r="I2853" s="50"/>
      <c r="J2853" s="50"/>
      <c r="K2853" s="50"/>
      <c r="L2853" s="53"/>
      <c r="M2853" s="53"/>
      <c r="N2853" s="50"/>
      <c r="O2853" s="50"/>
      <c r="P2853" s="50"/>
      <c r="Q2853" s="50"/>
      <c r="R2853" s="53"/>
    </row>
    <row r="2854">
      <c r="A2854" s="54"/>
      <c r="B2854" s="50"/>
      <c r="C2854" s="51"/>
      <c r="D2854" s="50"/>
      <c r="E2854" s="52"/>
      <c r="F2854" s="50"/>
      <c r="G2854" s="50"/>
      <c r="H2854" s="50"/>
      <c r="I2854" s="50"/>
      <c r="J2854" s="50"/>
      <c r="K2854" s="50"/>
      <c r="L2854" s="53"/>
      <c r="M2854" s="53"/>
      <c r="N2854" s="50"/>
      <c r="O2854" s="50"/>
      <c r="P2854" s="50"/>
      <c r="Q2854" s="50"/>
      <c r="R2854" s="53"/>
    </row>
    <row r="2855">
      <c r="A2855" s="54"/>
      <c r="B2855" s="50"/>
      <c r="C2855" s="51"/>
      <c r="D2855" s="50"/>
      <c r="E2855" s="52"/>
      <c r="F2855" s="50"/>
      <c r="G2855" s="50"/>
      <c r="H2855" s="50"/>
      <c r="I2855" s="50"/>
      <c r="J2855" s="50"/>
      <c r="K2855" s="50"/>
      <c r="L2855" s="53"/>
      <c r="M2855" s="53"/>
      <c r="N2855" s="50"/>
      <c r="O2855" s="50"/>
      <c r="P2855" s="50"/>
      <c r="Q2855" s="50"/>
      <c r="R2855" s="53"/>
    </row>
    <row r="2856">
      <c r="A2856" s="54"/>
      <c r="B2856" s="50"/>
      <c r="C2856" s="51"/>
      <c r="D2856" s="50"/>
      <c r="E2856" s="52"/>
      <c r="F2856" s="50"/>
      <c r="G2856" s="50"/>
      <c r="H2856" s="50"/>
      <c r="I2856" s="50"/>
      <c r="J2856" s="50"/>
      <c r="K2856" s="50"/>
      <c r="L2856" s="53"/>
      <c r="M2856" s="53"/>
      <c r="N2856" s="50"/>
      <c r="O2856" s="50"/>
      <c r="P2856" s="50"/>
      <c r="Q2856" s="50"/>
      <c r="R2856" s="53"/>
    </row>
    <row r="2857">
      <c r="A2857" s="54"/>
      <c r="B2857" s="50"/>
      <c r="C2857" s="51"/>
      <c r="D2857" s="50"/>
      <c r="E2857" s="52"/>
      <c r="F2857" s="50"/>
      <c r="G2857" s="50"/>
      <c r="H2857" s="50"/>
      <c r="I2857" s="50"/>
      <c r="J2857" s="50"/>
      <c r="K2857" s="50"/>
      <c r="L2857" s="53"/>
      <c r="M2857" s="53"/>
      <c r="N2857" s="50"/>
      <c r="O2857" s="50"/>
      <c r="P2857" s="50"/>
      <c r="Q2857" s="50"/>
      <c r="R2857" s="53"/>
    </row>
    <row r="2858">
      <c r="A2858" s="54"/>
      <c r="B2858" s="50"/>
      <c r="C2858" s="51"/>
      <c r="D2858" s="50"/>
      <c r="E2858" s="52"/>
      <c r="F2858" s="50"/>
      <c r="G2858" s="50"/>
      <c r="H2858" s="50"/>
      <c r="I2858" s="50"/>
      <c r="J2858" s="50"/>
      <c r="K2858" s="50"/>
      <c r="L2858" s="53"/>
      <c r="M2858" s="53"/>
      <c r="N2858" s="50"/>
      <c r="O2858" s="50"/>
      <c r="P2858" s="50"/>
      <c r="Q2858" s="50"/>
      <c r="R2858" s="53"/>
    </row>
    <row r="2859">
      <c r="A2859" s="54"/>
      <c r="B2859" s="50"/>
      <c r="C2859" s="51"/>
      <c r="D2859" s="50"/>
      <c r="E2859" s="52"/>
      <c r="F2859" s="50"/>
      <c r="G2859" s="50"/>
      <c r="H2859" s="50"/>
      <c r="I2859" s="50"/>
      <c r="J2859" s="50"/>
      <c r="K2859" s="50"/>
      <c r="L2859" s="53"/>
      <c r="M2859" s="53"/>
      <c r="N2859" s="50"/>
      <c r="O2859" s="50"/>
      <c r="P2859" s="50"/>
      <c r="Q2859" s="50"/>
      <c r="R2859" s="53"/>
    </row>
    <row r="2860">
      <c r="A2860" s="54"/>
      <c r="B2860" s="50"/>
      <c r="C2860" s="51"/>
      <c r="D2860" s="50"/>
      <c r="E2860" s="52"/>
      <c r="F2860" s="50"/>
      <c r="G2860" s="50"/>
      <c r="H2860" s="50"/>
      <c r="I2860" s="50"/>
      <c r="J2860" s="50"/>
      <c r="K2860" s="50"/>
      <c r="L2860" s="53"/>
      <c r="M2860" s="53"/>
      <c r="N2860" s="50"/>
      <c r="O2860" s="50"/>
      <c r="P2860" s="50"/>
      <c r="Q2860" s="50"/>
      <c r="R2860" s="53"/>
    </row>
    <row r="2861">
      <c r="A2861" s="54"/>
      <c r="B2861" s="50"/>
      <c r="C2861" s="51"/>
      <c r="D2861" s="50"/>
      <c r="E2861" s="52"/>
      <c r="F2861" s="50"/>
      <c r="G2861" s="50"/>
      <c r="H2861" s="50"/>
      <c r="I2861" s="50"/>
      <c r="J2861" s="50"/>
      <c r="K2861" s="50"/>
      <c r="L2861" s="53"/>
      <c r="M2861" s="53"/>
      <c r="N2861" s="50"/>
      <c r="O2861" s="50"/>
      <c r="P2861" s="50"/>
      <c r="Q2861" s="50"/>
      <c r="R2861" s="53"/>
    </row>
    <row r="2862">
      <c r="A2862" s="54"/>
      <c r="B2862" s="50"/>
      <c r="C2862" s="51"/>
      <c r="D2862" s="50"/>
      <c r="E2862" s="52"/>
      <c r="F2862" s="50"/>
      <c r="G2862" s="50"/>
      <c r="H2862" s="50"/>
      <c r="I2862" s="50"/>
      <c r="J2862" s="50"/>
      <c r="K2862" s="50"/>
      <c r="L2862" s="53"/>
      <c r="M2862" s="53"/>
      <c r="N2862" s="50"/>
      <c r="O2862" s="50"/>
      <c r="P2862" s="50"/>
      <c r="Q2862" s="50"/>
      <c r="R2862" s="53"/>
    </row>
    <row r="2863">
      <c r="A2863" s="54"/>
      <c r="B2863" s="50"/>
      <c r="C2863" s="51"/>
      <c r="D2863" s="50"/>
      <c r="E2863" s="52"/>
      <c r="F2863" s="50"/>
      <c r="G2863" s="50"/>
      <c r="H2863" s="50"/>
      <c r="I2863" s="50"/>
      <c r="J2863" s="50"/>
      <c r="K2863" s="50"/>
      <c r="L2863" s="53"/>
      <c r="M2863" s="53"/>
      <c r="N2863" s="50"/>
      <c r="O2863" s="50"/>
      <c r="P2863" s="50"/>
      <c r="Q2863" s="50"/>
      <c r="R2863" s="53"/>
    </row>
    <row r="2864">
      <c r="A2864" s="54"/>
      <c r="B2864" s="50"/>
      <c r="C2864" s="51"/>
      <c r="D2864" s="50"/>
      <c r="E2864" s="52"/>
      <c r="F2864" s="50"/>
      <c r="G2864" s="50"/>
      <c r="H2864" s="50"/>
      <c r="I2864" s="50"/>
      <c r="J2864" s="50"/>
      <c r="K2864" s="50"/>
      <c r="L2864" s="53"/>
      <c r="M2864" s="53"/>
      <c r="N2864" s="50"/>
      <c r="O2864" s="50"/>
      <c r="P2864" s="50"/>
      <c r="Q2864" s="50"/>
      <c r="R2864" s="53"/>
    </row>
    <row r="2865">
      <c r="A2865" s="54"/>
      <c r="B2865" s="50"/>
      <c r="C2865" s="51"/>
      <c r="D2865" s="50"/>
      <c r="E2865" s="52"/>
      <c r="F2865" s="50"/>
      <c r="G2865" s="50"/>
      <c r="H2865" s="50"/>
      <c r="I2865" s="50"/>
      <c r="J2865" s="50"/>
      <c r="K2865" s="50"/>
      <c r="L2865" s="53"/>
      <c r="M2865" s="53"/>
      <c r="N2865" s="50"/>
      <c r="O2865" s="50"/>
      <c r="P2865" s="50"/>
      <c r="Q2865" s="50"/>
      <c r="R2865" s="53"/>
    </row>
    <row r="2866">
      <c r="A2866" s="54"/>
      <c r="B2866" s="50"/>
      <c r="C2866" s="51"/>
      <c r="D2866" s="50"/>
      <c r="E2866" s="52"/>
      <c r="F2866" s="50"/>
      <c r="G2866" s="50"/>
      <c r="H2866" s="50"/>
      <c r="I2866" s="50"/>
      <c r="J2866" s="50"/>
      <c r="K2866" s="50"/>
      <c r="L2866" s="53"/>
      <c r="M2866" s="53"/>
      <c r="N2866" s="50"/>
      <c r="O2866" s="50"/>
      <c r="P2866" s="50"/>
      <c r="Q2866" s="50"/>
      <c r="R2866" s="53"/>
    </row>
    <row r="2867">
      <c r="A2867" s="54"/>
      <c r="B2867" s="50"/>
      <c r="C2867" s="51"/>
      <c r="D2867" s="50"/>
      <c r="E2867" s="52"/>
      <c r="F2867" s="50"/>
      <c r="G2867" s="50"/>
      <c r="H2867" s="50"/>
      <c r="I2867" s="50"/>
      <c r="J2867" s="50"/>
      <c r="K2867" s="50"/>
      <c r="L2867" s="53"/>
      <c r="M2867" s="53"/>
      <c r="N2867" s="50"/>
      <c r="O2867" s="50"/>
      <c r="P2867" s="50"/>
      <c r="Q2867" s="50"/>
      <c r="R2867" s="53"/>
    </row>
    <row r="2868">
      <c r="A2868" s="54"/>
      <c r="B2868" s="50"/>
      <c r="C2868" s="51"/>
      <c r="D2868" s="50"/>
      <c r="E2868" s="52"/>
      <c r="F2868" s="50"/>
      <c r="G2868" s="50"/>
      <c r="H2868" s="50"/>
      <c r="I2868" s="50"/>
      <c r="J2868" s="50"/>
      <c r="K2868" s="50"/>
      <c r="L2868" s="53"/>
      <c r="M2868" s="53"/>
      <c r="N2868" s="50"/>
      <c r="O2868" s="50"/>
      <c r="P2868" s="50"/>
      <c r="Q2868" s="50"/>
      <c r="R2868" s="53"/>
    </row>
    <row r="2869">
      <c r="A2869" s="54"/>
      <c r="B2869" s="50"/>
      <c r="C2869" s="51"/>
      <c r="D2869" s="50"/>
      <c r="E2869" s="52"/>
      <c r="F2869" s="50"/>
      <c r="G2869" s="50"/>
      <c r="H2869" s="50"/>
      <c r="I2869" s="50"/>
      <c r="J2869" s="50"/>
      <c r="K2869" s="50"/>
      <c r="L2869" s="53"/>
      <c r="M2869" s="53"/>
      <c r="N2869" s="50"/>
      <c r="O2869" s="50"/>
      <c r="P2869" s="50"/>
      <c r="Q2869" s="50"/>
      <c r="R2869" s="53"/>
    </row>
    <row r="2870">
      <c r="A2870" s="54"/>
      <c r="B2870" s="50"/>
      <c r="C2870" s="51"/>
      <c r="D2870" s="50"/>
      <c r="E2870" s="52"/>
      <c r="F2870" s="50"/>
      <c r="G2870" s="50"/>
      <c r="H2870" s="50"/>
      <c r="I2870" s="50"/>
      <c r="J2870" s="50"/>
      <c r="K2870" s="50"/>
      <c r="L2870" s="53"/>
      <c r="M2870" s="53"/>
      <c r="N2870" s="50"/>
      <c r="O2870" s="50"/>
      <c r="P2870" s="50"/>
      <c r="Q2870" s="50"/>
      <c r="R2870" s="53"/>
    </row>
    <row r="2871">
      <c r="A2871" s="54"/>
      <c r="B2871" s="50"/>
      <c r="C2871" s="51"/>
      <c r="D2871" s="50"/>
      <c r="E2871" s="52"/>
      <c r="F2871" s="50"/>
      <c r="G2871" s="50"/>
      <c r="H2871" s="50"/>
      <c r="I2871" s="50"/>
      <c r="J2871" s="50"/>
      <c r="K2871" s="50"/>
      <c r="L2871" s="53"/>
      <c r="M2871" s="53"/>
      <c r="N2871" s="50"/>
      <c r="O2871" s="50"/>
      <c r="P2871" s="50"/>
      <c r="Q2871" s="50"/>
      <c r="R2871" s="53"/>
    </row>
    <row r="2872">
      <c r="A2872" s="54"/>
      <c r="B2872" s="50"/>
      <c r="C2872" s="51"/>
      <c r="D2872" s="50"/>
      <c r="E2872" s="52"/>
      <c r="F2872" s="50"/>
      <c r="G2872" s="50"/>
      <c r="H2872" s="50"/>
      <c r="I2872" s="50"/>
      <c r="J2872" s="50"/>
      <c r="K2872" s="50"/>
      <c r="L2872" s="53"/>
      <c r="M2872" s="53"/>
      <c r="N2872" s="50"/>
      <c r="O2872" s="50"/>
      <c r="P2872" s="50"/>
      <c r="Q2872" s="50"/>
      <c r="R2872" s="53"/>
    </row>
    <row r="2873">
      <c r="A2873" s="54"/>
      <c r="B2873" s="50"/>
      <c r="C2873" s="51"/>
      <c r="D2873" s="50"/>
      <c r="E2873" s="52"/>
      <c r="F2873" s="50"/>
      <c r="G2873" s="50"/>
      <c r="H2873" s="50"/>
      <c r="I2873" s="50"/>
      <c r="J2873" s="50"/>
      <c r="K2873" s="50"/>
      <c r="L2873" s="53"/>
      <c r="M2873" s="53"/>
      <c r="N2873" s="50"/>
      <c r="O2873" s="50"/>
      <c r="P2873" s="50"/>
      <c r="Q2873" s="50"/>
      <c r="R2873" s="53"/>
    </row>
    <row r="2874">
      <c r="A2874" s="54"/>
      <c r="B2874" s="50"/>
      <c r="C2874" s="51"/>
      <c r="D2874" s="50"/>
      <c r="E2874" s="52"/>
      <c r="F2874" s="50"/>
      <c r="G2874" s="50"/>
      <c r="H2874" s="50"/>
      <c r="I2874" s="50"/>
      <c r="J2874" s="50"/>
      <c r="K2874" s="50"/>
      <c r="L2874" s="53"/>
      <c r="M2874" s="53"/>
      <c r="N2874" s="50"/>
      <c r="O2874" s="50"/>
      <c r="P2874" s="50"/>
      <c r="Q2874" s="50"/>
      <c r="R2874" s="53"/>
    </row>
    <row r="2875">
      <c r="A2875" s="54"/>
      <c r="B2875" s="50"/>
      <c r="C2875" s="51"/>
      <c r="D2875" s="50"/>
      <c r="E2875" s="52"/>
      <c r="F2875" s="50"/>
      <c r="G2875" s="50"/>
      <c r="H2875" s="50"/>
      <c r="I2875" s="50"/>
      <c r="J2875" s="50"/>
      <c r="K2875" s="50"/>
      <c r="L2875" s="53"/>
      <c r="M2875" s="53"/>
      <c r="N2875" s="50"/>
      <c r="O2875" s="50"/>
      <c r="P2875" s="50"/>
      <c r="Q2875" s="50"/>
      <c r="R2875" s="53"/>
    </row>
    <row r="2876">
      <c r="A2876" s="54"/>
      <c r="B2876" s="50"/>
      <c r="C2876" s="51"/>
      <c r="D2876" s="50"/>
      <c r="E2876" s="52"/>
      <c r="F2876" s="50"/>
      <c r="G2876" s="50"/>
      <c r="H2876" s="50"/>
      <c r="I2876" s="50"/>
      <c r="J2876" s="50"/>
      <c r="K2876" s="50"/>
      <c r="L2876" s="53"/>
      <c r="M2876" s="53"/>
      <c r="N2876" s="50"/>
      <c r="O2876" s="50"/>
      <c r="P2876" s="50"/>
      <c r="Q2876" s="50"/>
      <c r="R2876" s="53"/>
    </row>
    <row r="2877">
      <c r="A2877" s="54"/>
      <c r="B2877" s="50"/>
      <c r="C2877" s="51"/>
      <c r="D2877" s="50"/>
      <c r="E2877" s="52"/>
      <c r="F2877" s="50"/>
      <c r="G2877" s="50"/>
      <c r="H2877" s="50"/>
      <c r="I2877" s="50"/>
      <c r="J2877" s="50"/>
      <c r="K2877" s="50"/>
      <c r="L2877" s="53"/>
      <c r="M2877" s="53"/>
      <c r="N2877" s="50"/>
      <c r="O2877" s="50"/>
      <c r="P2877" s="50"/>
      <c r="Q2877" s="50"/>
      <c r="R2877" s="53"/>
    </row>
    <row r="2878">
      <c r="A2878" s="54"/>
      <c r="B2878" s="50"/>
      <c r="C2878" s="51"/>
      <c r="D2878" s="50"/>
      <c r="E2878" s="52"/>
      <c r="F2878" s="50"/>
      <c r="G2878" s="50"/>
      <c r="H2878" s="50"/>
      <c r="I2878" s="50"/>
      <c r="J2878" s="50"/>
      <c r="K2878" s="50"/>
      <c r="L2878" s="53"/>
      <c r="M2878" s="53"/>
      <c r="N2878" s="50"/>
      <c r="O2878" s="50"/>
      <c r="P2878" s="50"/>
      <c r="Q2878" s="50"/>
      <c r="R2878" s="53"/>
    </row>
    <row r="2879">
      <c r="A2879" s="54"/>
      <c r="B2879" s="50"/>
      <c r="C2879" s="51"/>
      <c r="D2879" s="50"/>
      <c r="E2879" s="52"/>
      <c r="F2879" s="50"/>
      <c r="G2879" s="50"/>
      <c r="H2879" s="50"/>
      <c r="I2879" s="50"/>
      <c r="J2879" s="50"/>
      <c r="K2879" s="50"/>
      <c r="L2879" s="53"/>
      <c r="M2879" s="53"/>
      <c r="N2879" s="50"/>
      <c r="O2879" s="50"/>
      <c r="P2879" s="50"/>
      <c r="Q2879" s="50"/>
      <c r="R2879" s="53"/>
    </row>
    <row r="2880">
      <c r="A2880" s="54"/>
      <c r="B2880" s="50"/>
      <c r="C2880" s="51"/>
      <c r="D2880" s="50"/>
      <c r="E2880" s="52"/>
      <c r="F2880" s="50"/>
      <c r="G2880" s="50"/>
      <c r="H2880" s="50"/>
      <c r="I2880" s="50"/>
      <c r="J2880" s="50"/>
      <c r="K2880" s="50"/>
      <c r="L2880" s="53"/>
      <c r="M2880" s="53"/>
      <c r="N2880" s="50"/>
      <c r="O2880" s="50"/>
      <c r="P2880" s="50"/>
      <c r="Q2880" s="50"/>
      <c r="R2880" s="53"/>
    </row>
    <row r="2881">
      <c r="A2881" s="54"/>
      <c r="B2881" s="50"/>
      <c r="C2881" s="51"/>
      <c r="D2881" s="50"/>
      <c r="E2881" s="52"/>
      <c r="F2881" s="50"/>
      <c r="G2881" s="50"/>
      <c r="H2881" s="50"/>
      <c r="I2881" s="50"/>
      <c r="J2881" s="50"/>
      <c r="K2881" s="50"/>
      <c r="L2881" s="53"/>
      <c r="M2881" s="53"/>
      <c r="N2881" s="50"/>
      <c r="O2881" s="50"/>
      <c r="P2881" s="50"/>
      <c r="Q2881" s="50"/>
      <c r="R2881" s="53"/>
    </row>
    <row r="2882">
      <c r="A2882" s="54"/>
      <c r="B2882" s="50"/>
      <c r="C2882" s="51"/>
      <c r="D2882" s="50"/>
      <c r="E2882" s="52"/>
      <c r="F2882" s="50"/>
      <c r="G2882" s="50"/>
      <c r="H2882" s="50"/>
      <c r="I2882" s="50"/>
      <c r="J2882" s="50"/>
      <c r="K2882" s="50"/>
      <c r="L2882" s="53"/>
      <c r="M2882" s="53"/>
      <c r="N2882" s="50"/>
      <c r="O2882" s="50"/>
      <c r="P2882" s="50"/>
      <c r="Q2882" s="50"/>
      <c r="R2882" s="53"/>
    </row>
    <row r="2883">
      <c r="A2883" s="54"/>
      <c r="B2883" s="50"/>
      <c r="C2883" s="51"/>
      <c r="D2883" s="50"/>
      <c r="E2883" s="52"/>
      <c r="F2883" s="50"/>
      <c r="G2883" s="50"/>
      <c r="H2883" s="50"/>
      <c r="I2883" s="50"/>
      <c r="J2883" s="50"/>
      <c r="K2883" s="50"/>
      <c r="L2883" s="53"/>
      <c r="M2883" s="53"/>
      <c r="N2883" s="50"/>
      <c r="O2883" s="50"/>
      <c r="P2883" s="50"/>
      <c r="Q2883" s="50"/>
      <c r="R2883" s="53"/>
    </row>
    <row r="2884">
      <c r="A2884" s="54"/>
      <c r="B2884" s="50"/>
      <c r="C2884" s="51"/>
      <c r="D2884" s="50"/>
      <c r="E2884" s="52"/>
      <c r="F2884" s="50"/>
      <c r="G2884" s="50"/>
      <c r="H2884" s="50"/>
      <c r="I2884" s="50"/>
      <c r="J2884" s="50"/>
      <c r="K2884" s="50"/>
      <c r="L2884" s="53"/>
      <c r="M2884" s="53"/>
      <c r="N2884" s="50"/>
      <c r="O2884" s="50"/>
      <c r="P2884" s="50"/>
      <c r="Q2884" s="50"/>
      <c r="R2884" s="53"/>
    </row>
    <row r="2885">
      <c r="A2885" s="54"/>
      <c r="B2885" s="50"/>
      <c r="C2885" s="51"/>
      <c r="D2885" s="50"/>
      <c r="E2885" s="52"/>
      <c r="F2885" s="50"/>
      <c r="G2885" s="50"/>
      <c r="H2885" s="50"/>
      <c r="I2885" s="50"/>
      <c r="J2885" s="50"/>
      <c r="K2885" s="50"/>
      <c r="L2885" s="53"/>
      <c r="M2885" s="53"/>
      <c r="N2885" s="50"/>
      <c r="O2885" s="50"/>
      <c r="P2885" s="50"/>
      <c r="Q2885" s="50"/>
      <c r="R2885" s="53"/>
    </row>
    <row r="2886">
      <c r="A2886" s="54"/>
      <c r="B2886" s="50"/>
      <c r="C2886" s="51"/>
      <c r="D2886" s="50"/>
      <c r="E2886" s="52"/>
      <c r="F2886" s="50"/>
      <c r="G2886" s="50"/>
      <c r="H2886" s="50"/>
      <c r="I2886" s="50"/>
      <c r="J2886" s="50"/>
      <c r="K2886" s="50"/>
      <c r="L2886" s="53"/>
      <c r="M2886" s="53"/>
      <c r="N2886" s="50"/>
      <c r="O2886" s="50"/>
      <c r="P2886" s="50"/>
      <c r="Q2886" s="50"/>
      <c r="R2886" s="53"/>
    </row>
    <row r="2887">
      <c r="A2887" s="54"/>
      <c r="B2887" s="50"/>
      <c r="C2887" s="51"/>
      <c r="D2887" s="50"/>
      <c r="E2887" s="52"/>
      <c r="F2887" s="50"/>
      <c r="G2887" s="50"/>
      <c r="H2887" s="50"/>
      <c r="I2887" s="50"/>
      <c r="J2887" s="50"/>
      <c r="K2887" s="50"/>
      <c r="L2887" s="53"/>
      <c r="M2887" s="53"/>
      <c r="N2887" s="50"/>
      <c r="O2887" s="50"/>
      <c r="P2887" s="50"/>
      <c r="Q2887" s="50"/>
      <c r="R2887" s="53"/>
    </row>
    <row r="2888">
      <c r="A2888" s="54"/>
      <c r="B2888" s="50"/>
      <c r="C2888" s="51"/>
      <c r="D2888" s="50"/>
      <c r="E2888" s="52"/>
      <c r="F2888" s="50"/>
      <c r="G2888" s="50"/>
      <c r="H2888" s="50"/>
      <c r="I2888" s="50"/>
      <c r="J2888" s="50"/>
      <c r="K2888" s="50"/>
      <c r="L2888" s="53"/>
      <c r="M2888" s="53"/>
      <c r="N2888" s="50"/>
      <c r="O2888" s="50"/>
      <c r="P2888" s="50"/>
      <c r="Q2888" s="50"/>
      <c r="R2888" s="53"/>
    </row>
    <row r="2889">
      <c r="A2889" s="54"/>
      <c r="B2889" s="50"/>
      <c r="C2889" s="51"/>
      <c r="D2889" s="50"/>
      <c r="E2889" s="52"/>
      <c r="F2889" s="50"/>
      <c r="G2889" s="50"/>
      <c r="H2889" s="50"/>
      <c r="I2889" s="50"/>
      <c r="J2889" s="50"/>
      <c r="K2889" s="50"/>
      <c r="L2889" s="53"/>
      <c r="M2889" s="53"/>
      <c r="N2889" s="50"/>
      <c r="O2889" s="50"/>
      <c r="P2889" s="50"/>
      <c r="Q2889" s="50"/>
      <c r="R2889" s="53"/>
    </row>
    <row r="2890">
      <c r="A2890" s="54"/>
      <c r="B2890" s="50"/>
      <c r="C2890" s="51"/>
      <c r="D2890" s="50"/>
      <c r="E2890" s="52"/>
      <c r="F2890" s="50"/>
      <c r="G2890" s="50"/>
      <c r="H2890" s="50"/>
      <c r="I2890" s="50"/>
      <c r="J2890" s="50"/>
      <c r="K2890" s="50"/>
      <c r="L2890" s="53"/>
      <c r="M2890" s="53"/>
      <c r="N2890" s="50"/>
      <c r="O2890" s="50"/>
      <c r="P2890" s="50"/>
      <c r="Q2890" s="50"/>
      <c r="R2890" s="53"/>
    </row>
    <row r="2891">
      <c r="A2891" s="54"/>
      <c r="B2891" s="50"/>
      <c r="C2891" s="51"/>
      <c r="D2891" s="50"/>
      <c r="E2891" s="52"/>
      <c r="F2891" s="50"/>
      <c r="G2891" s="50"/>
      <c r="H2891" s="50"/>
      <c r="I2891" s="50"/>
      <c r="J2891" s="50"/>
      <c r="K2891" s="50"/>
      <c r="L2891" s="53"/>
      <c r="M2891" s="53"/>
      <c r="N2891" s="50"/>
      <c r="O2891" s="50"/>
      <c r="P2891" s="50"/>
      <c r="Q2891" s="50"/>
      <c r="R2891" s="53"/>
    </row>
    <row r="2892">
      <c r="A2892" s="54"/>
      <c r="B2892" s="50"/>
      <c r="C2892" s="51"/>
      <c r="D2892" s="50"/>
      <c r="E2892" s="52"/>
      <c r="F2892" s="50"/>
      <c r="G2892" s="50"/>
      <c r="H2892" s="50"/>
      <c r="I2892" s="50"/>
      <c r="J2892" s="50"/>
      <c r="K2892" s="50"/>
      <c r="L2892" s="53"/>
      <c r="M2892" s="53"/>
      <c r="N2892" s="50"/>
      <c r="O2892" s="50"/>
      <c r="P2892" s="50"/>
      <c r="Q2892" s="50"/>
      <c r="R2892" s="53"/>
    </row>
    <row r="2893">
      <c r="A2893" s="54"/>
      <c r="B2893" s="50"/>
      <c r="C2893" s="51"/>
      <c r="D2893" s="50"/>
      <c r="E2893" s="52"/>
      <c r="F2893" s="50"/>
      <c r="G2893" s="50"/>
      <c r="H2893" s="50"/>
      <c r="I2893" s="50"/>
      <c r="J2893" s="50"/>
      <c r="K2893" s="50"/>
      <c r="L2893" s="53"/>
      <c r="M2893" s="53"/>
      <c r="N2893" s="50"/>
      <c r="O2893" s="50"/>
      <c r="P2893" s="50"/>
      <c r="Q2893" s="50"/>
      <c r="R2893" s="53"/>
    </row>
    <row r="2894">
      <c r="A2894" s="54"/>
      <c r="B2894" s="50"/>
      <c r="C2894" s="51"/>
      <c r="D2894" s="50"/>
      <c r="E2894" s="52"/>
      <c r="F2894" s="50"/>
      <c r="G2894" s="50"/>
      <c r="H2894" s="50"/>
      <c r="I2894" s="50"/>
      <c r="J2894" s="50"/>
      <c r="K2894" s="50"/>
      <c r="L2894" s="53"/>
      <c r="M2894" s="53"/>
      <c r="N2894" s="50"/>
      <c r="O2894" s="50"/>
      <c r="P2894" s="50"/>
      <c r="Q2894" s="50"/>
      <c r="R2894" s="53"/>
    </row>
    <row r="2895">
      <c r="A2895" s="54"/>
      <c r="B2895" s="50"/>
      <c r="C2895" s="51"/>
      <c r="D2895" s="50"/>
      <c r="E2895" s="52"/>
      <c r="F2895" s="50"/>
      <c r="G2895" s="50"/>
      <c r="H2895" s="50"/>
      <c r="I2895" s="50"/>
      <c r="J2895" s="50"/>
      <c r="K2895" s="50"/>
      <c r="L2895" s="53"/>
      <c r="M2895" s="53"/>
      <c r="N2895" s="50"/>
      <c r="O2895" s="50"/>
      <c r="P2895" s="50"/>
      <c r="Q2895" s="50"/>
      <c r="R2895" s="53"/>
    </row>
    <row r="2896">
      <c r="A2896" s="54"/>
      <c r="B2896" s="50"/>
      <c r="C2896" s="51"/>
      <c r="D2896" s="50"/>
      <c r="E2896" s="52"/>
      <c r="F2896" s="50"/>
      <c r="G2896" s="50"/>
      <c r="H2896" s="50"/>
      <c r="I2896" s="50"/>
      <c r="J2896" s="50"/>
      <c r="K2896" s="50"/>
      <c r="L2896" s="53"/>
      <c r="M2896" s="53"/>
      <c r="N2896" s="50"/>
      <c r="O2896" s="50"/>
      <c r="P2896" s="50"/>
      <c r="Q2896" s="50"/>
      <c r="R2896" s="53"/>
    </row>
    <row r="2897">
      <c r="A2897" s="54"/>
      <c r="B2897" s="50"/>
      <c r="C2897" s="51"/>
      <c r="D2897" s="50"/>
      <c r="E2897" s="52"/>
      <c r="F2897" s="50"/>
      <c r="G2897" s="50"/>
      <c r="H2897" s="50"/>
      <c r="I2897" s="50"/>
      <c r="J2897" s="50"/>
      <c r="K2897" s="50"/>
      <c r="L2897" s="53"/>
      <c r="M2897" s="53"/>
      <c r="N2897" s="50"/>
      <c r="O2897" s="50"/>
      <c r="P2897" s="50"/>
      <c r="Q2897" s="50"/>
      <c r="R2897" s="53"/>
    </row>
    <row r="2898">
      <c r="A2898" s="54"/>
      <c r="B2898" s="50"/>
      <c r="C2898" s="51"/>
      <c r="D2898" s="50"/>
      <c r="E2898" s="52"/>
      <c r="F2898" s="50"/>
      <c r="G2898" s="50"/>
      <c r="H2898" s="50"/>
      <c r="I2898" s="50"/>
      <c r="J2898" s="50"/>
      <c r="K2898" s="50"/>
      <c r="L2898" s="53"/>
      <c r="M2898" s="53"/>
      <c r="N2898" s="50"/>
      <c r="O2898" s="50"/>
      <c r="P2898" s="50"/>
      <c r="Q2898" s="50"/>
      <c r="R2898" s="53"/>
    </row>
    <row r="2899">
      <c r="A2899" s="54"/>
      <c r="B2899" s="50"/>
      <c r="C2899" s="51"/>
      <c r="D2899" s="50"/>
      <c r="E2899" s="52"/>
      <c r="F2899" s="50"/>
      <c r="G2899" s="50"/>
      <c r="H2899" s="50"/>
      <c r="I2899" s="50"/>
      <c r="J2899" s="50"/>
      <c r="K2899" s="50"/>
      <c r="L2899" s="53"/>
      <c r="M2899" s="53"/>
      <c r="N2899" s="50"/>
      <c r="O2899" s="50"/>
      <c r="P2899" s="50"/>
      <c r="Q2899" s="50"/>
      <c r="R2899" s="53"/>
    </row>
    <row r="2900">
      <c r="A2900" s="54"/>
      <c r="B2900" s="50"/>
      <c r="C2900" s="51"/>
      <c r="D2900" s="50"/>
      <c r="E2900" s="52"/>
      <c r="F2900" s="50"/>
      <c r="G2900" s="50"/>
      <c r="H2900" s="50"/>
      <c r="I2900" s="50"/>
      <c r="J2900" s="50"/>
      <c r="K2900" s="50"/>
      <c r="L2900" s="53"/>
      <c r="M2900" s="53"/>
      <c r="N2900" s="50"/>
      <c r="O2900" s="50"/>
      <c r="P2900" s="50"/>
      <c r="Q2900" s="50"/>
      <c r="R2900" s="53"/>
    </row>
    <row r="2901">
      <c r="A2901" s="54"/>
      <c r="B2901" s="50"/>
      <c r="C2901" s="51"/>
      <c r="D2901" s="50"/>
      <c r="E2901" s="52"/>
      <c r="F2901" s="50"/>
      <c r="G2901" s="50"/>
      <c r="H2901" s="50"/>
      <c r="I2901" s="50"/>
      <c r="J2901" s="50"/>
      <c r="K2901" s="50"/>
      <c r="L2901" s="53"/>
      <c r="M2901" s="53"/>
      <c r="N2901" s="50"/>
      <c r="O2901" s="50"/>
      <c r="P2901" s="50"/>
      <c r="Q2901" s="50"/>
      <c r="R2901" s="53"/>
    </row>
    <row r="2902">
      <c r="A2902" s="54"/>
      <c r="B2902" s="50"/>
      <c r="C2902" s="51"/>
      <c r="D2902" s="50"/>
      <c r="E2902" s="52"/>
      <c r="F2902" s="50"/>
      <c r="G2902" s="50"/>
      <c r="H2902" s="50"/>
      <c r="I2902" s="50"/>
      <c r="J2902" s="50"/>
      <c r="K2902" s="50"/>
      <c r="L2902" s="53"/>
      <c r="M2902" s="53"/>
      <c r="N2902" s="50"/>
      <c r="O2902" s="50"/>
      <c r="P2902" s="50"/>
      <c r="Q2902" s="50"/>
      <c r="R2902" s="53"/>
    </row>
    <row r="2903">
      <c r="A2903" s="54"/>
      <c r="B2903" s="50"/>
      <c r="C2903" s="51"/>
      <c r="D2903" s="50"/>
      <c r="E2903" s="52"/>
      <c r="F2903" s="50"/>
      <c r="G2903" s="50"/>
      <c r="H2903" s="50"/>
      <c r="I2903" s="50"/>
      <c r="J2903" s="50"/>
      <c r="K2903" s="50"/>
      <c r="L2903" s="53"/>
      <c r="M2903" s="53"/>
      <c r="N2903" s="50"/>
      <c r="O2903" s="50"/>
      <c r="P2903" s="50"/>
      <c r="Q2903" s="50"/>
      <c r="R2903" s="53"/>
    </row>
    <row r="2904">
      <c r="A2904" s="54"/>
      <c r="B2904" s="50"/>
      <c r="C2904" s="51"/>
      <c r="D2904" s="50"/>
      <c r="E2904" s="52"/>
      <c r="F2904" s="50"/>
      <c r="G2904" s="50"/>
      <c r="H2904" s="50"/>
      <c r="I2904" s="50"/>
      <c r="J2904" s="50"/>
      <c r="K2904" s="50"/>
      <c r="L2904" s="53"/>
      <c r="M2904" s="53"/>
      <c r="N2904" s="50"/>
      <c r="O2904" s="50"/>
      <c r="P2904" s="50"/>
      <c r="Q2904" s="50"/>
      <c r="R2904" s="53"/>
    </row>
    <row r="2905">
      <c r="A2905" s="54"/>
      <c r="B2905" s="50"/>
      <c r="C2905" s="51"/>
      <c r="D2905" s="50"/>
      <c r="E2905" s="52"/>
      <c r="F2905" s="50"/>
      <c r="G2905" s="50"/>
      <c r="H2905" s="50"/>
      <c r="I2905" s="50"/>
      <c r="J2905" s="50"/>
      <c r="K2905" s="50"/>
      <c r="L2905" s="53"/>
      <c r="M2905" s="53"/>
      <c r="N2905" s="50"/>
      <c r="O2905" s="50"/>
      <c r="P2905" s="50"/>
      <c r="Q2905" s="50"/>
      <c r="R2905" s="53"/>
    </row>
    <row r="2906">
      <c r="A2906" s="54"/>
      <c r="B2906" s="50"/>
      <c r="C2906" s="51"/>
      <c r="D2906" s="50"/>
      <c r="E2906" s="52"/>
      <c r="F2906" s="50"/>
      <c r="G2906" s="50"/>
      <c r="H2906" s="50"/>
      <c r="I2906" s="50"/>
      <c r="J2906" s="50"/>
      <c r="K2906" s="50"/>
      <c r="L2906" s="53"/>
      <c r="M2906" s="53"/>
      <c r="N2906" s="50"/>
      <c r="O2906" s="50"/>
      <c r="P2906" s="50"/>
      <c r="Q2906" s="50"/>
      <c r="R2906" s="53"/>
    </row>
    <row r="2907">
      <c r="A2907" s="54"/>
      <c r="B2907" s="50"/>
      <c r="C2907" s="51"/>
      <c r="D2907" s="50"/>
      <c r="E2907" s="52"/>
      <c r="F2907" s="50"/>
      <c r="G2907" s="50"/>
      <c r="H2907" s="50"/>
      <c r="I2907" s="50"/>
      <c r="J2907" s="50"/>
      <c r="K2907" s="50"/>
      <c r="L2907" s="53"/>
      <c r="M2907" s="53"/>
      <c r="N2907" s="50"/>
      <c r="O2907" s="50"/>
      <c r="P2907" s="50"/>
      <c r="Q2907" s="50"/>
      <c r="R2907" s="53"/>
    </row>
    <row r="2908">
      <c r="A2908" s="54"/>
      <c r="B2908" s="50"/>
      <c r="C2908" s="51"/>
      <c r="D2908" s="50"/>
      <c r="E2908" s="52"/>
      <c r="F2908" s="50"/>
      <c r="G2908" s="50"/>
      <c r="H2908" s="50"/>
      <c r="I2908" s="50"/>
      <c r="J2908" s="50"/>
      <c r="K2908" s="50"/>
      <c r="L2908" s="53"/>
      <c r="M2908" s="53"/>
      <c r="N2908" s="50"/>
      <c r="O2908" s="50"/>
      <c r="P2908" s="50"/>
      <c r="Q2908" s="50"/>
      <c r="R2908" s="53"/>
    </row>
    <row r="2909">
      <c r="A2909" s="54"/>
      <c r="B2909" s="50"/>
      <c r="C2909" s="51"/>
      <c r="D2909" s="50"/>
      <c r="E2909" s="52"/>
      <c r="F2909" s="50"/>
      <c r="G2909" s="50"/>
      <c r="H2909" s="50"/>
      <c r="I2909" s="50"/>
      <c r="J2909" s="50"/>
      <c r="K2909" s="50"/>
      <c r="L2909" s="53"/>
      <c r="M2909" s="53"/>
      <c r="N2909" s="50"/>
      <c r="O2909" s="50"/>
      <c r="P2909" s="50"/>
      <c r="Q2909" s="50"/>
      <c r="R2909" s="53"/>
    </row>
    <row r="2910">
      <c r="A2910" s="54"/>
      <c r="B2910" s="50"/>
      <c r="C2910" s="51"/>
      <c r="D2910" s="50"/>
      <c r="E2910" s="52"/>
      <c r="F2910" s="50"/>
      <c r="G2910" s="50"/>
      <c r="H2910" s="50"/>
      <c r="I2910" s="50"/>
      <c r="J2910" s="50"/>
      <c r="K2910" s="50"/>
      <c r="L2910" s="53"/>
      <c r="M2910" s="53"/>
      <c r="N2910" s="50"/>
      <c r="O2910" s="50"/>
      <c r="P2910" s="50"/>
      <c r="Q2910" s="50"/>
      <c r="R2910" s="53"/>
    </row>
    <row r="2911">
      <c r="A2911" s="54"/>
      <c r="B2911" s="50"/>
      <c r="C2911" s="51"/>
      <c r="D2911" s="50"/>
      <c r="E2911" s="52"/>
      <c r="F2911" s="50"/>
      <c r="G2911" s="50"/>
      <c r="H2911" s="50"/>
      <c r="I2911" s="50"/>
      <c r="J2911" s="50"/>
      <c r="K2911" s="50"/>
      <c r="L2911" s="53"/>
      <c r="M2911" s="53"/>
      <c r="N2911" s="50"/>
      <c r="O2911" s="50"/>
      <c r="P2911" s="50"/>
      <c r="Q2911" s="50"/>
      <c r="R2911" s="53"/>
    </row>
    <row r="2912">
      <c r="A2912" s="54"/>
      <c r="B2912" s="50"/>
      <c r="C2912" s="51"/>
      <c r="D2912" s="50"/>
      <c r="E2912" s="52"/>
      <c r="F2912" s="50"/>
      <c r="G2912" s="50"/>
      <c r="H2912" s="50"/>
      <c r="I2912" s="50"/>
      <c r="J2912" s="50"/>
      <c r="K2912" s="50"/>
      <c r="L2912" s="53"/>
      <c r="M2912" s="53"/>
      <c r="N2912" s="50"/>
      <c r="O2912" s="50"/>
      <c r="P2912" s="50"/>
      <c r="Q2912" s="50"/>
      <c r="R2912" s="53"/>
    </row>
    <row r="2913">
      <c r="A2913" s="54"/>
      <c r="B2913" s="50"/>
      <c r="C2913" s="51"/>
      <c r="D2913" s="50"/>
      <c r="E2913" s="52"/>
      <c r="F2913" s="50"/>
      <c r="G2913" s="50"/>
      <c r="H2913" s="50"/>
      <c r="I2913" s="50"/>
      <c r="J2913" s="50"/>
      <c r="K2913" s="50"/>
      <c r="L2913" s="53"/>
      <c r="M2913" s="53"/>
      <c r="N2913" s="50"/>
      <c r="O2913" s="50"/>
      <c r="P2913" s="50"/>
      <c r="Q2913" s="50"/>
      <c r="R2913" s="53"/>
    </row>
    <row r="2914">
      <c r="A2914" s="54"/>
      <c r="B2914" s="50"/>
      <c r="C2914" s="51"/>
      <c r="D2914" s="50"/>
      <c r="E2914" s="52"/>
      <c r="F2914" s="50"/>
      <c r="G2914" s="50"/>
      <c r="H2914" s="50"/>
      <c r="I2914" s="50"/>
      <c r="J2914" s="50"/>
      <c r="K2914" s="50"/>
      <c r="L2914" s="53"/>
      <c r="M2914" s="53"/>
      <c r="N2914" s="50"/>
      <c r="O2914" s="50"/>
      <c r="P2914" s="50"/>
      <c r="Q2914" s="50"/>
      <c r="R2914" s="53"/>
    </row>
    <row r="2915">
      <c r="A2915" s="54"/>
      <c r="B2915" s="50"/>
      <c r="C2915" s="51"/>
      <c r="D2915" s="50"/>
      <c r="E2915" s="52"/>
      <c r="F2915" s="50"/>
      <c r="G2915" s="50"/>
      <c r="H2915" s="50"/>
      <c r="I2915" s="50"/>
      <c r="J2915" s="50"/>
      <c r="K2915" s="50"/>
      <c r="L2915" s="53"/>
      <c r="M2915" s="53"/>
      <c r="N2915" s="50"/>
      <c r="O2915" s="50"/>
      <c r="P2915" s="50"/>
      <c r="Q2915" s="50"/>
      <c r="R2915" s="53"/>
    </row>
    <row r="2916">
      <c r="A2916" s="54"/>
      <c r="B2916" s="50"/>
      <c r="C2916" s="51"/>
      <c r="D2916" s="50"/>
      <c r="E2916" s="52"/>
      <c r="F2916" s="50"/>
      <c r="G2916" s="50"/>
      <c r="H2916" s="50"/>
      <c r="I2916" s="50"/>
      <c r="J2916" s="50"/>
      <c r="K2916" s="50"/>
      <c r="L2916" s="53"/>
      <c r="M2916" s="53"/>
      <c r="N2916" s="50"/>
      <c r="O2916" s="50"/>
      <c r="P2916" s="50"/>
      <c r="Q2916" s="50"/>
      <c r="R2916" s="53"/>
    </row>
    <row r="2917">
      <c r="A2917" s="54"/>
      <c r="B2917" s="50"/>
      <c r="C2917" s="51"/>
      <c r="D2917" s="50"/>
      <c r="E2917" s="52"/>
      <c r="F2917" s="50"/>
      <c r="G2917" s="50"/>
      <c r="H2917" s="50"/>
      <c r="I2917" s="50"/>
      <c r="J2917" s="50"/>
      <c r="K2917" s="50"/>
      <c r="L2917" s="53"/>
      <c r="M2917" s="53"/>
      <c r="N2917" s="50"/>
      <c r="O2917" s="50"/>
      <c r="P2917" s="50"/>
      <c r="Q2917" s="50"/>
      <c r="R2917" s="53"/>
    </row>
    <row r="2918">
      <c r="A2918" s="54"/>
      <c r="B2918" s="50"/>
      <c r="C2918" s="51"/>
      <c r="D2918" s="50"/>
      <c r="E2918" s="52"/>
      <c r="F2918" s="50"/>
      <c r="G2918" s="50"/>
      <c r="H2918" s="50"/>
      <c r="I2918" s="50"/>
      <c r="J2918" s="50"/>
      <c r="K2918" s="50"/>
      <c r="L2918" s="53"/>
      <c r="M2918" s="53"/>
      <c r="N2918" s="50"/>
      <c r="O2918" s="50"/>
      <c r="P2918" s="50"/>
      <c r="Q2918" s="50"/>
      <c r="R2918" s="53"/>
    </row>
    <row r="2919">
      <c r="A2919" s="54"/>
      <c r="B2919" s="50"/>
      <c r="C2919" s="51"/>
      <c r="D2919" s="50"/>
      <c r="E2919" s="52"/>
      <c r="F2919" s="50"/>
      <c r="G2919" s="50"/>
      <c r="H2919" s="50"/>
      <c r="I2919" s="50"/>
      <c r="J2919" s="50"/>
      <c r="K2919" s="50"/>
      <c r="L2919" s="53"/>
      <c r="M2919" s="53"/>
      <c r="N2919" s="50"/>
      <c r="O2919" s="50"/>
      <c r="P2919" s="50"/>
      <c r="Q2919" s="50"/>
      <c r="R2919" s="53"/>
    </row>
    <row r="2920">
      <c r="A2920" s="54"/>
      <c r="B2920" s="50"/>
      <c r="C2920" s="51"/>
      <c r="D2920" s="50"/>
      <c r="E2920" s="52"/>
      <c r="F2920" s="50"/>
      <c r="G2920" s="50"/>
      <c r="H2920" s="50"/>
      <c r="I2920" s="50"/>
      <c r="J2920" s="50"/>
      <c r="K2920" s="50"/>
      <c r="L2920" s="53"/>
      <c r="M2920" s="53"/>
      <c r="N2920" s="50"/>
      <c r="O2920" s="50"/>
      <c r="P2920" s="50"/>
      <c r="Q2920" s="50"/>
      <c r="R2920" s="53"/>
    </row>
    <row r="2921">
      <c r="A2921" s="54"/>
      <c r="B2921" s="50"/>
      <c r="C2921" s="51"/>
      <c r="D2921" s="50"/>
      <c r="E2921" s="52"/>
      <c r="F2921" s="50"/>
      <c r="G2921" s="50"/>
      <c r="H2921" s="50"/>
      <c r="I2921" s="50"/>
      <c r="J2921" s="50"/>
      <c r="K2921" s="50"/>
      <c r="L2921" s="53"/>
      <c r="M2921" s="53"/>
      <c r="N2921" s="50"/>
      <c r="O2921" s="50"/>
      <c r="P2921" s="50"/>
      <c r="Q2921" s="50"/>
      <c r="R2921" s="53"/>
    </row>
    <row r="2922">
      <c r="A2922" s="54"/>
      <c r="B2922" s="50"/>
      <c r="C2922" s="51"/>
      <c r="D2922" s="50"/>
      <c r="E2922" s="52"/>
      <c r="F2922" s="50"/>
      <c r="G2922" s="50"/>
      <c r="H2922" s="50"/>
      <c r="I2922" s="50"/>
      <c r="J2922" s="50"/>
      <c r="K2922" s="50"/>
      <c r="L2922" s="53"/>
      <c r="M2922" s="53"/>
      <c r="N2922" s="50"/>
      <c r="O2922" s="50"/>
      <c r="P2922" s="50"/>
      <c r="Q2922" s="50"/>
      <c r="R2922" s="53"/>
    </row>
    <row r="2923">
      <c r="A2923" s="54"/>
      <c r="B2923" s="50"/>
      <c r="C2923" s="51"/>
      <c r="D2923" s="50"/>
      <c r="E2923" s="52"/>
      <c r="F2923" s="50"/>
      <c r="G2923" s="50"/>
      <c r="H2923" s="50"/>
      <c r="I2923" s="50"/>
      <c r="J2923" s="50"/>
      <c r="K2923" s="50"/>
      <c r="L2923" s="53"/>
      <c r="M2923" s="53"/>
      <c r="N2923" s="50"/>
      <c r="O2923" s="50"/>
      <c r="P2923" s="50"/>
      <c r="Q2923" s="50"/>
      <c r="R2923" s="53"/>
    </row>
    <row r="2924">
      <c r="A2924" s="54"/>
      <c r="B2924" s="50"/>
      <c r="C2924" s="51"/>
      <c r="D2924" s="50"/>
      <c r="E2924" s="52"/>
      <c r="F2924" s="50"/>
      <c r="G2924" s="50"/>
      <c r="H2924" s="50"/>
      <c r="I2924" s="50"/>
      <c r="J2924" s="50"/>
      <c r="K2924" s="50"/>
      <c r="L2924" s="53"/>
      <c r="M2924" s="53"/>
      <c r="N2924" s="50"/>
      <c r="O2924" s="50"/>
      <c r="P2924" s="50"/>
      <c r="Q2924" s="50"/>
      <c r="R2924" s="53"/>
    </row>
    <row r="2925">
      <c r="A2925" s="54"/>
      <c r="B2925" s="50"/>
      <c r="C2925" s="51"/>
      <c r="D2925" s="50"/>
      <c r="E2925" s="52"/>
      <c r="F2925" s="50"/>
      <c r="G2925" s="50"/>
      <c r="H2925" s="50"/>
      <c r="I2925" s="50"/>
      <c r="J2925" s="50"/>
      <c r="K2925" s="50"/>
      <c r="L2925" s="53"/>
      <c r="M2925" s="53"/>
      <c r="N2925" s="50"/>
      <c r="O2925" s="50"/>
      <c r="P2925" s="50"/>
      <c r="Q2925" s="50"/>
      <c r="R2925" s="53"/>
    </row>
    <row r="2926">
      <c r="A2926" s="54"/>
      <c r="B2926" s="50"/>
      <c r="C2926" s="51"/>
      <c r="D2926" s="50"/>
      <c r="E2926" s="52"/>
      <c r="F2926" s="50"/>
      <c r="G2926" s="50"/>
      <c r="H2926" s="50"/>
      <c r="I2926" s="50"/>
      <c r="J2926" s="50"/>
      <c r="K2926" s="50"/>
      <c r="L2926" s="53"/>
      <c r="M2926" s="53"/>
      <c r="N2926" s="50"/>
      <c r="O2926" s="50"/>
      <c r="P2926" s="50"/>
      <c r="Q2926" s="50"/>
      <c r="R2926" s="53"/>
    </row>
    <row r="2927">
      <c r="A2927" s="54"/>
      <c r="B2927" s="50"/>
      <c r="C2927" s="51"/>
      <c r="D2927" s="50"/>
      <c r="E2927" s="52"/>
      <c r="F2927" s="50"/>
      <c r="G2927" s="50"/>
      <c r="H2927" s="50"/>
      <c r="I2927" s="50"/>
      <c r="J2927" s="50"/>
      <c r="K2927" s="50"/>
      <c r="L2927" s="53"/>
      <c r="M2927" s="53"/>
      <c r="N2927" s="50"/>
      <c r="O2927" s="50"/>
      <c r="P2927" s="50"/>
      <c r="Q2927" s="50"/>
      <c r="R2927" s="53"/>
    </row>
    <row r="2928">
      <c r="A2928" s="54"/>
      <c r="B2928" s="50"/>
      <c r="C2928" s="51"/>
      <c r="D2928" s="50"/>
      <c r="E2928" s="52"/>
      <c r="F2928" s="50"/>
      <c r="G2928" s="50"/>
      <c r="H2928" s="50"/>
      <c r="I2928" s="50"/>
      <c r="J2928" s="50"/>
      <c r="K2928" s="50"/>
      <c r="L2928" s="53"/>
      <c r="M2928" s="53"/>
      <c r="N2928" s="50"/>
      <c r="O2928" s="50"/>
      <c r="P2928" s="50"/>
      <c r="Q2928" s="50"/>
      <c r="R2928" s="53"/>
    </row>
    <row r="2929">
      <c r="A2929" s="54"/>
      <c r="B2929" s="50"/>
      <c r="C2929" s="51"/>
      <c r="D2929" s="50"/>
      <c r="E2929" s="52"/>
      <c r="F2929" s="50"/>
      <c r="G2929" s="50"/>
      <c r="H2929" s="50"/>
      <c r="I2929" s="50"/>
      <c r="J2929" s="50"/>
      <c r="K2929" s="50"/>
      <c r="L2929" s="53"/>
      <c r="M2929" s="53"/>
      <c r="N2929" s="50"/>
      <c r="O2929" s="50"/>
      <c r="P2929" s="50"/>
      <c r="Q2929" s="50"/>
      <c r="R2929" s="53"/>
    </row>
    <row r="2930">
      <c r="A2930" s="54"/>
      <c r="B2930" s="50"/>
      <c r="C2930" s="51"/>
      <c r="D2930" s="50"/>
      <c r="E2930" s="52"/>
      <c r="F2930" s="50"/>
      <c r="G2930" s="50"/>
      <c r="H2930" s="50"/>
      <c r="I2930" s="50"/>
      <c r="J2930" s="50"/>
      <c r="K2930" s="50"/>
      <c r="L2930" s="53"/>
      <c r="M2930" s="53"/>
      <c r="N2930" s="50"/>
      <c r="O2930" s="50"/>
      <c r="P2930" s="50"/>
      <c r="Q2930" s="50"/>
      <c r="R2930" s="53"/>
    </row>
    <row r="2931">
      <c r="A2931" s="54"/>
      <c r="B2931" s="50"/>
      <c r="C2931" s="51"/>
      <c r="D2931" s="50"/>
      <c r="E2931" s="52"/>
      <c r="F2931" s="50"/>
      <c r="G2931" s="50"/>
      <c r="H2931" s="50"/>
      <c r="I2931" s="50"/>
      <c r="J2931" s="50"/>
      <c r="K2931" s="50"/>
      <c r="L2931" s="53"/>
      <c r="M2931" s="53"/>
      <c r="N2931" s="50"/>
      <c r="O2931" s="50"/>
      <c r="P2931" s="50"/>
      <c r="Q2931" s="50"/>
      <c r="R2931" s="53"/>
    </row>
    <row r="2932">
      <c r="A2932" s="54"/>
      <c r="B2932" s="50"/>
      <c r="C2932" s="51"/>
      <c r="D2932" s="50"/>
      <c r="E2932" s="52"/>
      <c r="F2932" s="50"/>
      <c r="G2932" s="50"/>
      <c r="H2932" s="50"/>
      <c r="I2932" s="50"/>
      <c r="J2932" s="50"/>
      <c r="K2932" s="50"/>
      <c r="L2932" s="53"/>
      <c r="M2932" s="53"/>
      <c r="N2932" s="50"/>
      <c r="O2932" s="50"/>
      <c r="P2932" s="50"/>
      <c r="Q2932" s="50"/>
      <c r="R2932" s="53"/>
    </row>
    <row r="2933">
      <c r="A2933" s="54"/>
      <c r="B2933" s="50"/>
      <c r="C2933" s="51"/>
      <c r="D2933" s="50"/>
      <c r="E2933" s="52"/>
      <c r="F2933" s="50"/>
      <c r="G2933" s="50"/>
      <c r="H2933" s="50"/>
      <c r="I2933" s="50"/>
      <c r="J2933" s="50"/>
      <c r="K2933" s="50"/>
      <c r="L2933" s="53"/>
      <c r="M2933" s="53"/>
      <c r="N2933" s="50"/>
      <c r="O2933" s="50"/>
      <c r="P2933" s="50"/>
      <c r="Q2933" s="50"/>
      <c r="R2933" s="53"/>
    </row>
    <row r="2934">
      <c r="A2934" s="54"/>
      <c r="B2934" s="50"/>
      <c r="C2934" s="51"/>
      <c r="D2934" s="50"/>
      <c r="E2934" s="52"/>
      <c r="F2934" s="50"/>
      <c r="G2934" s="50"/>
      <c r="H2934" s="50"/>
      <c r="I2934" s="50"/>
      <c r="J2934" s="50"/>
      <c r="K2934" s="50"/>
      <c r="L2934" s="53"/>
      <c r="M2934" s="53"/>
      <c r="N2934" s="50"/>
      <c r="O2934" s="50"/>
      <c r="P2934" s="50"/>
      <c r="Q2934" s="50"/>
      <c r="R2934" s="53"/>
    </row>
    <row r="2935">
      <c r="A2935" s="54"/>
      <c r="B2935" s="50"/>
      <c r="C2935" s="51"/>
      <c r="D2935" s="50"/>
      <c r="E2935" s="52"/>
      <c r="F2935" s="50"/>
      <c r="G2935" s="50"/>
      <c r="H2935" s="50"/>
      <c r="I2935" s="50"/>
      <c r="J2935" s="50"/>
      <c r="K2935" s="50"/>
      <c r="L2935" s="53"/>
      <c r="M2935" s="53"/>
      <c r="N2935" s="50"/>
      <c r="O2935" s="50"/>
      <c r="P2935" s="50"/>
      <c r="Q2935" s="50"/>
      <c r="R2935" s="53"/>
    </row>
    <row r="2936">
      <c r="A2936" s="54"/>
      <c r="B2936" s="50"/>
      <c r="C2936" s="51"/>
      <c r="D2936" s="50"/>
      <c r="E2936" s="52"/>
      <c r="F2936" s="50"/>
      <c r="G2936" s="50"/>
      <c r="H2936" s="50"/>
      <c r="I2936" s="50"/>
      <c r="J2936" s="50"/>
      <c r="K2936" s="50"/>
      <c r="L2936" s="53"/>
      <c r="M2936" s="53"/>
      <c r="N2936" s="50"/>
      <c r="O2936" s="50"/>
      <c r="P2936" s="50"/>
      <c r="Q2936" s="50"/>
      <c r="R2936" s="53"/>
    </row>
    <row r="2937">
      <c r="A2937" s="54"/>
      <c r="B2937" s="50"/>
      <c r="C2937" s="51"/>
      <c r="D2937" s="50"/>
      <c r="E2937" s="52"/>
      <c r="F2937" s="50"/>
      <c r="G2937" s="50"/>
      <c r="H2937" s="50"/>
      <c r="I2937" s="50"/>
      <c r="J2937" s="50"/>
      <c r="K2937" s="50"/>
      <c r="L2937" s="53"/>
      <c r="M2937" s="53"/>
      <c r="N2937" s="50"/>
      <c r="O2937" s="50"/>
      <c r="P2937" s="50"/>
      <c r="Q2937" s="50"/>
      <c r="R2937" s="53"/>
    </row>
    <row r="2938">
      <c r="A2938" s="54"/>
      <c r="B2938" s="50"/>
      <c r="C2938" s="51"/>
      <c r="D2938" s="50"/>
      <c r="E2938" s="52"/>
      <c r="F2938" s="50"/>
      <c r="G2938" s="50"/>
      <c r="H2938" s="50"/>
      <c r="I2938" s="50"/>
      <c r="J2938" s="50"/>
      <c r="K2938" s="50"/>
      <c r="L2938" s="53"/>
      <c r="M2938" s="53"/>
      <c r="N2938" s="50"/>
      <c r="O2938" s="50"/>
      <c r="P2938" s="50"/>
      <c r="Q2938" s="50"/>
      <c r="R2938" s="53"/>
    </row>
    <row r="2939">
      <c r="A2939" s="54"/>
      <c r="B2939" s="50"/>
      <c r="C2939" s="51"/>
      <c r="D2939" s="50"/>
      <c r="E2939" s="52"/>
      <c r="F2939" s="50"/>
      <c r="G2939" s="50"/>
      <c r="H2939" s="50"/>
      <c r="I2939" s="50"/>
      <c r="J2939" s="50"/>
      <c r="K2939" s="50"/>
      <c r="L2939" s="53"/>
      <c r="M2939" s="53"/>
      <c r="N2939" s="50"/>
      <c r="O2939" s="50"/>
      <c r="P2939" s="50"/>
      <c r="Q2939" s="50"/>
      <c r="R2939" s="53"/>
    </row>
    <row r="2940">
      <c r="A2940" s="54"/>
      <c r="B2940" s="50"/>
      <c r="C2940" s="51"/>
      <c r="D2940" s="50"/>
      <c r="E2940" s="52"/>
      <c r="F2940" s="50"/>
      <c r="G2940" s="50"/>
      <c r="H2940" s="50"/>
      <c r="I2940" s="50"/>
      <c r="J2940" s="50"/>
      <c r="K2940" s="50"/>
      <c r="L2940" s="53"/>
      <c r="M2940" s="53"/>
      <c r="N2940" s="50"/>
      <c r="O2940" s="50"/>
      <c r="P2940" s="50"/>
      <c r="Q2940" s="50"/>
      <c r="R2940" s="53"/>
    </row>
    <row r="2941">
      <c r="A2941" s="54"/>
      <c r="B2941" s="50"/>
      <c r="C2941" s="51"/>
      <c r="D2941" s="50"/>
      <c r="E2941" s="52"/>
      <c r="F2941" s="50"/>
      <c r="G2941" s="50"/>
      <c r="H2941" s="50"/>
      <c r="I2941" s="50"/>
      <c r="J2941" s="50"/>
      <c r="K2941" s="50"/>
      <c r="L2941" s="53"/>
      <c r="M2941" s="53"/>
      <c r="N2941" s="50"/>
      <c r="O2941" s="50"/>
      <c r="P2941" s="50"/>
      <c r="Q2941" s="50"/>
      <c r="R2941" s="53"/>
    </row>
    <row r="2942">
      <c r="A2942" s="54"/>
      <c r="B2942" s="50"/>
      <c r="C2942" s="51"/>
      <c r="D2942" s="50"/>
      <c r="E2942" s="52"/>
      <c r="F2942" s="50"/>
      <c r="G2942" s="50"/>
      <c r="H2942" s="50"/>
      <c r="I2942" s="50"/>
      <c r="J2942" s="50"/>
      <c r="K2942" s="50"/>
      <c r="L2942" s="53"/>
      <c r="M2942" s="53"/>
      <c r="N2942" s="50"/>
      <c r="O2942" s="50"/>
      <c r="P2942" s="50"/>
      <c r="Q2942" s="50"/>
      <c r="R2942" s="53"/>
    </row>
    <row r="2943">
      <c r="A2943" s="54"/>
      <c r="B2943" s="50"/>
      <c r="C2943" s="51"/>
      <c r="D2943" s="50"/>
      <c r="E2943" s="52"/>
      <c r="F2943" s="50"/>
      <c r="G2943" s="50"/>
      <c r="H2943" s="50"/>
      <c r="I2943" s="50"/>
      <c r="J2943" s="50"/>
      <c r="K2943" s="50"/>
      <c r="L2943" s="53"/>
      <c r="M2943" s="53"/>
      <c r="N2943" s="50"/>
      <c r="O2943" s="50"/>
      <c r="P2943" s="50"/>
      <c r="Q2943" s="50"/>
      <c r="R2943" s="53"/>
    </row>
    <row r="2944">
      <c r="A2944" s="54"/>
      <c r="B2944" s="50"/>
      <c r="C2944" s="51"/>
      <c r="D2944" s="50"/>
      <c r="E2944" s="52"/>
      <c r="F2944" s="50"/>
      <c r="G2944" s="50"/>
      <c r="H2944" s="50"/>
      <c r="I2944" s="50"/>
      <c r="J2944" s="50"/>
      <c r="K2944" s="50"/>
      <c r="L2944" s="53"/>
      <c r="M2944" s="53"/>
      <c r="N2944" s="50"/>
      <c r="O2944" s="50"/>
      <c r="P2944" s="50"/>
      <c r="Q2944" s="50"/>
      <c r="R2944" s="53"/>
    </row>
    <row r="2945">
      <c r="A2945" s="54"/>
      <c r="B2945" s="50"/>
      <c r="C2945" s="51"/>
      <c r="D2945" s="50"/>
      <c r="E2945" s="52"/>
      <c r="F2945" s="50"/>
      <c r="G2945" s="50"/>
      <c r="H2945" s="50"/>
      <c r="I2945" s="50"/>
      <c r="J2945" s="50"/>
      <c r="K2945" s="50"/>
      <c r="L2945" s="53"/>
      <c r="M2945" s="53"/>
      <c r="N2945" s="50"/>
      <c r="O2945" s="50"/>
      <c r="P2945" s="50"/>
      <c r="Q2945" s="50"/>
      <c r="R2945" s="53"/>
    </row>
    <row r="2946">
      <c r="A2946" s="54"/>
      <c r="B2946" s="50"/>
      <c r="C2946" s="51"/>
      <c r="D2946" s="50"/>
      <c r="E2946" s="52"/>
      <c r="F2946" s="50"/>
      <c r="G2946" s="50"/>
      <c r="H2946" s="50"/>
      <c r="I2946" s="50"/>
      <c r="J2946" s="50"/>
      <c r="K2946" s="50"/>
      <c r="L2946" s="53"/>
      <c r="M2946" s="53"/>
      <c r="N2946" s="50"/>
      <c r="O2946" s="50"/>
      <c r="P2946" s="50"/>
      <c r="Q2946" s="50"/>
      <c r="R2946" s="53"/>
    </row>
    <row r="2947">
      <c r="A2947" s="54"/>
      <c r="B2947" s="50"/>
      <c r="C2947" s="51"/>
      <c r="D2947" s="50"/>
      <c r="E2947" s="52"/>
      <c r="F2947" s="50"/>
      <c r="G2947" s="50"/>
      <c r="H2947" s="50"/>
      <c r="I2947" s="50"/>
      <c r="J2947" s="50"/>
      <c r="K2947" s="50"/>
      <c r="L2947" s="53"/>
      <c r="M2947" s="53"/>
      <c r="N2947" s="50"/>
      <c r="O2947" s="50"/>
      <c r="P2947" s="50"/>
      <c r="Q2947" s="50"/>
      <c r="R2947" s="53"/>
    </row>
    <row r="2948">
      <c r="A2948" s="54"/>
      <c r="B2948" s="50"/>
      <c r="C2948" s="51"/>
      <c r="D2948" s="50"/>
      <c r="E2948" s="52"/>
      <c r="F2948" s="50"/>
      <c r="G2948" s="50"/>
      <c r="H2948" s="50"/>
      <c r="I2948" s="50"/>
      <c r="J2948" s="50"/>
      <c r="K2948" s="50"/>
      <c r="L2948" s="53"/>
      <c r="M2948" s="53"/>
      <c r="N2948" s="50"/>
      <c r="O2948" s="50"/>
      <c r="P2948" s="50"/>
      <c r="Q2948" s="50"/>
      <c r="R2948" s="53"/>
    </row>
    <row r="2949">
      <c r="A2949" s="54"/>
      <c r="B2949" s="50"/>
      <c r="C2949" s="51"/>
      <c r="D2949" s="50"/>
      <c r="E2949" s="52"/>
      <c r="F2949" s="50"/>
      <c r="G2949" s="50"/>
      <c r="H2949" s="50"/>
      <c r="I2949" s="50"/>
      <c r="J2949" s="50"/>
      <c r="K2949" s="50"/>
      <c r="L2949" s="53"/>
      <c r="M2949" s="53"/>
      <c r="N2949" s="50"/>
      <c r="O2949" s="50"/>
      <c r="P2949" s="50"/>
      <c r="Q2949" s="50"/>
      <c r="R2949" s="53"/>
    </row>
    <row r="2950">
      <c r="A2950" s="54"/>
      <c r="B2950" s="50"/>
      <c r="C2950" s="51"/>
      <c r="D2950" s="50"/>
      <c r="E2950" s="52"/>
      <c r="F2950" s="50"/>
      <c r="G2950" s="50"/>
      <c r="H2950" s="50"/>
      <c r="I2950" s="50"/>
      <c r="J2950" s="50"/>
      <c r="K2950" s="50"/>
      <c r="L2950" s="53"/>
      <c r="M2950" s="53"/>
      <c r="N2950" s="50"/>
      <c r="O2950" s="50"/>
      <c r="P2950" s="50"/>
      <c r="Q2950" s="50"/>
      <c r="R2950" s="53"/>
    </row>
    <row r="2951">
      <c r="A2951" s="54"/>
      <c r="B2951" s="50"/>
      <c r="C2951" s="51"/>
      <c r="D2951" s="50"/>
      <c r="E2951" s="52"/>
      <c r="F2951" s="50"/>
      <c r="G2951" s="50"/>
      <c r="H2951" s="50"/>
      <c r="I2951" s="50"/>
      <c r="J2951" s="50"/>
      <c r="K2951" s="50"/>
      <c r="L2951" s="53"/>
      <c r="M2951" s="53"/>
      <c r="N2951" s="50"/>
      <c r="O2951" s="50"/>
      <c r="P2951" s="50"/>
      <c r="Q2951" s="50"/>
      <c r="R2951" s="53"/>
    </row>
    <row r="2952">
      <c r="A2952" s="54"/>
      <c r="B2952" s="50"/>
      <c r="C2952" s="51"/>
      <c r="D2952" s="50"/>
      <c r="E2952" s="52"/>
      <c r="F2952" s="50"/>
      <c r="G2952" s="50"/>
      <c r="H2952" s="50"/>
      <c r="I2952" s="50"/>
      <c r="J2952" s="50"/>
      <c r="K2952" s="50"/>
      <c r="L2952" s="53"/>
      <c r="M2952" s="53"/>
      <c r="N2952" s="50"/>
      <c r="O2952" s="50"/>
      <c r="P2952" s="50"/>
      <c r="Q2952" s="50"/>
      <c r="R2952" s="53"/>
    </row>
    <row r="2953">
      <c r="A2953" s="54"/>
      <c r="B2953" s="50"/>
      <c r="C2953" s="51"/>
      <c r="D2953" s="50"/>
      <c r="E2953" s="52"/>
      <c r="F2953" s="50"/>
      <c r="G2953" s="50"/>
      <c r="H2953" s="50"/>
      <c r="I2953" s="50"/>
      <c r="J2953" s="50"/>
      <c r="K2953" s="50"/>
      <c r="L2953" s="53"/>
      <c r="M2953" s="53"/>
      <c r="N2953" s="50"/>
      <c r="O2953" s="50"/>
      <c r="P2953" s="50"/>
      <c r="Q2953" s="50"/>
      <c r="R2953" s="53"/>
    </row>
    <row r="2954">
      <c r="A2954" s="54"/>
      <c r="B2954" s="50"/>
      <c r="C2954" s="51"/>
      <c r="D2954" s="50"/>
      <c r="E2954" s="52"/>
      <c r="F2954" s="50"/>
      <c r="G2954" s="50"/>
      <c r="H2954" s="50"/>
      <c r="I2954" s="50"/>
      <c r="J2954" s="50"/>
      <c r="K2954" s="50"/>
      <c r="L2954" s="53"/>
      <c r="M2954" s="53"/>
      <c r="N2954" s="50"/>
      <c r="O2954" s="50"/>
      <c r="P2954" s="50"/>
      <c r="Q2954" s="50"/>
      <c r="R2954" s="53"/>
    </row>
    <row r="2955">
      <c r="A2955" s="54"/>
      <c r="B2955" s="50"/>
      <c r="C2955" s="51"/>
      <c r="D2955" s="50"/>
      <c r="E2955" s="52"/>
      <c r="F2955" s="50"/>
      <c r="G2955" s="50"/>
      <c r="H2955" s="50"/>
      <c r="I2955" s="50"/>
      <c r="J2955" s="50"/>
      <c r="K2955" s="50"/>
      <c r="L2955" s="53"/>
      <c r="M2955" s="53"/>
      <c r="N2955" s="50"/>
      <c r="O2955" s="50"/>
      <c r="P2955" s="50"/>
      <c r="Q2955" s="50"/>
      <c r="R2955" s="53"/>
    </row>
    <row r="2956">
      <c r="A2956" s="54"/>
      <c r="B2956" s="50"/>
      <c r="C2956" s="51"/>
      <c r="D2956" s="50"/>
      <c r="E2956" s="52"/>
      <c r="F2956" s="50"/>
      <c r="G2956" s="50"/>
      <c r="H2956" s="50"/>
      <c r="I2956" s="50"/>
      <c r="J2956" s="50"/>
      <c r="K2956" s="50"/>
      <c r="L2956" s="53"/>
      <c r="M2956" s="53"/>
      <c r="N2956" s="50"/>
      <c r="O2956" s="50"/>
      <c r="P2956" s="50"/>
      <c r="Q2956" s="50"/>
      <c r="R2956" s="53"/>
    </row>
    <row r="2957">
      <c r="A2957" s="54"/>
      <c r="B2957" s="50"/>
      <c r="C2957" s="51"/>
      <c r="D2957" s="50"/>
      <c r="E2957" s="52"/>
      <c r="F2957" s="50"/>
      <c r="G2957" s="50"/>
      <c r="H2957" s="50"/>
      <c r="I2957" s="50"/>
      <c r="J2957" s="50"/>
      <c r="K2957" s="50"/>
      <c r="L2957" s="53"/>
      <c r="M2957" s="53"/>
      <c r="N2957" s="50"/>
      <c r="O2957" s="50"/>
      <c r="P2957" s="50"/>
      <c r="Q2957" s="50"/>
      <c r="R2957" s="53"/>
    </row>
    <row r="2958">
      <c r="A2958" s="54"/>
      <c r="B2958" s="50"/>
      <c r="C2958" s="51"/>
      <c r="D2958" s="50"/>
      <c r="E2958" s="52"/>
      <c r="F2958" s="50"/>
      <c r="G2958" s="50"/>
      <c r="H2958" s="50"/>
      <c r="I2958" s="50"/>
      <c r="J2958" s="50"/>
      <c r="K2958" s="50"/>
      <c r="L2958" s="53"/>
      <c r="M2958" s="53"/>
      <c r="N2958" s="50"/>
      <c r="O2958" s="50"/>
      <c r="P2958" s="50"/>
      <c r="Q2958" s="50"/>
      <c r="R2958" s="53"/>
    </row>
    <row r="2959">
      <c r="A2959" s="54"/>
      <c r="B2959" s="50"/>
      <c r="C2959" s="51"/>
      <c r="D2959" s="50"/>
      <c r="E2959" s="52"/>
      <c r="F2959" s="50"/>
      <c r="G2959" s="50"/>
      <c r="H2959" s="50"/>
      <c r="I2959" s="50"/>
      <c r="J2959" s="50"/>
      <c r="K2959" s="50"/>
      <c r="L2959" s="53"/>
      <c r="M2959" s="53"/>
      <c r="N2959" s="50"/>
      <c r="O2959" s="50"/>
      <c r="P2959" s="50"/>
      <c r="Q2959" s="50"/>
      <c r="R2959" s="53"/>
    </row>
    <row r="2960">
      <c r="A2960" s="54"/>
      <c r="B2960" s="50"/>
      <c r="C2960" s="51"/>
      <c r="D2960" s="50"/>
      <c r="E2960" s="52"/>
      <c r="F2960" s="50"/>
      <c r="G2960" s="50"/>
      <c r="H2960" s="50"/>
      <c r="I2960" s="50"/>
      <c r="J2960" s="50"/>
      <c r="K2960" s="50"/>
      <c r="L2960" s="53"/>
      <c r="M2960" s="53"/>
      <c r="N2960" s="50"/>
      <c r="O2960" s="50"/>
      <c r="P2960" s="50"/>
      <c r="Q2960" s="50"/>
      <c r="R2960" s="53"/>
    </row>
    <row r="2961">
      <c r="A2961" s="54"/>
      <c r="B2961" s="50"/>
      <c r="C2961" s="51"/>
      <c r="D2961" s="50"/>
      <c r="E2961" s="52"/>
      <c r="F2961" s="50"/>
      <c r="G2961" s="50"/>
      <c r="H2961" s="50"/>
      <c r="I2961" s="50"/>
      <c r="J2961" s="50"/>
      <c r="K2961" s="50"/>
      <c r="L2961" s="53"/>
      <c r="M2961" s="53"/>
      <c r="N2961" s="50"/>
      <c r="O2961" s="50"/>
      <c r="P2961" s="50"/>
      <c r="Q2961" s="50"/>
      <c r="R2961" s="53"/>
    </row>
    <row r="2962">
      <c r="A2962" s="54"/>
      <c r="B2962" s="50"/>
      <c r="C2962" s="51"/>
      <c r="D2962" s="50"/>
      <c r="E2962" s="52"/>
      <c r="F2962" s="50"/>
      <c r="G2962" s="50"/>
      <c r="H2962" s="50"/>
      <c r="I2962" s="50"/>
      <c r="J2962" s="50"/>
      <c r="K2962" s="50"/>
      <c r="L2962" s="53"/>
      <c r="M2962" s="53"/>
      <c r="N2962" s="50"/>
      <c r="O2962" s="50"/>
      <c r="P2962" s="50"/>
      <c r="Q2962" s="50"/>
      <c r="R2962" s="53"/>
    </row>
    <row r="2963">
      <c r="A2963" s="54"/>
      <c r="B2963" s="50"/>
      <c r="C2963" s="51"/>
      <c r="D2963" s="50"/>
      <c r="E2963" s="52"/>
      <c r="F2963" s="50"/>
      <c r="G2963" s="50"/>
      <c r="H2963" s="50"/>
      <c r="I2963" s="50"/>
      <c r="J2963" s="50"/>
      <c r="K2963" s="50"/>
      <c r="L2963" s="53"/>
      <c r="M2963" s="53"/>
      <c r="N2963" s="50"/>
      <c r="O2963" s="50"/>
      <c r="P2963" s="50"/>
      <c r="Q2963" s="50"/>
      <c r="R2963" s="53"/>
    </row>
    <row r="2964">
      <c r="A2964" s="54"/>
      <c r="B2964" s="50"/>
      <c r="C2964" s="51"/>
      <c r="D2964" s="50"/>
      <c r="E2964" s="52"/>
      <c r="F2964" s="50"/>
      <c r="G2964" s="50"/>
      <c r="H2964" s="50"/>
      <c r="I2964" s="50"/>
      <c r="J2964" s="50"/>
      <c r="K2964" s="50"/>
      <c r="L2964" s="53"/>
      <c r="M2964" s="53"/>
      <c r="N2964" s="50"/>
      <c r="O2964" s="50"/>
      <c r="P2964" s="50"/>
      <c r="Q2964" s="50"/>
      <c r="R2964" s="53"/>
    </row>
    <row r="2965">
      <c r="A2965" s="54"/>
      <c r="B2965" s="50"/>
      <c r="C2965" s="51"/>
      <c r="D2965" s="50"/>
      <c r="E2965" s="52"/>
      <c r="F2965" s="50"/>
      <c r="G2965" s="50"/>
      <c r="H2965" s="50"/>
      <c r="I2965" s="50"/>
      <c r="J2965" s="50"/>
      <c r="K2965" s="50"/>
      <c r="L2965" s="53"/>
      <c r="M2965" s="53"/>
      <c r="N2965" s="50"/>
      <c r="O2965" s="50"/>
      <c r="P2965" s="50"/>
      <c r="Q2965" s="50"/>
      <c r="R2965" s="53"/>
    </row>
    <row r="2966">
      <c r="A2966" s="54"/>
      <c r="B2966" s="50"/>
      <c r="C2966" s="51"/>
      <c r="D2966" s="50"/>
      <c r="E2966" s="52"/>
      <c r="F2966" s="50"/>
      <c r="G2966" s="50"/>
      <c r="H2966" s="50"/>
      <c r="I2966" s="50"/>
      <c r="J2966" s="50"/>
      <c r="K2966" s="50"/>
      <c r="L2966" s="53"/>
      <c r="M2966" s="53"/>
      <c r="N2966" s="50"/>
      <c r="O2966" s="50"/>
      <c r="P2966" s="50"/>
      <c r="Q2966" s="50"/>
      <c r="R2966" s="53"/>
    </row>
    <row r="2967">
      <c r="A2967" s="54"/>
      <c r="B2967" s="50"/>
      <c r="C2967" s="51"/>
      <c r="D2967" s="50"/>
      <c r="E2967" s="52"/>
      <c r="F2967" s="50"/>
      <c r="G2967" s="50"/>
      <c r="H2967" s="50"/>
      <c r="I2967" s="50"/>
      <c r="J2967" s="50"/>
      <c r="K2967" s="50"/>
      <c r="L2967" s="53"/>
      <c r="M2967" s="53"/>
      <c r="N2967" s="50"/>
      <c r="O2967" s="50"/>
      <c r="P2967" s="50"/>
      <c r="Q2967" s="50"/>
      <c r="R2967" s="53"/>
    </row>
    <row r="2968">
      <c r="A2968" s="54"/>
      <c r="B2968" s="50"/>
      <c r="C2968" s="51"/>
      <c r="D2968" s="50"/>
      <c r="E2968" s="52"/>
      <c r="F2968" s="50"/>
      <c r="G2968" s="50"/>
      <c r="H2968" s="50"/>
      <c r="I2968" s="50"/>
      <c r="J2968" s="50"/>
      <c r="K2968" s="50"/>
      <c r="L2968" s="53"/>
      <c r="M2968" s="53"/>
      <c r="N2968" s="50"/>
      <c r="O2968" s="50"/>
      <c r="P2968" s="50"/>
      <c r="Q2968" s="50"/>
      <c r="R2968" s="53"/>
    </row>
    <row r="2969">
      <c r="A2969" s="54"/>
      <c r="B2969" s="50"/>
      <c r="C2969" s="51"/>
      <c r="D2969" s="50"/>
      <c r="E2969" s="52"/>
      <c r="F2969" s="50"/>
      <c r="G2969" s="50"/>
      <c r="H2969" s="50"/>
      <c r="I2969" s="50"/>
      <c r="J2969" s="50"/>
      <c r="K2969" s="50"/>
      <c r="L2969" s="53"/>
      <c r="M2969" s="53"/>
      <c r="N2969" s="50"/>
      <c r="O2969" s="50"/>
      <c r="P2969" s="50"/>
      <c r="Q2969" s="50"/>
      <c r="R2969" s="53"/>
    </row>
    <row r="2970">
      <c r="A2970" s="54"/>
      <c r="B2970" s="50"/>
      <c r="C2970" s="51"/>
      <c r="D2970" s="50"/>
      <c r="E2970" s="52"/>
      <c r="F2970" s="50"/>
      <c r="G2970" s="50"/>
      <c r="H2970" s="50"/>
      <c r="I2970" s="50"/>
      <c r="J2970" s="50"/>
      <c r="K2970" s="50"/>
      <c r="L2970" s="53"/>
      <c r="M2970" s="53"/>
      <c r="N2970" s="50"/>
      <c r="O2970" s="50"/>
      <c r="P2970" s="50"/>
      <c r="Q2970" s="50"/>
      <c r="R2970" s="53"/>
    </row>
    <row r="2971">
      <c r="A2971" s="54"/>
      <c r="B2971" s="50"/>
      <c r="C2971" s="51"/>
      <c r="D2971" s="50"/>
      <c r="E2971" s="52"/>
      <c r="F2971" s="50"/>
      <c r="G2971" s="50"/>
      <c r="H2971" s="50"/>
      <c r="I2971" s="50"/>
      <c r="J2971" s="50"/>
      <c r="K2971" s="50"/>
      <c r="L2971" s="53"/>
      <c r="M2971" s="53"/>
      <c r="N2971" s="50"/>
      <c r="O2971" s="50"/>
      <c r="P2971" s="50"/>
      <c r="Q2971" s="50"/>
      <c r="R2971" s="53"/>
    </row>
    <row r="2972">
      <c r="A2972" s="54"/>
      <c r="B2972" s="50"/>
      <c r="C2972" s="51"/>
      <c r="D2972" s="50"/>
      <c r="E2972" s="52"/>
      <c r="F2972" s="50"/>
      <c r="G2972" s="50"/>
      <c r="H2972" s="50"/>
      <c r="I2972" s="50"/>
      <c r="J2972" s="50"/>
      <c r="K2972" s="50"/>
      <c r="L2972" s="53"/>
      <c r="M2972" s="53"/>
      <c r="N2972" s="50"/>
      <c r="O2972" s="50"/>
      <c r="P2972" s="50"/>
      <c r="Q2972" s="50"/>
      <c r="R2972" s="53"/>
    </row>
    <row r="2973">
      <c r="A2973" s="54"/>
      <c r="B2973" s="50"/>
      <c r="C2973" s="51"/>
      <c r="D2973" s="50"/>
      <c r="E2973" s="52"/>
      <c r="F2973" s="50"/>
      <c r="G2973" s="50"/>
      <c r="H2973" s="50"/>
      <c r="I2973" s="50"/>
      <c r="J2973" s="50"/>
      <c r="K2973" s="50"/>
      <c r="L2973" s="53"/>
      <c r="M2973" s="53"/>
      <c r="N2973" s="50"/>
      <c r="O2973" s="50"/>
      <c r="P2973" s="50"/>
      <c r="Q2973" s="50"/>
      <c r="R2973" s="53"/>
    </row>
    <row r="2974">
      <c r="A2974" s="54"/>
      <c r="B2974" s="50"/>
      <c r="C2974" s="51"/>
      <c r="D2974" s="50"/>
      <c r="E2974" s="52"/>
      <c r="F2974" s="50"/>
      <c r="G2974" s="50"/>
      <c r="H2974" s="50"/>
      <c r="I2974" s="50"/>
      <c r="J2974" s="50"/>
      <c r="K2974" s="50"/>
      <c r="L2974" s="53"/>
      <c r="M2974" s="53"/>
      <c r="N2974" s="50"/>
      <c r="O2974" s="50"/>
      <c r="P2974" s="50"/>
      <c r="Q2974" s="50"/>
      <c r="R2974" s="53"/>
    </row>
    <row r="2975">
      <c r="A2975" s="54"/>
      <c r="B2975" s="50"/>
      <c r="C2975" s="51"/>
      <c r="D2975" s="50"/>
      <c r="E2975" s="52"/>
      <c r="F2975" s="50"/>
      <c r="G2975" s="50"/>
      <c r="H2975" s="50"/>
      <c r="I2975" s="50"/>
      <c r="J2975" s="50"/>
      <c r="K2975" s="50"/>
      <c r="L2975" s="53"/>
      <c r="M2975" s="53"/>
      <c r="N2975" s="50"/>
      <c r="O2975" s="50"/>
      <c r="P2975" s="50"/>
      <c r="Q2975" s="50"/>
      <c r="R2975" s="53"/>
    </row>
    <row r="2976">
      <c r="A2976" s="54"/>
      <c r="B2976" s="50"/>
      <c r="C2976" s="51"/>
      <c r="D2976" s="50"/>
      <c r="E2976" s="52"/>
      <c r="F2976" s="50"/>
      <c r="G2976" s="50"/>
      <c r="H2976" s="50"/>
      <c r="I2976" s="50"/>
      <c r="J2976" s="50"/>
      <c r="K2976" s="50"/>
      <c r="L2976" s="53"/>
      <c r="M2976" s="53"/>
      <c r="N2976" s="50"/>
      <c r="O2976" s="50"/>
      <c r="P2976" s="50"/>
      <c r="Q2976" s="50"/>
      <c r="R2976" s="53"/>
    </row>
    <row r="2977">
      <c r="A2977" s="54"/>
      <c r="B2977" s="50"/>
      <c r="C2977" s="51"/>
      <c r="D2977" s="50"/>
      <c r="E2977" s="52"/>
      <c r="F2977" s="50"/>
      <c r="G2977" s="50"/>
      <c r="H2977" s="50"/>
      <c r="I2977" s="50"/>
      <c r="J2977" s="50"/>
      <c r="K2977" s="50"/>
      <c r="L2977" s="53"/>
      <c r="M2977" s="53"/>
      <c r="N2977" s="50"/>
      <c r="O2977" s="50"/>
      <c r="P2977" s="50"/>
      <c r="Q2977" s="50"/>
      <c r="R2977" s="53"/>
    </row>
    <row r="2978">
      <c r="A2978" s="54"/>
      <c r="B2978" s="50"/>
      <c r="C2978" s="51"/>
      <c r="D2978" s="50"/>
      <c r="E2978" s="52"/>
      <c r="F2978" s="50"/>
      <c r="G2978" s="50"/>
      <c r="H2978" s="50"/>
      <c r="I2978" s="50"/>
      <c r="J2978" s="50"/>
      <c r="K2978" s="50"/>
      <c r="L2978" s="53"/>
      <c r="M2978" s="53"/>
      <c r="N2978" s="50"/>
      <c r="O2978" s="50"/>
      <c r="P2978" s="50"/>
      <c r="Q2978" s="50"/>
      <c r="R2978" s="53"/>
    </row>
    <row r="2979">
      <c r="A2979" s="54"/>
      <c r="B2979" s="50"/>
      <c r="C2979" s="51"/>
      <c r="D2979" s="50"/>
      <c r="E2979" s="52"/>
      <c r="F2979" s="50"/>
      <c r="G2979" s="50"/>
      <c r="H2979" s="50"/>
      <c r="I2979" s="50"/>
      <c r="J2979" s="50"/>
      <c r="K2979" s="50"/>
      <c r="L2979" s="53"/>
      <c r="M2979" s="53"/>
      <c r="N2979" s="50"/>
      <c r="O2979" s="50"/>
      <c r="P2979" s="50"/>
      <c r="Q2979" s="50"/>
      <c r="R2979" s="53"/>
    </row>
    <row r="2980">
      <c r="A2980" s="54"/>
      <c r="B2980" s="50"/>
      <c r="C2980" s="51"/>
      <c r="D2980" s="50"/>
      <c r="E2980" s="52"/>
      <c r="F2980" s="50"/>
      <c r="G2980" s="50"/>
      <c r="H2980" s="50"/>
      <c r="I2980" s="50"/>
      <c r="J2980" s="50"/>
      <c r="K2980" s="50"/>
      <c r="L2980" s="53"/>
      <c r="M2980" s="53"/>
      <c r="N2980" s="50"/>
      <c r="O2980" s="50"/>
      <c r="P2980" s="50"/>
      <c r="Q2980" s="50"/>
      <c r="R2980" s="53"/>
    </row>
    <row r="2981">
      <c r="A2981" s="54"/>
      <c r="B2981" s="50"/>
      <c r="C2981" s="51"/>
      <c r="D2981" s="50"/>
      <c r="E2981" s="52"/>
      <c r="F2981" s="50"/>
      <c r="G2981" s="50"/>
      <c r="H2981" s="50"/>
      <c r="I2981" s="50"/>
      <c r="J2981" s="50"/>
      <c r="K2981" s="50"/>
      <c r="L2981" s="53"/>
      <c r="M2981" s="53"/>
      <c r="N2981" s="50"/>
      <c r="O2981" s="50"/>
      <c r="P2981" s="50"/>
      <c r="Q2981" s="50"/>
      <c r="R2981" s="53"/>
    </row>
    <row r="2982">
      <c r="A2982" s="54"/>
      <c r="B2982" s="50"/>
      <c r="C2982" s="51"/>
      <c r="D2982" s="50"/>
      <c r="E2982" s="52"/>
      <c r="F2982" s="50"/>
      <c r="G2982" s="50"/>
      <c r="H2982" s="50"/>
      <c r="I2982" s="50"/>
      <c r="J2982" s="50"/>
      <c r="K2982" s="50"/>
      <c r="L2982" s="53"/>
      <c r="M2982" s="53"/>
      <c r="N2982" s="50"/>
      <c r="O2982" s="50"/>
      <c r="P2982" s="50"/>
      <c r="Q2982" s="50"/>
      <c r="R2982" s="53"/>
    </row>
    <row r="2983">
      <c r="A2983" s="54"/>
      <c r="B2983" s="50"/>
      <c r="C2983" s="51"/>
      <c r="D2983" s="50"/>
      <c r="E2983" s="52"/>
      <c r="F2983" s="50"/>
      <c r="G2983" s="50"/>
      <c r="H2983" s="50"/>
      <c r="I2983" s="50"/>
      <c r="J2983" s="50"/>
      <c r="K2983" s="50"/>
      <c r="L2983" s="53"/>
      <c r="M2983" s="53"/>
      <c r="N2983" s="50"/>
      <c r="O2983" s="50"/>
      <c r="P2983" s="50"/>
      <c r="Q2983" s="50"/>
      <c r="R2983" s="53"/>
    </row>
    <row r="2984">
      <c r="A2984" s="54"/>
      <c r="B2984" s="50"/>
      <c r="C2984" s="51"/>
      <c r="D2984" s="50"/>
      <c r="E2984" s="52"/>
      <c r="F2984" s="50"/>
      <c r="G2984" s="50"/>
      <c r="H2984" s="50"/>
      <c r="I2984" s="50"/>
      <c r="J2984" s="50"/>
      <c r="K2984" s="50"/>
      <c r="L2984" s="53"/>
      <c r="M2984" s="53"/>
      <c r="N2984" s="50"/>
      <c r="O2984" s="50"/>
      <c r="P2984" s="50"/>
      <c r="Q2984" s="50"/>
      <c r="R2984" s="53"/>
    </row>
    <row r="2985">
      <c r="A2985" s="54"/>
      <c r="B2985" s="50"/>
      <c r="C2985" s="51"/>
      <c r="D2985" s="50"/>
      <c r="E2985" s="52"/>
      <c r="F2985" s="50"/>
      <c r="G2985" s="50"/>
      <c r="H2985" s="50"/>
      <c r="I2985" s="50"/>
      <c r="J2985" s="50"/>
      <c r="K2985" s="50"/>
      <c r="L2985" s="53"/>
      <c r="M2985" s="53"/>
      <c r="N2985" s="50"/>
      <c r="O2985" s="50"/>
      <c r="P2985" s="50"/>
      <c r="Q2985" s="50"/>
      <c r="R2985" s="53"/>
    </row>
    <row r="2986">
      <c r="A2986" s="54"/>
      <c r="B2986" s="50"/>
      <c r="C2986" s="51"/>
      <c r="D2986" s="50"/>
      <c r="E2986" s="52"/>
      <c r="F2986" s="50"/>
      <c r="G2986" s="50"/>
      <c r="H2986" s="50"/>
      <c r="I2986" s="50"/>
      <c r="J2986" s="50"/>
      <c r="K2986" s="50"/>
      <c r="L2986" s="53"/>
      <c r="M2986" s="53"/>
      <c r="N2986" s="50"/>
      <c r="O2986" s="50"/>
      <c r="P2986" s="50"/>
      <c r="Q2986" s="50"/>
      <c r="R2986" s="53"/>
    </row>
    <row r="2987">
      <c r="A2987" s="54"/>
      <c r="B2987" s="50"/>
      <c r="C2987" s="51"/>
      <c r="D2987" s="50"/>
      <c r="E2987" s="52"/>
      <c r="F2987" s="50"/>
      <c r="G2987" s="50"/>
      <c r="H2987" s="50"/>
      <c r="I2987" s="50"/>
      <c r="J2987" s="50"/>
      <c r="K2987" s="50"/>
      <c r="L2987" s="53"/>
      <c r="M2987" s="53"/>
      <c r="N2987" s="50"/>
      <c r="O2987" s="50"/>
      <c r="P2987" s="50"/>
      <c r="Q2987" s="50"/>
      <c r="R2987" s="53"/>
    </row>
    <row r="2988">
      <c r="A2988" s="54"/>
      <c r="B2988" s="50"/>
      <c r="C2988" s="51"/>
      <c r="D2988" s="50"/>
      <c r="E2988" s="52"/>
      <c r="F2988" s="50"/>
      <c r="G2988" s="50"/>
      <c r="H2988" s="50"/>
      <c r="I2988" s="50"/>
      <c r="J2988" s="50"/>
      <c r="K2988" s="50"/>
      <c r="L2988" s="53"/>
      <c r="M2988" s="53"/>
      <c r="N2988" s="50"/>
      <c r="O2988" s="50"/>
      <c r="P2988" s="50"/>
      <c r="Q2988" s="50"/>
      <c r="R2988" s="53"/>
    </row>
    <row r="2989">
      <c r="A2989" s="54"/>
      <c r="B2989" s="50"/>
      <c r="C2989" s="51"/>
      <c r="D2989" s="50"/>
      <c r="E2989" s="52"/>
      <c r="F2989" s="50"/>
      <c r="G2989" s="50"/>
      <c r="H2989" s="50"/>
      <c r="I2989" s="50"/>
      <c r="J2989" s="50"/>
      <c r="K2989" s="50"/>
      <c r="L2989" s="53"/>
      <c r="M2989" s="53"/>
      <c r="N2989" s="50"/>
      <c r="O2989" s="50"/>
      <c r="P2989" s="50"/>
      <c r="Q2989" s="50"/>
      <c r="R2989" s="53"/>
    </row>
    <row r="2990">
      <c r="A2990" s="54"/>
      <c r="B2990" s="50"/>
      <c r="C2990" s="51"/>
      <c r="D2990" s="50"/>
      <c r="E2990" s="52"/>
      <c r="F2990" s="50"/>
      <c r="G2990" s="50"/>
      <c r="H2990" s="50"/>
      <c r="I2990" s="50"/>
      <c r="J2990" s="50"/>
      <c r="K2990" s="50"/>
      <c r="L2990" s="53"/>
      <c r="M2990" s="53"/>
      <c r="N2990" s="50"/>
      <c r="O2990" s="50"/>
      <c r="P2990" s="50"/>
      <c r="Q2990" s="50"/>
      <c r="R2990" s="53"/>
    </row>
    <row r="2991">
      <c r="A2991" s="54"/>
      <c r="B2991" s="50"/>
      <c r="C2991" s="51"/>
      <c r="D2991" s="50"/>
      <c r="E2991" s="52"/>
      <c r="F2991" s="50"/>
      <c r="G2991" s="50"/>
      <c r="H2991" s="50"/>
      <c r="I2991" s="50"/>
      <c r="J2991" s="50"/>
      <c r="K2991" s="50"/>
      <c r="L2991" s="53"/>
      <c r="M2991" s="53"/>
      <c r="N2991" s="50"/>
      <c r="O2991" s="50"/>
      <c r="P2991" s="50"/>
      <c r="Q2991" s="50"/>
      <c r="R2991" s="53"/>
    </row>
    <row r="2992">
      <c r="A2992" s="54"/>
      <c r="B2992" s="50"/>
      <c r="C2992" s="51"/>
      <c r="D2992" s="50"/>
      <c r="E2992" s="52"/>
      <c r="F2992" s="50"/>
      <c r="G2992" s="50"/>
      <c r="H2992" s="50"/>
      <c r="I2992" s="50"/>
      <c r="J2992" s="50"/>
      <c r="K2992" s="50"/>
      <c r="L2992" s="53"/>
      <c r="M2992" s="53"/>
      <c r="N2992" s="50"/>
      <c r="O2992" s="50"/>
      <c r="P2992" s="50"/>
      <c r="Q2992" s="50"/>
      <c r="R2992" s="53"/>
    </row>
    <row r="2993">
      <c r="A2993" s="54"/>
      <c r="B2993" s="50"/>
      <c r="C2993" s="51"/>
      <c r="D2993" s="50"/>
      <c r="E2993" s="52"/>
      <c r="F2993" s="50"/>
      <c r="G2993" s="50"/>
      <c r="H2993" s="50"/>
      <c r="I2993" s="50"/>
      <c r="J2993" s="50"/>
      <c r="K2993" s="50"/>
      <c r="L2993" s="53"/>
      <c r="M2993" s="53"/>
      <c r="N2993" s="50"/>
      <c r="O2993" s="50"/>
      <c r="P2993" s="50"/>
      <c r="Q2993" s="50"/>
      <c r="R2993" s="53"/>
    </row>
    <row r="2994">
      <c r="A2994" s="54"/>
      <c r="B2994" s="50"/>
      <c r="C2994" s="51"/>
      <c r="D2994" s="50"/>
      <c r="E2994" s="52"/>
      <c r="F2994" s="50"/>
      <c r="G2994" s="50"/>
      <c r="H2994" s="50"/>
      <c r="I2994" s="50"/>
      <c r="J2994" s="50"/>
      <c r="K2994" s="50"/>
      <c r="L2994" s="53"/>
      <c r="M2994" s="53"/>
      <c r="N2994" s="50"/>
      <c r="O2994" s="50"/>
      <c r="P2994" s="50"/>
      <c r="Q2994" s="50"/>
      <c r="R2994" s="53"/>
    </row>
    <row r="2995">
      <c r="A2995" s="54"/>
      <c r="B2995" s="50"/>
      <c r="C2995" s="51"/>
      <c r="D2995" s="50"/>
      <c r="E2995" s="52"/>
      <c r="F2995" s="50"/>
      <c r="G2995" s="50"/>
      <c r="H2995" s="50"/>
      <c r="I2995" s="50"/>
      <c r="J2995" s="50"/>
      <c r="K2995" s="50"/>
      <c r="L2995" s="53"/>
      <c r="M2995" s="53"/>
      <c r="N2995" s="50"/>
      <c r="O2995" s="50"/>
      <c r="P2995" s="50"/>
      <c r="Q2995" s="50"/>
      <c r="R2995" s="53"/>
    </row>
    <row r="2996">
      <c r="A2996" s="54"/>
      <c r="B2996" s="50"/>
      <c r="C2996" s="51"/>
      <c r="D2996" s="50"/>
      <c r="E2996" s="52"/>
      <c r="F2996" s="50"/>
      <c r="G2996" s="50"/>
      <c r="H2996" s="50"/>
      <c r="I2996" s="50"/>
      <c r="J2996" s="50"/>
      <c r="K2996" s="50"/>
      <c r="L2996" s="53"/>
      <c r="M2996" s="53"/>
      <c r="N2996" s="50"/>
      <c r="O2996" s="50"/>
      <c r="P2996" s="50"/>
      <c r="Q2996" s="50"/>
      <c r="R2996" s="53"/>
    </row>
    <row r="2997">
      <c r="A2997" s="54"/>
      <c r="B2997" s="50"/>
      <c r="C2997" s="51"/>
      <c r="D2997" s="50"/>
      <c r="E2997" s="52"/>
      <c r="F2997" s="50"/>
      <c r="G2997" s="50"/>
      <c r="H2997" s="50"/>
      <c r="I2997" s="50"/>
      <c r="J2997" s="50"/>
      <c r="K2997" s="50"/>
      <c r="L2997" s="53"/>
      <c r="M2997" s="53"/>
      <c r="N2997" s="50"/>
      <c r="O2997" s="50"/>
      <c r="P2997" s="50"/>
      <c r="Q2997" s="50"/>
      <c r="R2997" s="53"/>
    </row>
    <row r="2998">
      <c r="A2998" s="54"/>
      <c r="B2998" s="50"/>
      <c r="C2998" s="51"/>
      <c r="D2998" s="50"/>
      <c r="E2998" s="52"/>
      <c r="F2998" s="50"/>
      <c r="G2998" s="50"/>
      <c r="H2998" s="50"/>
      <c r="I2998" s="50"/>
      <c r="J2998" s="50"/>
      <c r="K2998" s="50"/>
      <c r="L2998" s="53"/>
      <c r="M2998" s="53"/>
      <c r="N2998" s="50"/>
      <c r="O2998" s="50"/>
      <c r="P2998" s="50"/>
      <c r="Q2998" s="50"/>
      <c r="R2998" s="53"/>
    </row>
    <row r="2999">
      <c r="A2999" s="54"/>
      <c r="B2999" s="50"/>
      <c r="C2999" s="51"/>
      <c r="D2999" s="50"/>
      <c r="E2999" s="52"/>
      <c r="F2999" s="50"/>
      <c r="G2999" s="50"/>
      <c r="H2999" s="50"/>
      <c r="I2999" s="50"/>
      <c r="J2999" s="50"/>
      <c r="K2999" s="50"/>
      <c r="L2999" s="53"/>
      <c r="M2999" s="53"/>
      <c r="N2999" s="50"/>
      <c r="O2999" s="50"/>
      <c r="P2999" s="50"/>
      <c r="Q2999" s="50"/>
      <c r="R2999" s="53"/>
    </row>
    <row r="3000">
      <c r="A3000" s="54"/>
      <c r="B3000" s="50"/>
      <c r="C3000" s="51"/>
      <c r="D3000" s="50"/>
      <c r="E3000" s="52"/>
      <c r="F3000" s="50"/>
      <c r="G3000" s="50"/>
      <c r="H3000" s="50"/>
      <c r="I3000" s="50"/>
      <c r="J3000" s="50"/>
      <c r="K3000" s="50"/>
      <c r="L3000" s="53"/>
      <c r="M3000" s="53"/>
      <c r="N3000" s="50"/>
      <c r="O3000" s="50"/>
      <c r="P3000" s="50"/>
      <c r="Q3000" s="50"/>
      <c r="R3000" s="53"/>
    </row>
    <row r="3001">
      <c r="A3001" s="54"/>
      <c r="B3001" s="50"/>
      <c r="C3001" s="51"/>
      <c r="D3001" s="50"/>
      <c r="E3001" s="52"/>
      <c r="F3001" s="50"/>
      <c r="G3001" s="50"/>
      <c r="H3001" s="50"/>
      <c r="I3001" s="50"/>
      <c r="J3001" s="50"/>
      <c r="K3001" s="50"/>
      <c r="L3001" s="53"/>
      <c r="M3001" s="53"/>
      <c r="N3001" s="50"/>
      <c r="O3001" s="50"/>
      <c r="P3001" s="50"/>
      <c r="Q3001" s="50"/>
      <c r="R3001" s="53"/>
    </row>
    <row r="3002">
      <c r="A3002" s="54"/>
      <c r="B3002" s="50"/>
      <c r="C3002" s="51"/>
      <c r="D3002" s="50"/>
      <c r="E3002" s="52"/>
      <c r="F3002" s="50"/>
      <c r="G3002" s="50"/>
      <c r="H3002" s="50"/>
      <c r="I3002" s="50"/>
      <c r="J3002" s="50"/>
      <c r="K3002" s="50"/>
      <c r="L3002" s="53"/>
      <c r="M3002" s="53"/>
      <c r="N3002" s="50"/>
      <c r="O3002" s="50"/>
      <c r="P3002" s="50"/>
      <c r="Q3002" s="50"/>
      <c r="R3002" s="53"/>
    </row>
    <row r="3003">
      <c r="A3003" s="54"/>
      <c r="B3003" s="50"/>
      <c r="C3003" s="51"/>
      <c r="D3003" s="50"/>
      <c r="E3003" s="52"/>
      <c r="F3003" s="50"/>
      <c r="G3003" s="50"/>
      <c r="H3003" s="50"/>
      <c r="I3003" s="50"/>
      <c r="J3003" s="50"/>
      <c r="K3003" s="50"/>
      <c r="L3003" s="53"/>
      <c r="M3003" s="53"/>
      <c r="N3003" s="50"/>
      <c r="O3003" s="50"/>
      <c r="P3003" s="50"/>
      <c r="Q3003" s="50"/>
      <c r="R3003" s="53"/>
    </row>
    <row r="3004">
      <c r="A3004" s="54"/>
      <c r="B3004" s="50"/>
      <c r="C3004" s="51"/>
      <c r="D3004" s="50"/>
      <c r="E3004" s="52"/>
      <c r="F3004" s="50"/>
      <c r="G3004" s="50"/>
      <c r="H3004" s="50"/>
      <c r="I3004" s="50"/>
      <c r="J3004" s="50"/>
      <c r="K3004" s="50"/>
      <c r="L3004" s="53"/>
      <c r="M3004" s="53"/>
      <c r="N3004" s="50"/>
      <c r="O3004" s="50"/>
      <c r="P3004" s="50"/>
      <c r="Q3004" s="50"/>
      <c r="R3004" s="53"/>
    </row>
    <row r="3005">
      <c r="A3005" s="54"/>
      <c r="B3005" s="50"/>
      <c r="C3005" s="51"/>
      <c r="D3005" s="50"/>
      <c r="E3005" s="52"/>
      <c r="F3005" s="50"/>
      <c r="G3005" s="50"/>
      <c r="H3005" s="50"/>
      <c r="I3005" s="50"/>
      <c r="J3005" s="50"/>
      <c r="K3005" s="50"/>
      <c r="L3005" s="53"/>
      <c r="M3005" s="53"/>
      <c r="N3005" s="50"/>
      <c r="O3005" s="50"/>
      <c r="P3005" s="50"/>
      <c r="Q3005" s="50"/>
      <c r="R3005" s="53"/>
    </row>
    <row r="3006">
      <c r="A3006" s="54"/>
      <c r="B3006" s="50"/>
      <c r="C3006" s="51"/>
      <c r="D3006" s="50"/>
      <c r="E3006" s="52"/>
      <c r="F3006" s="50"/>
      <c r="G3006" s="50"/>
      <c r="H3006" s="50"/>
      <c r="I3006" s="50"/>
      <c r="J3006" s="50"/>
      <c r="K3006" s="50"/>
      <c r="L3006" s="53"/>
      <c r="M3006" s="53"/>
      <c r="N3006" s="50"/>
      <c r="O3006" s="50"/>
      <c r="P3006" s="50"/>
      <c r="Q3006" s="50"/>
      <c r="R3006" s="53"/>
    </row>
    <row r="3007">
      <c r="A3007" s="54"/>
      <c r="B3007" s="50"/>
      <c r="C3007" s="51"/>
      <c r="D3007" s="50"/>
      <c r="E3007" s="52"/>
      <c r="F3007" s="50"/>
      <c r="G3007" s="50"/>
      <c r="H3007" s="50"/>
      <c r="I3007" s="50"/>
      <c r="J3007" s="50"/>
      <c r="K3007" s="50"/>
      <c r="L3007" s="53"/>
      <c r="M3007" s="53"/>
      <c r="N3007" s="50"/>
      <c r="O3007" s="50"/>
      <c r="P3007" s="50"/>
      <c r="Q3007" s="50"/>
      <c r="R3007" s="53"/>
    </row>
    <row r="3008">
      <c r="A3008" s="54"/>
      <c r="B3008" s="50"/>
      <c r="C3008" s="51"/>
      <c r="D3008" s="50"/>
      <c r="E3008" s="52"/>
      <c r="F3008" s="50"/>
      <c r="G3008" s="50"/>
      <c r="H3008" s="50"/>
      <c r="I3008" s="50"/>
      <c r="J3008" s="50"/>
      <c r="K3008" s="50"/>
      <c r="L3008" s="53"/>
      <c r="M3008" s="53"/>
      <c r="N3008" s="50"/>
      <c r="O3008" s="50"/>
      <c r="P3008" s="50"/>
      <c r="Q3008" s="50"/>
      <c r="R3008" s="53"/>
    </row>
    <row r="3009">
      <c r="A3009" s="54"/>
      <c r="B3009" s="50"/>
      <c r="C3009" s="51"/>
      <c r="D3009" s="50"/>
      <c r="E3009" s="52"/>
      <c r="F3009" s="50"/>
      <c r="G3009" s="50"/>
      <c r="H3009" s="50"/>
      <c r="I3009" s="50"/>
      <c r="J3009" s="50"/>
      <c r="K3009" s="50"/>
      <c r="L3009" s="53"/>
      <c r="M3009" s="53"/>
      <c r="N3009" s="50"/>
      <c r="O3009" s="50"/>
      <c r="P3009" s="50"/>
      <c r="Q3009" s="50"/>
      <c r="R3009" s="53"/>
    </row>
    <row r="3010">
      <c r="A3010" s="54"/>
      <c r="B3010" s="50"/>
      <c r="C3010" s="51"/>
      <c r="D3010" s="50"/>
      <c r="E3010" s="52"/>
      <c r="F3010" s="50"/>
      <c r="G3010" s="50"/>
      <c r="H3010" s="50"/>
      <c r="I3010" s="50"/>
      <c r="J3010" s="50"/>
      <c r="K3010" s="50"/>
      <c r="L3010" s="53"/>
      <c r="M3010" s="53"/>
      <c r="N3010" s="50"/>
      <c r="O3010" s="50"/>
      <c r="P3010" s="50"/>
      <c r="Q3010" s="50"/>
      <c r="R3010" s="53"/>
    </row>
    <row r="3011">
      <c r="A3011" s="54"/>
      <c r="B3011" s="50"/>
      <c r="C3011" s="51"/>
      <c r="D3011" s="50"/>
      <c r="E3011" s="52"/>
      <c r="F3011" s="50"/>
      <c r="G3011" s="50"/>
      <c r="H3011" s="50"/>
      <c r="I3011" s="50"/>
      <c r="J3011" s="50"/>
      <c r="K3011" s="50"/>
      <c r="L3011" s="53"/>
      <c r="M3011" s="53"/>
      <c r="N3011" s="50"/>
      <c r="O3011" s="50"/>
      <c r="P3011" s="50"/>
      <c r="Q3011" s="50"/>
      <c r="R3011" s="53"/>
    </row>
    <row r="3012">
      <c r="A3012" s="54"/>
      <c r="B3012" s="50"/>
      <c r="C3012" s="51"/>
      <c r="D3012" s="50"/>
      <c r="E3012" s="52"/>
      <c r="F3012" s="50"/>
      <c r="G3012" s="50"/>
      <c r="H3012" s="50"/>
      <c r="I3012" s="50"/>
      <c r="J3012" s="50"/>
      <c r="K3012" s="50"/>
      <c r="L3012" s="53"/>
      <c r="M3012" s="53"/>
      <c r="N3012" s="50"/>
      <c r="O3012" s="50"/>
      <c r="P3012" s="50"/>
      <c r="Q3012" s="50"/>
      <c r="R3012" s="53"/>
    </row>
    <row r="3013">
      <c r="A3013" s="54"/>
      <c r="B3013" s="50"/>
      <c r="C3013" s="51"/>
      <c r="D3013" s="50"/>
      <c r="E3013" s="52"/>
      <c r="F3013" s="50"/>
      <c r="G3013" s="50"/>
      <c r="H3013" s="50"/>
      <c r="I3013" s="50"/>
      <c r="J3013" s="50"/>
      <c r="K3013" s="50"/>
      <c r="L3013" s="53"/>
      <c r="M3013" s="53"/>
      <c r="N3013" s="50"/>
      <c r="O3013" s="50"/>
      <c r="P3013" s="50"/>
      <c r="Q3013" s="50"/>
      <c r="R3013" s="53"/>
    </row>
    <row r="3014">
      <c r="A3014" s="54"/>
      <c r="B3014" s="50"/>
      <c r="C3014" s="51"/>
      <c r="D3014" s="50"/>
      <c r="E3014" s="52"/>
      <c r="F3014" s="50"/>
      <c r="G3014" s="50"/>
      <c r="H3014" s="50"/>
      <c r="I3014" s="50"/>
      <c r="J3014" s="50"/>
      <c r="K3014" s="50"/>
      <c r="L3014" s="53"/>
      <c r="M3014" s="53"/>
      <c r="N3014" s="50"/>
      <c r="O3014" s="50"/>
      <c r="P3014" s="50"/>
      <c r="Q3014" s="50"/>
      <c r="R3014" s="53"/>
    </row>
    <row r="3015">
      <c r="A3015" s="54"/>
      <c r="B3015" s="50"/>
      <c r="C3015" s="51"/>
      <c r="D3015" s="50"/>
      <c r="E3015" s="52"/>
      <c r="F3015" s="50"/>
      <c r="G3015" s="50"/>
      <c r="H3015" s="50"/>
      <c r="I3015" s="50"/>
      <c r="J3015" s="50"/>
      <c r="K3015" s="50"/>
      <c r="L3015" s="53"/>
      <c r="M3015" s="53"/>
      <c r="N3015" s="50"/>
      <c r="O3015" s="50"/>
      <c r="P3015" s="50"/>
      <c r="Q3015" s="50"/>
      <c r="R3015" s="53"/>
    </row>
    <row r="3016">
      <c r="A3016" s="54"/>
      <c r="B3016" s="50"/>
      <c r="C3016" s="51"/>
      <c r="D3016" s="50"/>
      <c r="E3016" s="52"/>
      <c r="F3016" s="50"/>
      <c r="G3016" s="50"/>
      <c r="H3016" s="50"/>
      <c r="I3016" s="50"/>
      <c r="J3016" s="50"/>
      <c r="K3016" s="50"/>
      <c r="L3016" s="53"/>
      <c r="M3016" s="53"/>
      <c r="N3016" s="50"/>
      <c r="O3016" s="50"/>
      <c r="P3016" s="50"/>
      <c r="Q3016" s="50"/>
      <c r="R3016" s="53"/>
    </row>
    <row r="3017">
      <c r="A3017" s="54"/>
      <c r="B3017" s="50"/>
      <c r="C3017" s="51"/>
      <c r="D3017" s="50"/>
      <c r="E3017" s="52"/>
      <c r="F3017" s="50"/>
      <c r="G3017" s="50"/>
      <c r="H3017" s="50"/>
      <c r="I3017" s="50"/>
      <c r="J3017" s="50"/>
      <c r="K3017" s="50"/>
      <c r="L3017" s="53"/>
      <c r="M3017" s="53"/>
      <c r="N3017" s="50"/>
      <c r="O3017" s="50"/>
      <c r="P3017" s="50"/>
      <c r="Q3017" s="50"/>
      <c r="R3017" s="53"/>
    </row>
    <row r="3018">
      <c r="A3018" s="54"/>
      <c r="B3018" s="50"/>
      <c r="C3018" s="51"/>
      <c r="D3018" s="50"/>
      <c r="E3018" s="52"/>
      <c r="F3018" s="50"/>
      <c r="G3018" s="50"/>
      <c r="H3018" s="50"/>
      <c r="I3018" s="50"/>
      <c r="J3018" s="50"/>
      <c r="K3018" s="50"/>
      <c r="L3018" s="53"/>
      <c r="M3018" s="53"/>
      <c r="N3018" s="50"/>
      <c r="O3018" s="50"/>
      <c r="P3018" s="50"/>
      <c r="Q3018" s="50"/>
      <c r="R3018" s="53"/>
    </row>
    <row r="3019">
      <c r="A3019" s="54"/>
      <c r="B3019" s="50"/>
      <c r="C3019" s="51"/>
      <c r="D3019" s="50"/>
      <c r="E3019" s="52"/>
      <c r="F3019" s="50"/>
      <c r="G3019" s="50"/>
      <c r="H3019" s="50"/>
      <c r="I3019" s="50"/>
      <c r="J3019" s="50"/>
      <c r="K3019" s="50"/>
      <c r="L3019" s="53"/>
      <c r="M3019" s="53"/>
      <c r="N3019" s="50"/>
      <c r="O3019" s="50"/>
      <c r="P3019" s="50"/>
      <c r="Q3019" s="50"/>
      <c r="R3019" s="53"/>
    </row>
    <row r="3020">
      <c r="A3020" s="54"/>
      <c r="B3020" s="50"/>
      <c r="C3020" s="51"/>
      <c r="D3020" s="50"/>
      <c r="E3020" s="52"/>
      <c r="F3020" s="50"/>
      <c r="G3020" s="50"/>
      <c r="H3020" s="50"/>
      <c r="I3020" s="50"/>
      <c r="J3020" s="50"/>
      <c r="K3020" s="50"/>
      <c r="L3020" s="53"/>
      <c r="M3020" s="53"/>
      <c r="N3020" s="50"/>
      <c r="O3020" s="50"/>
      <c r="P3020" s="50"/>
      <c r="Q3020" s="50"/>
      <c r="R3020" s="53"/>
    </row>
    <row r="3021">
      <c r="A3021" s="54"/>
      <c r="B3021" s="50"/>
      <c r="C3021" s="51"/>
      <c r="D3021" s="50"/>
      <c r="E3021" s="52"/>
      <c r="F3021" s="50"/>
      <c r="G3021" s="50"/>
      <c r="H3021" s="50"/>
      <c r="I3021" s="50"/>
      <c r="J3021" s="50"/>
      <c r="K3021" s="50"/>
      <c r="L3021" s="53"/>
      <c r="M3021" s="53"/>
      <c r="N3021" s="50"/>
      <c r="O3021" s="50"/>
      <c r="P3021" s="50"/>
      <c r="Q3021" s="50"/>
      <c r="R3021" s="53"/>
    </row>
    <row r="3022">
      <c r="A3022" s="54"/>
      <c r="B3022" s="50"/>
      <c r="C3022" s="51"/>
      <c r="D3022" s="50"/>
      <c r="E3022" s="52"/>
      <c r="F3022" s="50"/>
      <c r="G3022" s="50"/>
      <c r="H3022" s="50"/>
      <c r="I3022" s="50"/>
      <c r="J3022" s="50"/>
      <c r="K3022" s="50"/>
      <c r="L3022" s="53"/>
      <c r="M3022" s="53"/>
      <c r="N3022" s="50"/>
      <c r="O3022" s="50"/>
      <c r="P3022" s="50"/>
      <c r="Q3022" s="50"/>
      <c r="R3022" s="53"/>
    </row>
    <row r="3023">
      <c r="A3023" s="54"/>
      <c r="B3023" s="50"/>
      <c r="C3023" s="51"/>
      <c r="D3023" s="50"/>
      <c r="E3023" s="52"/>
      <c r="F3023" s="50"/>
      <c r="G3023" s="50"/>
      <c r="H3023" s="50"/>
      <c r="I3023" s="50"/>
      <c r="J3023" s="50"/>
      <c r="K3023" s="50"/>
      <c r="L3023" s="53"/>
      <c r="M3023" s="53"/>
      <c r="N3023" s="50"/>
      <c r="O3023" s="50"/>
      <c r="P3023" s="50"/>
      <c r="Q3023" s="50"/>
      <c r="R3023" s="53"/>
    </row>
    <row r="3024">
      <c r="A3024" s="54"/>
      <c r="B3024" s="50"/>
      <c r="C3024" s="51"/>
      <c r="D3024" s="50"/>
      <c r="E3024" s="52"/>
      <c r="F3024" s="50"/>
      <c r="G3024" s="50"/>
      <c r="H3024" s="50"/>
      <c r="I3024" s="50"/>
      <c r="J3024" s="50"/>
      <c r="K3024" s="50"/>
      <c r="L3024" s="53"/>
      <c r="M3024" s="53"/>
      <c r="N3024" s="50"/>
      <c r="O3024" s="50"/>
      <c r="P3024" s="50"/>
      <c r="Q3024" s="50"/>
      <c r="R3024" s="53"/>
    </row>
    <row r="3025">
      <c r="A3025" s="54"/>
      <c r="B3025" s="50"/>
      <c r="C3025" s="51"/>
      <c r="D3025" s="50"/>
      <c r="E3025" s="52"/>
      <c r="F3025" s="50"/>
      <c r="G3025" s="50"/>
      <c r="H3025" s="50"/>
      <c r="I3025" s="50"/>
      <c r="J3025" s="50"/>
      <c r="K3025" s="50"/>
      <c r="L3025" s="53"/>
      <c r="M3025" s="53"/>
      <c r="N3025" s="50"/>
      <c r="O3025" s="50"/>
      <c r="P3025" s="50"/>
      <c r="Q3025" s="50"/>
      <c r="R3025" s="53"/>
    </row>
    <row r="3026">
      <c r="A3026" s="54"/>
      <c r="B3026" s="50"/>
      <c r="C3026" s="51"/>
      <c r="D3026" s="50"/>
      <c r="E3026" s="52"/>
      <c r="F3026" s="50"/>
      <c r="G3026" s="50"/>
      <c r="H3026" s="50"/>
      <c r="I3026" s="50"/>
      <c r="J3026" s="50"/>
      <c r="K3026" s="50"/>
      <c r="L3026" s="53"/>
      <c r="M3026" s="53"/>
      <c r="N3026" s="50"/>
      <c r="O3026" s="50"/>
      <c r="P3026" s="50"/>
      <c r="Q3026" s="50"/>
      <c r="R3026" s="53"/>
    </row>
    <row r="3027">
      <c r="A3027" s="54"/>
      <c r="B3027" s="50"/>
      <c r="C3027" s="51"/>
      <c r="D3027" s="50"/>
      <c r="E3027" s="52"/>
      <c r="F3027" s="50"/>
      <c r="G3027" s="50"/>
      <c r="H3027" s="50"/>
      <c r="I3027" s="50"/>
      <c r="J3027" s="50"/>
      <c r="K3027" s="50"/>
      <c r="L3027" s="53"/>
      <c r="M3027" s="53"/>
      <c r="N3027" s="50"/>
      <c r="O3027" s="50"/>
      <c r="P3027" s="50"/>
      <c r="Q3027" s="50"/>
      <c r="R3027" s="53"/>
    </row>
    <row r="3028">
      <c r="A3028" s="54"/>
      <c r="B3028" s="50"/>
      <c r="C3028" s="51"/>
      <c r="D3028" s="50"/>
      <c r="E3028" s="52"/>
      <c r="F3028" s="50"/>
      <c r="G3028" s="50"/>
      <c r="H3028" s="50"/>
      <c r="I3028" s="50"/>
      <c r="J3028" s="50"/>
      <c r="K3028" s="50"/>
      <c r="L3028" s="53"/>
      <c r="M3028" s="53"/>
      <c r="N3028" s="50"/>
      <c r="O3028" s="50"/>
      <c r="P3028" s="50"/>
      <c r="Q3028" s="50"/>
      <c r="R3028" s="53"/>
    </row>
    <row r="3029">
      <c r="A3029" s="54"/>
      <c r="B3029" s="50"/>
      <c r="C3029" s="51"/>
      <c r="D3029" s="50"/>
      <c r="E3029" s="52"/>
      <c r="F3029" s="50"/>
      <c r="G3029" s="50"/>
      <c r="H3029" s="50"/>
      <c r="I3029" s="50"/>
      <c r="J3029" s="50"/>
      <c r="K3029" s="50"/>
      <c r="L3029" s="53"/>
      <c r="M3029" s="53"/>
      <c r="N3029" s="50"/>
      <c r="O3029" s="50"/>
      <c r="P3029" s="50"/>
      <c r="Q3029" s="50"/>
      <c r="R3029" s="53"/>
    </row>
    <row r="3030">
      <c r="A3030" s="54"/>
      <c r="B3030" s="50"/>
      <c r="C3030" s="51"/>
      <c r="D3030" s="50"/>
      <c r="E3030" s="52"/>
      <c r="F3030" s="50"/>
      <c r="G3030" s="50"/>
      <c r="H3030" s="50"/>
      <c r="I3030" s="50"/>
      <c r="J3030" s="50"/>
      <c r="K3030" s="50"/>
      <c r="L3030" s="53"/>
      <c r="M3030" s="53"/>
      <c r="N3030" s="50"/>
      <c r="O3030" s="50"/>
      <c r="P3030" s="50"/>
      <c r="Q3030" s="50"/>
      <c r="R3030" s="53"/>
    </row>
    <row r="3031">
      <c r="A3031" s="54"/>
      <c r="B3031" s="50"/>
      <c r="C3031" s="51"/>
      <c r="D3031" s="50"/>
      <c r="E3031" s="52"/>
      <c r="F3031" s="50"/>
      <c r="G3031" s="50"/>
      <c r="H3031" s="50"/>
      <c r="I3031" s="50"/>
      <c r="J3031" s="50"/>
      <c r="K3031" s="50"/>
      <c r="L3031" s="53"/>
      <c r="M3031" s="53"/>
      <c r="N3031" s="50"/>
      <c r="O3031" s="50"/>
      <c r="P3031" s="50"/>
      <c r="Q3031" s="50"/>
      <c r="R3031" s="53"/>
    </row>
    <row r="3032">
      <c r="A3032" s="54"/>
      <c r="B3032" s="50"/>
      <c r="C3032" s="51"/>
      <c r="D3032" s="50"/>
      <c r="E3032" s="52"/>
      <c r="F3032" s="50"/>
      <c r="G3032" s="50"/>
      <c r="H3032" s="50"/>
      <c r="I3032" s="50"/>
      <c r="J3032" s="50"/>
      <c r="K3032" s="50"/>
      <c r="L3032" s="53"/>
      <c r="M3032" s="53"/>
      <c r="N3032" s="50"/>
      <c r="O3032" s="50"/>
      <c r="P3032" s="50"/>
      <c r="Q3032" s="50"/>
      <c r="R3032" s="53"/>
    </row>
    <row r="3033">
      <c r="A3033" s="54"/>
      <c r="B3033" s="50"/>
      <c r="C3033" s="51"/>
      <c r="D3033" s="50"/>
      <c r="E3033" s="52"/>
      <c r="F3033" s="50"/>
      <c r="G3033" s="50"/>
      <c r="H3033" s="50"/>
      <c r="I3033" s="50"/>
      <c r="J3033" s="50"/>
      <c r="K3033" s="50"/>
      <c r="L3033" s="53"/>
      <c r="M3033" s="53"/>
      <c r="N3033" s="50"/>
      <c r="O3033" s="50"/>
      <c r="P3033" s="50"/>
      <c r="Q3033" s="50"/>
      <c r="R3033" s="53"/>
    </row>
    <row r="3034">
      <c r="A3034" s="54"/>
      <c r="B3034" s="50"/>
      <c r="C3034" s="51"/>
      <c r="D3034" s="50"/>
      <c r="E3034" s="52"/>
      <c r="F3034" s="50"/>
      <c r="G3034" s="50"/>
      <c r="H3034" s="50"/>
      <c r="I3034" s="50"/>
      <c r="J3034" s="50"/>
      <c r="K3034" s="50"/>
      <c r="L3034" s="53"/>
      <c r="M3034" s="53"/>
      <c r="N3034" s="50"/>
      <c r="O3034" s="50"/>
      <c r="P3034" s="50"/>
      <c r="Q3034" s="50"/>
      <c r="R3034" s="53"/>
    </row>
    <row r="3035">
      <c r="A3035" s="54"/>
      <c r="B3035" s="50"/>
      <c r="C3035" s="51"/>
      <c r="D3035" s="50"/>
      <c r="E3035" s="52"/>
      <c r="F3035" s="50"/>
      <c r="G3035" s="50"/>
      <c r="H3035" s="50"/>
      <c r="I3035" s="50"/>
      <c r="J3035" s="50"/>
      <c r="K3035" s="50"/>
      <c r="L3035" s="53"/>
      <c r="M3035" s="53"/>
      <c r="N3035" s="50"/>
      <c r="O3035" s="50"/>
      <c r="P3035" s="50"/>
      <c r="Q3035" s="50"/>
      <c r="R3035" s="53"/>
    </row>
    <row r="3036">
      <c r="A3036" s="54"/>
      <c r="B3036" s="50"/>
      <c r="C3036" s="51"/>
      <c r="D3036" s="50"/>
      <c r="E3036" s="52"/>
      <c r="F3036" s="50"/>
      <c r="G3036" s="50"/>
      <c r="H3036" s="50"/>
      <c r="I3036" s="50"/>
      <c r="J3036" s="50"/>
      <c r="K3036" s="50"/>
      <c r="L3036" s="53"/>
      <c r="M3036" s="53"/>
      <c r="N3036" s="50"/>
      <c r="O3036" s="50"/>
      <c r="P3036" s="50"/>
      <c r="Q3036" s="50"/>
      <c r="R3036" s="53"/>
    </row>
    <row r="3037">
      <c r="A3037" s="54"/>
      <c r="B3037" s="50"/>
      <c r="C3037" s="51"/>
      <c r="D3037" s="50"/>
      <c r="E3037" s="52"/>
      <c r="F3037" s="50"/>
      <c r="G3037" s="50"/>
      <c r="H3037" s="50"/>
      <c r="I3037" s="50"/>
      <c r="J3037" s="50"/>
      <c r="K3037" s="50"/>
      <c r="L3037" s="53"/>
      <c r="M3037" s="53"/>
      <c r="N3037" s="50"/>
      <c r="O3037" s="50"/>
      <c r="P3037" s="50"/>
      <c r="Q3037" s="50"/>
      <c r="R3037" s="53"/>
    </row>
    <row r="3038">
      <c r="A3038" s="54"/>
      <c r="B3038" s="50"/>
      <c r="C3038" s="51"/>
      <c r="D3038" s="50"/>
      <c r="E3038" s="52"/>
      <c r="F3038" s="50"/>
      <c r="G3038" s="50"/>
      <c r="H3038" s="50"/>
      <c r="I3038" s="50"/>
      <c r="J3038" s="50"/>
      <c r="K3038" s="50"/>
      <c r="L3038" s="53"/>
      <c r="M3038" s="53"/>
      <c r="N3038" s="50"/>
      <c r="O3038" s="50"/>
      <c r="P3038" s="50"/>
      <c r="Q3038" s="50"/>
      <c r="R3038" s="53"/>
    </row>
    <row r="3039">
      <c r="A3039" s="54"/>
      <c r="B3039" s="50"/>
      <c r="C3039" s="51"/>
      <c r="D3039" s="50"/>
      <c r="E3039" s="52"/>
      <c r="F3039" s="50"/>
      <c r="G3039" s="50"/>
      <c r="H3039" s="50"/>
      <c r="I3039" s="50"/>
      <c r="J3039" s="50"/>
      <c r="K3039" s="50"/>
      <c r="L3039" s="53"/>
      <c r="M3039" s="53"/>
      <c r="N3039" s="50"/>
      <c r="O3039" s="50"/>
      <c r="P3039" s="50"/>
      <c r="Q3039" s="50"/>
      <c r="R3039" s="53"/>
    </row>
    <row r="3040">
      <c r="A3040" s="54"/>
      <c r="B3040" s="50"/>
      <c r="C3040" s="51"/>
      <c r="D3040" s="50"/>
      <c r="E3040" s="52"/>
      <c r="F3040" s="50"/>
      <c r="G3040" s="50"/>
      <c r="H3040" s="50"/>
      <c r="I3040" s="50"/>
      <c r="J3040" s="50"/>
      <c r="K3040" s="50"/>
      <c r="L3040" s="53"/>
      <c r="M3040" s="53"/>
      <c r="N3040" s="50"/>
      <c r="O3040" s="50"/>
      <c r="P3040" s="50"/>
      <c r="Q3040" s="50"/>
      <c r="R3040" s="53"/>
    </row>
    <row r="3041">
      <c r="A3041" s="54"/>
      <c r="B3041" s="50"/>
      <c r="C3041" s="51"/>
      <c r="D3041" s="50"/>
      <c r="E3041" s="52"/>
      <c r="F3041" s="50"/>
      <c r="G3041" s="50"/>
      <c r="H3041" s="50"/>
      <c r="I3041" s="50"/>
      <c r="J3041" s="50"/>
      <c r="K3041" s="50"/>
      <c r="L3041" s="53"/>
      <c r="M3041" s="53"/>
      <c r="N3041" s="50"/>
      <c r="O3041" s="50"/>
      <c r="P3041" s="50"/>
      <c r="Q3041" s="50"/>
      <c r="R3041" s="53"/>
    </row>
    <row r="3042">
      <c r="A3042" s="54"/>
      <c r="B3042" s="50"/>
      <c r="C3042" s="51"/>
      <c r="D3042" s="50"/>
      <c r="E3042" s="52"/>
      <c r="F3042" s="50"/>
      <c r="G3042" s="50"/>
      <c r="H3042" s="50"/>
      <c r="I3042" s="50"/>
      <c r="J3042" s="50"/>
      <c r="K3042" s="50"/>
      <c r="L3042" s="53"/>
      <c r="M3042" s="53"/>
      <c r="N3042" s="50"/>
      <c r="O3042" s="50"/>
      <c r="P3042" s="50"/>
      <c r="Q3042" s="50"/>
      <c r="R3042" s="53"/>
    </row>
    <row r="3043">
      <c r="A3043" s="54"/>
      <c r="B3043" s="50"/>
      <c r="C3043" s="51"/>
      <c r="D3043" s="50"/>
      <c r="E3043" s="52"/>
      <c r="F3043" s="50"/>
      <c r="G3043" s="50"/>
      <c r="H3043" s="50"/>
      <c r="I3043" s="50"/>
      <c r="J3043" s="50"/>
      <c r="K3043" s="50"/>
      <c r="L3043" s="53"/>
      <c r="M3043" s="53"/>
      <c r="N3043" s="50"/>
      <c r="O3043" s="50"/>
      <c r="P3043" s="50"/>
      <c r="Q3043" s="50"/>
      <c r="R3043" s="53"/>
    </row>
    <row r="3044">
      <c r="A3044" s="54"/>
      <c r="B3044" s="50"/>
      <c r="C3044" s="51"/>
      <c r="D3044" s="50"/>
      <c r="E3044" s="52"/>
      <c r="F3044" s="50"/>
      <c r="G3044" s="50"/>
      <c r="H3044" s="50"/>
      <c r="I3044" s="50"/>
      <c r="J3044" s="50"/>
      <c r="K3044" s="50"/>
      <c r="L3044" s="53"/>
      <c r="M3044" s="53"/>
      <c r="N3044" s="50"/>
      <c r="O3044" s="50"/>
      <c r="P3044" s="50"/>
      <c r="Q3044" s="50"/>
      <c r="R3044" s="53"/>
    </row>
    <row r="3045">
      <c r="A3045" s="54"/>
      <c r="B3045" s="50"/>
      <c r="C3045" s="51"/>
      <c r="D3045" s="50"/>
      <c r="E3045" s="52"/>
      <c r="F3045" s="50"/>
      <c r="G3045" s="50"/>
      <c r="H3045" s="50"/>
      <c r="I3045" s="50"/>
      <c r="J3045" s="50"/>
      <c r="K3045" s="50"/>
      <c r="L3045" s="53"/>
      <c r="M3045" s="53"/>
      <c r="N3045" s="50"/>
      <c r="O3045" s="50"/>
      <c r="P3045" s="50"/>
      <c r="Q3045" s="50"/>
      <c r="R3045" s="53"/>
    </row>
    <row r="3046">
      <c r="A3046" s="54"/>
      <c r="B3046" s="50"/>
      <c r="C3046" s="51"/>
      <c r="D3046" s="50"/>
      <c r="E3046" s="52"/>
      <c r="F3046" s="50"/>
      <c r="G3046" s="50"/>
      <c r="H3046" s="50"/>
      <c r="I3046" s="50"/>
      <c r="J3046" s="50"/>
      <c r="K3046" s="50"/>
      <c r="L3046" s="53"/>
      <c r="M3046" s="53"/>
      <c r="N3046" s="50"/>
      <c r="O3046" s="50"/>
      <c r="P3046" s="50"/>
      <c r="Q3046" s="50"/>
      <c r="R3046" s="53"/>
    </row>
    <row r="3047">
      <c r="A3047" s="54"/>
      <c r="B3047" s="50"/>
      <c r="C3047" s="51"/>
      <c r="D3047" s="50"/>
      <c r="E3047" s="52"/>
      <c r="F3047" s="50"/>
      <c r="G3047" s="50"/>
      <c r="H3047" s="50"/>
      <c r="I3047" s="50"/>
      <c r="J3047" s="50"/>
      <c r="K3047" s="50"/>
      <c r="L3047" s="53"/>
      <c r="M3047" s="53"/>
      <c r="N3047" s="50"/>
      <c r="O3047" s="50"/>
      <c r="P3047" s="50"/>
      <c r="Q3047" s="50"/>
      <c r="R3047" s="53"/>
    </row>
    <row r="3048">
      <c r="A3048" s="54"/>
      <c r="B3048" s="50"/>
      <c r="C3048" s="51"/>
      <c r="D3048" s="50"/>
      <c r="E3048" s="52"/>
      <c r="F3048" s="50"/>
      <c r="G3048" s="50"/>
      <c r="H3048" s="50"/>
      <c r="I3048" s="50"/>
      <c r="J3048" s="50"/>
      <c r="K3048" s="50"/>
      <c r="L3048" s="53"/>
      <c r="M3048" s="53"/>
      <c r="N3048" s="50"/>
      <c r="O3048" s="50"/>
      <c r="P3048" s="50"/>
      <c r="Q3048" s="50"/>
      <c r="R3048" s="53"/>
    </row>
    <row r="3049">
      <c r="A3049" s="54"/>
      <c r="B3049" s="50"/>
      <c r="C3049" s="51"/>
      <c r="D3049" s="50"/>
      <c r="E3049" s="52"/>
      <c r="F3049" s="50"/>
      <c r="G3049" s="50"/>
      <c r="H3049" s="50"/>
      <c r="I3049" s="50"/>
      <c r="J3049" s="50"/>
      <c r="K3049" s="50"/>
      <c r="L3049" s="53"/>
      <c r="M3049" s="53"/>
      <c r="N3049" s="50"/>
      <c r="O3049" s="50"/>
      <c r="P3049" s="50"/>
      <c r="Q3049" s="50"/>
      <c r="R3049" s="53"/>
    </row>
    <row r="3050">
      <c r="A3050" s="54"/>
      <c r="B3050" s="50"/>
      <c r="C3050" s="51"/>
      <c r="D3050" s="50"/>
      <c r="E3050" s="52"/>
      <c r="F3050" s="50"/>
      <c r="G3050" s="50"/>
      <c r="H3050" s="50"/>
      <c r="I3050" s="50"/>
      <c r="J3050" s="50"/>
      <c r="K3050" s="50"/>
      <c r="L3050" s="53"/>
      <c r="M3050" s="53"/>
      <c r="N3050" s="50"/>
      <c r="O3050" s="50"/>
      <c r="P3050" s="50"/>
      <c r="Q3050" s="50"/>
      <c r="R3050" s="53"/>
    </row>
    <row r="3051">
      <c r="A3051" s="54"/>
      <c r="B3051" s="50"/>
      <c r="C3051" s="51"/>
      <c r="D3051" s="50"/>
      <c r="E3051" s="52"/>
      <c r="F3051" s="50"/>
      <c r="G3051" s="50"/>
      <c r="H3051" s="50"/>
      <c r="I3051" s="50"/>
      <c r="J3051" s="50"/>
      <c r="K3051" s="50"/>
      <c r="L3051" s="53"/>
      <c r="M3051" s="53"/>
      <c r="N3051" s="50"/>
      <c r="O3051" s="50"/>
      <c r="P3051" s="50"/>
      <c r="Q3051" s="50"/>
      <c r="R3051" s="53"/>
    </row>
    <row r="3052">
      <c r="A3052" s="54"/>
      <c r="B3052" s="50"/>
      <c r="C3052" s="51"/>
      <c r="D3052" s="50"/>
      <c r="E3052" s="52"/>
      <c r="F3052" s="50"/>
      <c r="G3052" s="50"/>
      <c r="H3052" s="50"/>
      <c r="I3052" s="50"/>
      <c r="J3052" s="50"/>
      <c r="K3052" s="50"/>
      <c r="L3052" s="53"/>
      <c r="M3052" s="53"/>
      <c r="N3052" s="50"/>
      <c r="O3052" s="50"/>
      <c r="P3052" s="50"/>
      <c r="Q3052" s="50"/>
      <c r="R3052" s="53"/>
    </row>
    <row r="3053">
      <c r="A3053" s="54"/>
      <c r="B3053" s="50"/>
      <c r="C3053" s="51"/>
      <c r="D3053" s="50"/>
      <c r="E3053" s="52"/>
      <c r="F3053" s="50"/>
      <c r="G3053" s="50"/>
      <c r="H3053" s="50"/>
      <c r="I3053" s="50"/>
      <c r="J3053" s="50"/>
      <c r="K3053" s="50"/>
      <c r="L3053" s="53"/>
      <c r="M3053" s="53"/>
      <c r="N3053" s="50"/>
      <c r="O3053" s="50"/>
      <c r="P3053" s="50"/>
      <c r="Q3053" s="50"/>
      <c r="R3053" s="53"/>
    </row>
    <row r="3054">
      <c r="A3054" s="54"/>
      <c r="B3054" s="50"/>
      <c r="C3054" s="51"/>
      <c r="D3054" s="50"/>
      <c r="E3054" s="52"/>
      <c r="F3054" s="50"/>
      <c r="G3054" s="50"/>
      <c r="H3054" s="50"/>
      <c r="I3054" s="50"/>
      <c r="J3054" s="50"/>
      <c r="K3054" s="50"/>
      <c r="L3054" s="53"/>
      <c r="M3054" s="53"/>
      <c r="N3054" s="50"/>
      <c r="O3054" s="50"/>
      <c r="P3054" s="50"/>
      <c r="Q3054" s="50"/>
      <c r="R3054" s="53"/>
    </row>
    <row r="3055">
      <c r="A3055" s="54"/>
      <c r="B3055" s="50"/>
      <c r="C3055" s="51"/>
      <c r="D3055" s="50"/>
      <c r="E3055" s="52"/>
      <c r="F3055" s="50"/>
      <c r="G3055" s="50"/>
      <c r="H3055" s="50"/>
      <c r="I3055" s="50"/>
      <c r="J3055" s="50"/>
      <c r="K3055" s="50"/>
      <c r="L3055" s="53"/>
      <c r="M3055" s="53"/>
      <c r="N3055" s="50"/>
      <c r="O3055" s="50"/>
      <c r="P3055" s="50"/>
      <c r="Q3055" s="50"/>
      <c r="R3055" s="53"/>
    </row>
    <row r="3056">
      <c r="A3056" s="54"/>
      <c r="B3056" s="50"/>
      <c r="C3056" s="51"/>
      <c r="D3056" s="50"/>
      <c r="E3056" s="52"/>
      <c r="F3056" s="50"/>
      <c r="G3056" s="50"/>
      <c r="H3056" s="50"/>
      <c r="I3056" s="50"/>
      <c r="J3056" s="50"/>
      <c r="K3056" s="50"/>
      <c r="L3056" s="53"/>
      <c r="M3056" s="53"/>
      <c r="N3056" s="50"/>
      <c r="O3056" s="50"/>
      <c r="P3056" s="50"/>
      <c r="Q3056" s="50"/>
      <c r="R3056" s="53"/>
    </row>
    <row r="3057">
      <c r="A3057" s="54"/>
      <c r="B3057" s="50"/>
      <c r="C3057" s="51"/>
      <c r="D3057" s="50"/>
      <c r="E3057" s="52"/>
      <c r="F3057" s="50"/>
      <c r="G3057" s="50"/>
      <c r="H3057" s="50"/>
      <c r="I3057" s="50"/>
      <c r="J3057" s="50"/>
      <c r="K3057" s="50"/>
      <c r="L3057" s="53"/>
      <c r="M3057" s="53"/>
      <c r="N3057" s="50"/>
      <c r="O3057" s="50"/>
      <c r="P3057" s="50"/>
      <c r="Q3057" s="50"/>
      <c r="R3057" s="53"/>
    </row>
    <row r="3058">
      <c r="A3058" s="54"/>
      <c r="B3058" s="50"/>
      <c r="C3058" s="51"/>
      <c r="D3058" s="50"/>
      <c r="E3058" s="52"/>
      <c r="F3058" s="50"/>
      <c r="G3058" s="50"/>
      <c r="H3058" s="50"/>
      <c r="I3058" s="50"/>
      <c r="J3058" s="50"/>
      <c r="K3058" s="50"/>
      <c r="L3058" s="53"/>
      <c r="M3058" s="53"/>
      <c r="N3058" s="50"/>
      <c r="O3058" s="50"/>
      <c r="P3058" s="50"/>
      <c r="Q3058" s="50"/>
      <c r="R3058" s="53"/>
    </row>
    <row r="3059">
      <c r="A3059" s="54"/>
      <c r="B3059" s="50"/>
      <c r="C3059" s="51"/>
      <c r="D3059" s="50"/>
      <c r="E3059" s="52"/>
      <c r="F3059" s="50"/>
      <c r="G3059" s="50"/>
      <c r="H3059" s="50"/>
      <c r="I3059" s="50"/>
      <c r="J3059" s="50"/>
      <c r="K3059" s="50"/>
      <c r="L3059" s="53"/>
      <c r="M3059" s="53"/>
      <c r="N3059" s="50"/>
      <c r="O3059" s="50"/>
      <c r="P3059" s="50"/>
      <c r="Q3059" s="50"/>
      <c r="R3059" s="53"/>
    </row>
    <row r="3060">
      <c r="A3060" s="54"/>
      <c r="B3060" s="50"/>
      <c r="C3060" s="51"/>
      <c r="D3060" s="50"/>
      <c r="E3060" s="52"/>
      <c r="F3060" s="50"/>
      <c r="G3060" s="50"/>
      <c r="H3060" s="50"/>
      <c r="I3060" s="50"/>
      <c r="J3060" s="50"/>
      <c r="K3060" s="50"/>
      <c r="L3060" s="53"/>
      <c r="M3060" s="53"/>
      <c r="N3060" s="50"/>
      <c r="O3060" s="50"/>
      <c r="P3060" s="50"/>
      <c r="Q3060" s="50"/>
      <c r="R3060" s="53"/>
    </row>
    <row r="3061">
      <c r="A3061" s="54"/>
      <c r="B3061" s="50"/>
      <c r="C3061" s="51"/>
      <c r="D3061" s="50"/>
      <c r="E3061" s="52"/>
      <c r="F3061" s="50"/>
      <c r="G3061" s="50"/>
      <c r="H3061" s="50"/>
      <c r="I3061" s="50"/>
      <c r="J3061" s="50"/>
      <c r="K3061" s="50"/>
      <c r="L3061" s="53"/>
      <c r="M3061" s="53"/>
      <c r="N3061" s="50"/>
      <c r="O3061" s="50"/>
      <c r="P3061" s="50"/>
      <c r="Q3061" s="50"/>
      <c r="R3061" s="53"/>
    </row>
    <row r="3062">
      <c r="A3062" s="54"/>
      <c r="B3062" s="50"/>
      <c r="C3062" s="51"/>
      <c r="D3062" s="50"/>
      <c r="E3062" s="52"/>
      <c r="F3062" s="50"/>
      <c r="G3062" s="50"/>
      <c r="H3062" s="50"/>
      <c r="I3062" s="50"/>
      <c r="J3062" s="50"/>
      <c r="K3062" s="50"/>
      <c r="L3062" s="53"/>
      <c r="M3062" s="53"/>
      <c r="N3062" s="50"/>
      <c r="O3062" s="50"/>
      <c r="P3062" s="50"/>
      <c r="Q3062" s="50"/>
      <c r="R3062" s="53"/>
    </row>
    <row r="3063">
      <c r="A3063" s="54"/>
      <c r="B3063" s="50"/>
      <c r="C3063" s="51"/>
      <c r="D3063" s="50"/>
      <c r="E3063" s="52"/>
      <c r="F3063" s="50"/>
      <c r="G3063" s="50"/>
      <c r="H3063" s="50"/>
      <c r="I3063" s="50"/>
      <c r="J3063" s="50"/>
      <c r="K3063" s="50"/>
      <c r="L3063" s="53"/>
      <c r="M3063" s="53"/>
      <c r="N3063" s="50"/>
      <c r="O3063" s="50"/>
      <c r="P3063" s="50"/>
      <c r="Q3063" s="50"/>
      <c r="R3063" s="53"/>
    </row>
    <row r="3064">
      <c r="A3064" s="54"/>
      <c r="B3064" s="50"/>
      <c r="C3064" s="51"/>
      <c r="D3064" s="50"/>
      <c r="E3064" s="52"/>
      <c r="F3064" s="50"/>
      <c r="G3064" s="50"/>
      <c r="H3064" s="50"/>
      <c r="I3064" s="50"/>
      <c r="J3064" s="50"/>
      <c r="K3064" s="50"/>
      <c r="L3064" s="53"/>
      <c r="M3064" s="53"/>
      <c r="N3064" s="50"/>
      <c r="O3064" s="50"/>
      <c r="P3064" s="50"/>
      <c r="Q3064" s="50"/>
      <c r="R3064" s="53"/>
    </row>
    <row r="3065">
      <c r="A3065" s="54"/>
      <c r="B3065" s="50"/>
      <c r="C3065" s="51"/>
      <c r="D3065" s="50"/>
      <c r="E3065" s="52"/>
      <c r="F3065" s="50"/>
      <c r="G3065" s="50"/>
      <c r="H3065" s="50"/>
      <c r="I3065" s="50"/>
      <c r="J3065" s="50"/>
      <c r="K3065" s="50"/>
      <c r="L3065" s="53"/>
      <c r="M3065" s="53"/>
      <c r="N3065" s="50"/>
      <c r="O3065" s="50"/>
      <c r="P3065" s="50"/>
      <c r="Q3065" s="50"/>
      <c r="R3065" s="53"/>
    </row>
    <row r="3066">
      <c r="A3066" s="54"/>
      <c r="B3066" s="50"/>
      <c r="C3066" s="51"/>
      <c r="D3066" s="50"/>
      <c r="E3066" s="52"/>
      <c r="F3066" s="50"/>
      <c r="G3066" s="50"/>
      <c r="H3066" s="50"/>
      <c r="I3066" s="50"/>
      <c r="J3066" s="50"/>
      <c r="K3066" s="50"/>
      <c r="L3066" s="53"/>
      <c r="M3066" s="53"/>
      <c r="N3066" s="50"/>
      <c r="O3066" s="50"/>
      <c r="P3066" s="50"/>
      <c r="Q3066" s="50"/>
      <c r="R3066" s="53"/>
    </row>
    <row r="3067">
      <c r="A3067" s="54"/>
      <c r="B3067" s="50"/>
      <c r="C3067" s="51"/>
      <c r="D3067" s="50"/>
      <c r="E3067" s="52"/>
      <c r="F3067" s="50"/>
      <c r="G3067" s="50"/>
      <c r="H3067" s="50"/>
      <c r="I3067" s="50"/>
      <c r="J3067" s="50"/>
      <c r="K3067" s="50"/>
      <c r="L3067" s="53"/>
      <c r="M3067" s="53"/>
      <c r="N3067" s="50"/>
      <c r="O3067" s="50"/>
      <c r="P3067" s="50"/>
      <c r="Q3067" s="50"/>
      <c r="R3067" s="53"/>
    </row>
    <row r="3068">
      <c r="A3068" s="54"/>
      <c r="B3068" s="50"/>
      <c r="C3068" s="51"/>
      <c r="D3068" s="50"/>
      <c r="E3068" s="52"/>
      <c r="F3068" s="50"/>
      <c r="G3068" s="50"/>
      <c r="H3068" s="50"/>
      <c r="I3068" s="50"/>
      <c r="J3068" s="50"/>
      <c r="K3068" s="50"/>
      <c r="L3068" s="53"/>
      <c r="M3068" s="53"/>
      <c r="N3068" s="50"/>
      <c r="O3068" s="50"/>
      <c r="P3068" s="50"/>
      <c r="Q3068" s="50"/>
      <c r="R3068" s="53"/>
    </row>
    <row r="3069">
      <c r="A3069" s="54"/>
      <c r="B3069" s="50"/>
      <c r="C3069" s="51"/>
      <c r="D3069" s="50"/>
      <c r="E3069" s="52"/>
      <c r="F3069" s="50"/>
      <c r="G3069" s="50"/>
      <c r="H3069" s="50"/>
      <c r="I3069" s="50"/>
      <c r="J3069" s="50"/>
      <c r="K3069" s="50"/>
      <c r="L3069" s="53"/>
      <c r="M3069" s="53"/>
      <c r="N3069" s="50"/>
      <c r="O3069" s="50"/>
      <c r="P3069" s="50"/>
      <c r="Q3069" s="50"/>
      <c r="R3069" s="53"/>
    </row>
    <row r="3070">
      <c r="A3070" s="54"/>
      <c r="B3070" s="50"/>
      <c r="C3070" s="51"/>
      <c r="D3070" s="50"/>
      <c r="E3070" s="52"/>
      <c r="F3070" s="50"/>
      <c r="G3070" s="50"/>
      <c r="H3070" s="50"/>
      <c r="I3070" s="50"/>
      <c r="J3070" s="50"/>
      <c r="K3070" s="50"/>
      <c r="L3070" s="53"/>
      <c r="M3070" s="53"/>
      <c r="N3070" s="50"/>
      <c r="O3070" s="50"/>
      <c r="P3070" s="50"/>
      <c r="Q3070" s="50"/>
      <c r="R3070" s="53"/>
    </row>
    <row r="3071">
      <c r="A3071" s="54"/>
      <c r="B3071" s="50"/>
      <c r="C3071" s="51"/>
      <c r="D3071" s="50"/>
      <c r="E3071" s="52"/>
      <c r="F3071" s="50"/>
      <c r="G3071" s="50"/>
      <c r="H3071" s="50"/>
      <c r="I3071" s="50"/>
      <c r="J3071" s="50"/>
      <c r="K3071" s="50"/>
      <c r="L3071" s="53"/>
      <c r="M3071" s="53"/>
      <c r="N3071" s="50"/>
      <c r="O3071" s="50"/>
      <c r="P3071" s="50"/>
      <c r="Q3071" s="50"/>
      <c r="R3071" s="53"/>
    </row>
    <row r="3072">
      <c r="A3072" s="54"/>
      <c r="B3072" s="50"/>
      <c r="C3072" s="51"/>
      <c r="D3072" s="50"/>
      <c r="E3072" s="52"/>
      <c r="F3072" s="50"/>
      <c r="G3072" s="50"/>
      <c r="H3072" s="50"/>
      <c r="I3072" s="50"/>
      <c r="J3072" s="50"/>
      <c r="K3072" s="50"/>
      <c r="L3072" s="53"/>
      <c r="M3072" s="53"/>
      <c r="N3072" s="50"/>
      <c r="O3072" s="50"/>
      <c r="P3072" s="50"/>
      <c r="Q3072" s="50"/>
      <c r="R3072" s="53"/>
    </row>
    <row r="3073">
      <c r="A3073" s="54"/>
      <c r="B3073" s="50"/>
      <c r="C3073" s="51"/>
      <c r="D3073" s="50"/>
      <c r="E3073" s="52"/>
      <c r="F3073" s="50"/>
      <c r="G3073" s="50"/>
      <c r="H3073" s="50"/>
      <c r="I3073" s="50"/>
      <c r="J3073" s="50"/>
      <c r="K3073" s="50"/>
      <c r="L3073" s="53"/>
      <c r="M3073" s="53"/>
      <c r="N3073" s="50"/>
      <c r="O3073" s="50"/>
      <c r="P3073" s="50"/>
      <c r="Q3073" s="50"/>
      <c r="R3073" s="53"/>
    </row>
    <row r="3074">
      <c r="A3074" s="54"/>
      <c r="B3074" s="50"/>
      <c r="C3074" s="51"/>
      <c r="D3074" s="50"/>
      <c r="E3074" s="52"/>
      <c r="F3074" s="50"/>
      <c r="G3074" s="50"/>
      <c r="H3074" s="50"/>
      <c r="I3074" s="50"/>
      <c r="J3074" s="50"/>
      <c r="K3074" s="50"/>
      <c r="L3074" s="53"/>
      <c r="M3074" s="53"/>
      <c r="N3074" s="50"/>
      <c r="O3074" s="50"/>
      <c r="P3074" s="50"/>
      <c r="Q3074" s="50"/>
      <c r="R3074" s="53"/>
    </row>
    <row r="3075">
      <c r="A3075" s="54"/>
      <c r="B3075" s="50"/>
      <c r="C3075" s="51"/>
      <c r="D3075" s="50"/>
      <c r="E3075" s="52"/>
      <c r="F3075" s="50"/>
      <c r="G3075" s="50"/>
      <c r="H3075" s="50"/>
      <c r="I3075" s="50"/>
      <c r="J3075" s="50"/>
      <c r="K3075" s="50"/>
      <c r="L3075" s="53"/>
      <c r="M3075" s="53"/>
      <c r="N3075" s="50"/>
      <c r="O3075" s="50"/>
      <c r="P3075" s="50"/>
      <c r="Q3075" s="50"/>
      <c r="R3075" s="53"/>
    </row>
    <row r="3076">
      <c r="A3076" s="54"/>
      <c r="B3076" s="50"/>
      <c r="C3076" s="51"/>
      <c r="D3076" s="50"/>
      <c r="E3076" s="52"/>
      <c r="F3076" s="50"/>
      <c r="G3076" s="50"/>
      <c r="H3076" s="50"/>
      <c r="I3076" s="50"/>
      <c r="J3076" s="50"/>
      <c r="K3076" s="50"/>
      <c r="L3076" s="53"/>
      <c r="M3076" s="53"/>
      <c r="N3076" s="50"/>
      <c r="O3076" s="50"/>
      <c r="P3076" s="50"/>
      <c r="Q3076" s="50"/>
      <c r="R3076" s="53"/>
    </row>
    <row r="3077">
      <c r="A3077" s="54"/>
      <c r="B3077" s="50"/>
      <c r="C3077" s="51"/>
      <c r="D3077" s="50"/>
      <c r="E3077" s="52"/>
      <c r="F3077" s="50"/>
      <c r="G3077" s="50"/>
      <c r="H3077" s="50"/>
      <c r="I3077" s="50"/>
      <c r="J3077" s="50"/>
      <c r="K3077" s="50"/>
      <c r="L3077" s="53"/>
      <c r="M3077" s="53"/>
      <c r="N3077" s="50"/>
      <c r="O3077" s="50"/>
      <c r="P3077" s="50"/>
      <c r="Q3077" s="50"/>
      <c r="R3077" s="53"/>
    </row>
    <row r="3078">
      <c r="A3078" s="54"/>
      <c r="B3078" s="50"/>
      <c r="C3078" s="51"/>
      <c r="D3078" s="50"/>
      <c r="E3078" s="52"/>
      <c r="F3078" s="50"/>
      <c r="G3078" s="50"/>
      <c r="H3078" s="50"/>
      <c r="I3078" s="50"/>
      <c r="J3078" s="50"/>
      <c r="K3078" s="50"/>
      <c r="L3078" s="53"/>
      <c r="M3078" s="53"/>
      <c r="N3078" s="50"/>
      <c r="O3078" s="50"/>
      <c r="P3078" s="50"/>
      <c r="Q3078" s="50"/>
      <c r="R3078" s="53"/>
    </row>
    <row r="3079">
      <c r="A3079" s="54"/>
      <c r="B3079" s="50"/>
      <c r="C3079" s="51"/>
      <c r="D3079" s="50"/>
      <c r="E3079" s="52"/>
      <c r="F3079" s="50"/>
      <c r="G3079" s="50"/>
      <c r="H3079" s="50"/>
      <c r="I3079" s="50"/>
      <c r="J3079" s="50"/>
      <c r="K3079" s="50"/>
      <c r="L3079" s="53"/>
      <c r="M3079" s="53"/>
      <c r="N3079" s="50"/>
      <c r="O3079" s="50"/>
      <c r="P3079" s="50"/>
      <c r="Q3079" s="50"/>
      <c r="R3079" s="53"/>
    </row>
    <row r="3080">
      <c r="A3080" s="54"/>
      <c r="B3080" s="50"/>
      <c r="C3080" s="51"/>
      <c r="D3080" s="50"/>
      <c r="E3080" s="52"/>
      <c r="F3080" s="50"/>
      <c r="G3080" s="50"/>
      <c r="H3080" s="50"/>
      <c r="I3080" s="50"/>
      <c r="J3080" s="50"/>
      <c r="K3080" s="50"/>
      <c r="L3080" s="53"/>
      <c r="M3080" s="53"/>
      <c r="N3080" s="50"/>
      <c r="O3080" s="50"/>
      <c r="P3080" s="50"/>
      <c r="Q3080" s="50"/>
      <c r="R3080" s="53"/>
    </row>
    <row r="3081">
      <c r="A3081" s="54"/>
      <c r="B3081" s="50"/>
      <c r="C3081" s="51"/>
      <c r="D3081" s="50"/>
      <c r="E3081" s="52"/>
      <c r="F3081" s="50"/>
      <c r="G3081" s="50"/>
      <c r="H3081" s="50"/>
      <c r="I3081" s="50"/>
      <c r="J3081" s="50"/>
      <c r="K3081" s="50"/>
      <c r="L3081" s="53"/>
      <c r="M3081" s="53"/>
      <c r="N3081" s="50"/>
      <c r="O3081" s="50"/>
      <c r="P3081" s="50"/>
      <c r="Q3081" s="50"/>
      <c r="R3081" s="53"/>
    </row>
    <row r="3082">
      <c r="A3082" s="54"/>
      <c r="B3082" s="50"/>
      <c r="C3082" s="51"/>
      <c r="D3082" s="50"/>
      <c r="E3082" s="52"/>
      <c r="F3082" s="50"/>
      <c r="G3082" s="50"/>
      <c r="H3082" s="50"/>
      <c r="I3082" s="50"/>
      <c r="J3082" s="50"/>
      <c r="K3082" s="50"/>
      <c r="L3082" s="53"/>
      <c r="M3082" s="53"/>
      <c r="N3082" s="50"/>
      <c r="O3082" s="50"/>
      <c r="P3082" s="50"/>
      <c r="Q3082" s="50"/>
      <c r="R3082" s="53"/>
    </row>
    <row r="3083">
      <c r="A3083" s="54"/>
      <c r="B3083" s="50"/>
      <c r="C3083" s="51"/>
      <c r="D3083" s="50"/>
      <c r="E3083" s="52"/>
      <c r="F3083" s="50"/>
      <c r="G3083" s="50"/>
      <c r="H3083" s="50"/>
      <c r="I3083" s="50"/>
      <c r="J3083" s="50"/>
      <c r="K3083" s="50"/>
      <c r="L3083" s="53"/>
      <c r="M3083" s="53"/>
      <c r="N3083" s="50"/>
      <c r="O3083" s="50"/>
      <c r="P3083" s="50"/>
      <c r="Q3083" s="50"/>
      <c r="R3083" s="53"/>
    </row>
    <row r="3084">
      <c r="A3084" s="54"/>
      <c r="B3084" s="50"/>
      <c r="C3084" s="51"/>
      <c r="D3084" s="50"/>
      <c r="E3084" s="52"/>
      <c r="F3084" s="50"/>
      <c r="G3084" s="50"/>
      <c r="H3084" s="50"/>
      <c r="I3084" s="50"/>
      <c r="J3084" s="50"/>
      <c r="K3084" s="50"/>
      <c r="L3084" s="53"/>
      <c r="M3084" s="53"/>
      <c r="N3084" s="50"/>
      <c r="O3084" s="50"/>
      <c r="P3084" s="50"/>
      <c r="Q3084" s="50"/>
      <c r="R3084" s="53"/>
    </row>
    <row r="3085">
      <c r="A3085" s="54"/>
      <c r="B3085" s="50"/>
      <c r="C3085" s="51"/>
      <c r="D3085" s="50"/>
      <c r="E3085" s="52"/>
      <c r="F3085" s="50"/>
      <c r="G3085" s="50"/>
      <c r="H3085" s="50"/>
      <c r="I3085" s="50"/>
      <c r="J3085" s="50"/>
      <c r="K3085" s="50"/>
      <c r="L3085" s="53"/>
      <c r="M3085" s="53"/>
      <c r="N3085" s="50"/>
      <c r="O3085" s="50"/>
      <c r="P3085" s="50"/>
      <c r="Q3085" s="50"/>
      <c r="R3085" s="53"/>
    </row>
    <row r="3086">
      <c r="A3086" s="54"/>
      <c r="B3086" s="50"/>
      <c r="C3086" s="51"/>
      <c r="D3086" s="50"/>
      <c r="E3086" s="52"/>
      <c r="F3086" s="50"/>
      <c r="G3086" s="50"/>
      <c r="H3086" s="50"/>
      <c r="I3086" s="50"/>
      <c r="J3086" s="50"/>
      <c r="K3086" s="50"/>
      <c r="L3086" s="53"/>
      <c r="M3086" s="53"/>
      <c r="N3086" s="50"/>
      <c r="O3086" s="50"/>
      <c r="P3086" s="50"/>
      <c r="Q3086" s="50"/>
      <c r="R3086" s="53"/>
    </row>
    <row r="3087">
      <c r="A3087" s="54"/>
      <c r="B3087" s="50"/>
      <c r="C3087" s="51"/>
      <c r="D3087" s="50"/>
      <c r="E3087" s="52"/>
      <c r="F3087" s="50"/>
      <c r="G3087" s="50"/>
      <c r="H3087" s="50"/>
      <c r="I3087" s="50"/>
      <c r="J3087" s="50"/>
      <c r="K3087" s="50"/>
      <c r="L3087" s="53"/>
      <c r="M3087" s="53"/>
      <c r="N3087" s="50"/>
      <c r="O3087" s="50"/>
      <c r="P3087" s="50"/>
      <c r="Q3087" s="50"/>
      <c r="R3087" s="53"/>
    </row>
    <row r="3088">
      <c r="A3088" s="54"/>
      <c r="B3088" s="50"/>
      <c r="C3088" s="51"/>
      <c r="D3088" s="50"/>
      <c r="E3088" s="52"/>
      <c r="F3088" s="50"/>
      <c r="G3088" s="50"/>
      <c r="H3088" s="50"/>
      <c r="I3088" s="50"/>
      <c r="J3088" s="50"/>
      <c r="K3088" s="50"/>
      <c r="L3088" s="53"/>
      <c r="M3088" s="53"/>
      <c r="N3088" s="50"/>
      <c r="O3088" s="50"/>
      <c r="P3088" s="50"/>
      <c r="Q3088" s="50"/>
      <c r="R3088" s="53"/>
    </row>
    <row r="3089">
      <c r="A3089" s="54"/>
      <c r="B3089" s="50"/>
      <c r="C3089" s="51"/>
      <c r="D3089" s="50"/>
      <c r="E3089" s="52"/>
      <c r="F3089" s="50"/>
      <c r="G3089" s="50"/>
      <c r="H3089" s="50"/>
      <c r="I3089" s="50"/>
      <c r="J3089" s="50"/>
      <c r="K3089" s="50"/>
      <c r="L3089" s="53"/>
      <c r="M3089" s="53"/>
      <c r="N3089" s="50"/>
      <c r="O3089" s="50"/>
      <c r="P3089" s="50"/>
      <c r="Q3089" s="50"/>
      <c r="R3089" s="53"/>
    </row>
    <row r="3090">
      <c r="A3090" s="54"/>
      <c r="B3090" s="50"/>
      <c r="C3090" s="51"/>
      <c r="D3090" s="50"/>
      <c r="E3090" s="52"/>
      <c r="F3090" s="50"/>
      <c r="G3090" s="50"/>
      <c r="H3090" s="50"/>
      <c r="I3090" s="50"/>
      <c r="J3090" s="50"/>
      <c r="K3090" s="50"/>
      <c r="L3090" s="53"/>
      <c r="M3090" s="53"/>
      <c r="N3090" s="50"/>
      <c r="O3090" s="50"/>
      <c r="P3090" s="50"/>
      <c r="Q3090" s="50"/>
      <c r="R3090" s="53"/>
    </row>
    <row r="3091">
      <c r="A3091" s="54"/>
      <c r="B3091" s="50"/>
      <c r="C3091" s="51"/>
      <c r="D3091" s="50"/>
      <c r="E3091" s="52"/>
      <c r="F3091" s="50"/>
      <c r="G3091" s="50"/>
      <c r="H3091" s="50"/>
      <c r="I3091" s="50"/>
      <c r="J3091" s="50"/>
      <c r="K3091" s="50"/>
      <c r="L3091" s="53"/>
      <c r="M3091" s="53"/>
      <c r="N3091" s="50"/>
      <c r="O3091" s="50"/>
      <c r="P3091" s="50"/>
      <c r="Q3091" s="50"/>
      <c r="R3091" s="53"/>
    </row>
    <row r="3092">
      <c r="A3092" s="54"/>
      <c r="B3092" s="50"/>
      <c r="C3092" s="51"/>
      <c r="D3092" s="50"/>
      <c r="E3092" s="52"/>
      <c r="F3092" s="50"/>
      <c r="G3092" s="50"/>
      <c r="H3092" s="50"/>
      <c r="I3092" s="50"/>
      <c r="J3092" s="50"/>
      <c r="K3092" s="50"/>
      <c r="L3092" s="53"/>
      <c r="M3092" s="53"/>
      <c r="N3092" s="50"/>
      <c r="O3092" s="50"/>
      <c r="P3092" s="50"/>
      <c r="Q3092" s="50"/>
      <c r="R3092" s="53"/>
    </row>
    <row r="3093">
      <c r="A3093" s="54"/>
      <c r="B3093" s="50"/>
      <c r="C3093" s="51"/>
      <c r="D3093" s="50"/>
      <c r="E3093" s="52"/>
      <c r="F3093" s="50"/>
      <c r="G3093" s="50"/>
      <c r="H3093" s="50"/>
      <c r="I3093" s="50"/>
      <c r="J3093" s="50"/>
      <c r="K3093" s="50"/>
      <c r="L3093" s="53"/>
      <c r="M3093" s="53"/>
      <c r="N3093" s="50"/>
      <c r="O3093" s="50"/>
      <c r="P3093" s="50"/>
      <c r="Q3093" s="50"/>
      <c r="R3093" s="53"/>
    </row>
    <row r="3094">
      <c r="A3094" s="54"/>
      <c r="B3094" s="50"/>
      <c r="C3094" s="51"/>
      <c r="D3094" s="50"/>
      <c r="E3094" s="52"/>
      <c r="F3094" s="50"/>
      <c r="G3094" s="50"/>
      <c r="H3094" s="50"/>
      <c r="I3094" s="50"/>
      <c r="J3094" s="50"/>
      <c r="K3094" s="50"/>
      <c r="L3094" s="53"/>
      <c r="M3094" s="53"/>
      <c r="N3094" s="50"/>
      <c r="O3094" s="50"/>
      <c r="P3094" s="50"/>
      <c r="Q3094" s="50"/>
      <c r="R3094" s="53"/>
    </row>
    <row r="3095">
      <c r="A3095" s="54"/>
      <c r="B3095" s="50"/>
      <c r="C3095" s="51"/>
      <c r="D3095" s="50"/>
      <c r="E3095" s="52"/>
      <c r="F3095" s="50"/>
      <c r="G3095" s="50"/>
      <c r="H3095" s="50"/>
      <c r="I3095" s="50"/>
      <c r="J3095" s="50"/>
      <c r="K3095" s="50"/>
      <c r="L3095" s="53"/>
      <c r="M3095" s="53"/>
      <c r="N3095" s="50"/>
      <c r="O3095" s="50"/>
      <c r="P3095" s="50"/>
      <c r="Q3095" s="50"/>
      <c r="R3095" s="53"/>
    </row>
    <row r="3096">
      <c r="A3096" s="54"/>
      <c r="B3096" s="50"/>
      <c r="C3096" s="51"/>
      <c r="D3096" s="50"/>
      <c r="E3096" s="52"/>
      <c r="F3096" s="50"/>
      <c r="G3096" s="50"/>
      <c r="H3096" s="50"/>
      <c r="I3096" s="50"/>
      <c r="J3096" s="50"/>
      <c r="K3096" s="50"/>
      <c r="L3096" s="53"/>
      <c r="M3096" s="53"/>
      <c r="N3096" s="50"/>
      <c r="O3096" s="50"/>
      <c r="P3096" s="50"/>
      <c r="Q3096" s="50"/>
      <c r="R3096" s="53"/>
    </row>
    <row r="3097">
      <c r="A3097" s="54"/>
      <c r="B3097" s="50"/>
      <c r="C3097" s="51"/>
      <c r="D3097" s="50"/>
      <c r="E3097" s="52"/>
      <c r="F3097" s="50"/>
      <c r="G3097" s="50"/>
      <c r="H3097" s="50"/>
      <c r="I3097" s="50"/>
      <c r="J3097" s="50"/>
      <c r="K3097" s="50"/>
      <c r="L3097" s="53"/>
      <c r="M3097" s="53"/>
      <c r="N3097" s="50"/>
      <c r="O3097" s="50"/>
      <c r="P3097" s="50"/>
      <c r="Q3097" s="50"/>
      <c r="R3097" s="53"/>
    </row>
    <row r="3098">
      <c r="A3098" s="54"/>
      <c r="B3098" s="50"/>
      <c r="C3098" s="51"/>
      <c r="D3098" s="50"/>
      <c r="E3098" s="52"/>
      <c r="F3098" s="50"/>
      <c r="G3098" s="50"/>
      <c r="H3098" s="50"/>
      <c r="I3098" s="50"/>
      <c r="J3098" s="50"/>
      <c r="K3098" s="50"/>
      <c r="L3098" s="53"/>
      <c r="M3098" s="53"/>
      <c r="N3098" s="50"/>
      <c r="O3098" s="50"/>
      <c r="P3098" s="50"/>
      <c r="Q3098" s="50"/>
      <c r="R3098" s="53"/>
    </row>
    <row r="3099">
      <c r="A3099" s="54"/>
      <c r="B3099" s="50"/>
      <c r="C3099" s="51"/>
      <c r="D3099" s="50"/>
      <c r="E3099" s="52"/>
      <c r="F3099" s="50"/>
      <c r="G3099" s="50"/>
      <c r="H3099" s="50"/>
      <c r="I3099" s="50"/>
      <c r="J3099" s="50"/>
      <c r="K3099" s="50"/>
      <c r="L3099" s="53"/>
      <c r="M3099" s="53"/>
      <c r="N3099" s="50"/>
      <c r="O3099" s="50"/>
      <c r="P3099" s="50"/>
      <c r="Q3099" s="50"/>
      <c r="R3099" s="53"/>
    </row>
    <row r="3100">
      <c r="A3100" s="54"/>
      <c r="B3100" s="50"/>
      <c r="C3100" s="51"/>
      <c r="D3100" s="50"/>
      <c r="E3100" s="52"/>
      <c r="F3100" s="50"/>
      <c r="G3100" s="50"/>
      <c r="H3100" s="50"/>
      <c r="I3100" s="50"/>
      <c r="J3100" s="50"/>
      <c r="K3100" s="50"/>
      <c r="L3100" s="53"/>
      <c r="M3100" s="53"/>
      <c r="N3100" s="50"/>
      <c r="O3100" s="50"/>
      <c r="P3100" s="50"/>
      <c r="Q3100" s="50"/>
      <c r="R3100" s="53"/>
    </row>
    <row r="3101">
      <c r="A3101" s="54"/>
      <c r="B3101" s="50"/>
      <c r="C3101" s="51"/>
      <c r="D3101" s="50"/>
      <c r="E3101" s="52"/>
      <c r="F3101" s="50"/>
      <c r="G3101" s="50"/>
      <c r="H3101" s="50"/>
      <c r="I3101" s="50"/>
      <c r="J3101" s="50"/>
      <c r="K3101" s="50"/>
      <c r="L3101" s="53"/>
      <c r="M3101" s="53"/>
      <c r="N3101" s="50"/>
      <c r="O3101" s="50"/>
      <c r="P3101" s="50"/>
      <c r="Q3101" s="50"/>
      <c r="R3101" s="53"/>
    </row>
    <row r="3102">
      <c r="A3102" s="54"/>
      <c r="B3102" s="50"/>
      <c r="C3102" s="51"/>
      <c r="D3102" s="50"/>
      <c r="E3102" s="52"/>
      <c r="F3102" s="50"/>
      <c r="G3102" s="50"/>
      <c r="H3102" s="50"/>
      <c r="I3102" s="50"/>
      <c r="J3102" s="50"/>
      <c r="K3102" s="50"/>
      <c r="L3102" s="53"/>
      <c r="M3102" s="53"/>
      <c r="N3102" s="50"/>
      <c r="O3102" s="50"/>
      <c r="P3102" s="50"/>
      <c r="Q3102" s="50"/>
      <c r="R3102" s="53"/>
    </row>
    <row r="3103">
      <c r="A3103" s="54"/>
      <c r="B3103" s="50"/>
      <c r="C3103" s="51"/>
      <c r="D3103" s="50"/>
      <c r="E3103" s="52"/>
      <c r="F3103" s="50"/>
      <c r="G3103" s="50"/>
      <c r="H3103" s="50"/>
      <c r="I3103" s="50"/>
      <c r="J3103" s="50"/>
      <c r="K3103" s="50"/>
      <c r="L3103" s="53"/>
      <c r="M3103" s="53"/>
      <c r="N3103" s="50"/>
      <c r="O3103" s="50"/>
      <c r="P3103" s="50"/>
      <c r="Q3103" s="50"/>
      <c r="R3103" s="53"/>
    </row>
    <row r="3104">
      <c r="A3104" s="54"/>
      <c r="B3104" s="50"/>
      <c r="C3104" s="51"/>
      <c r="D3104" s="50"/>
      <c r="E3104" s="52"/>
      <c r="F3104" s="50"/>
      <c r="G3104" s="50"/>
      <c r="H3104" s="50"/>
      <c r="I3104" s="50"/>
      <c r="J3104" s="50"/>
      <c r="K3104" s="50"/>
      <c r="L3104" s="53"/>
      <c r="M3104" s="53"/>
      <c r="N3104" s="50"/>
      <c r="O3104" s="50"/>
      <c r="P3104" s="50"/>
      <c r="Q3104" s="50"/>
      <c r="R3104" s="53"/>
    </row>
    <row r="3105">
      <c r="A3105" s="54"/>
      <c r="B3105" s="50"/>
      <c r="C3105" s="51"/>
      <c r="D3105" s="50"/>
      <c r="E3105" s="52"/>
      <c r="F3105" s="50"/>
      <c r="G3105" s="50"/>
      <c r="H3105" s="50"/>
      <c r="I3105" s="50"/>
      <c r="J3105" s="50"/>
      <c r="K3105" s="50"/>
      <c r="L3105" s="53"/>
      <c r="M3105" s="53"/>
      <c r="N3105" s="50"/>
      <c r="O3105" s="50"/>
      <c r="P3105" s="50"/>
      <c r="Q3105" s="50"/>
      <c r="R3105" s="53"/>
    </row>
    <row r="3106">
      <c r="A3106" s="54"/>
      <c r="B3106" s="50"/>
      <c r="C3106" s="51"/>
      <c r="D3106" s="50"/>
      <c r="E3106" s="52"/>
      <c r="F3106" s="50"/>
      <c r="G3106" s="50"/>
      <c r="H3106" s="50"/>
      <c r="I3106" s="50"/>
      <c r="J3106" s="50"/>
      <c r="K3106" s="50"/>
      <c r="L3106" s="53"/>
      <c r="M3106" s="53"/>
      <c r="N3106" s="50"/>
      <c r="O3106" s="50"/>
      <c r="P3106" s="50"/>
      <c r="Q3106" s="50"/>
      <c r="R3106" s="53"/>
    </row>
    <row r="3107">
      <c r="A3107" s="54"/>
      <c r="B3107" s="50"/>
      <c r="C3107" s="51"/>
      <c r="D3107" s="50"/>
      <c r="E3107" s="52"/>
      <c r="F3107" s="50"/>
      <c r="G3107" s="50"/>
      <c r="H3107" s="50"/>
      <c r="I3107" s="50"/>
      <c r="J3107" s="50"/>
      <c r="K3107" s="50"/>
      <c r="L3107" s="53"/>
      <c r="M3107" s="53"/>
      <c r="N3107" s="50"/>
      <c r="O3107" s="50"/>
      <c r="P3107" s="50"/>
      <c r="Q3107" s="50"/>
      <c r="R3107" s="53"/>
    </row>
    <row r="3108">
      <c r="A3108" s="54"/>
      <c r="B3108" s="50"/>
      <c r="C3108" s="51"/>
      <c r="D3108" s="50"/>
      <c r="E3108" s="52"/>
      <c r="F3108" s="50"/>
      <c r="G3108" s="50"/>
      <c r="H3108" s="50"/>
      <c r="I3108" s="50"/>
      <c r="J3108" s="50"/>
      <c r="K3108" s="50"/>
      <c r="L3108" s="53"/>
      <c r="M3108" s="53"/>
      <c r="N3108" s="50"/>
      <c r="O3108" s="50"/>
      <c r="P3108" s="50"/>
      <c r="Q3108" s="50"/>
      <c r="R3108" s="53"/>
    </row>
    <row r="3109">
      <c r="A3109" s="54"/>
      <c r="B3109" s="50"/>
      <c r="C3109" s="51"/>
      <c r="D3109" s="50"/>
      <c r="E3109" s="52"/>
      <c r="F3109" s="50"/>
      <c r="G3109" s="50"/>
      <c r="H3109" s="50"/>
      <c r="I3109" s="50"/>
      <c r="J3109" s="50"/>
      <c r="K3109" s="50"/>
      <c r="L3109" s="53"/>
      <c r="M3109" s="53"/>
      <c r="N3109" s="50"/>
      <c r="O3109" s="50"/>
      <c r="P3109" s="50"/>
      <c r="Q3109" s="50"/>
      <c r="R3109" s="53"/>
    </row>
    <row r="3110">
      <c r="A3110" s="54"/>
      <c r="B3110" s="50"/>
      <c r="C3110" s="51"/>
      <c r="D3110" s="50"/>
      <c r="E3110" s="52"/>
      <c r="F3110" s="50"/>
      <c r="G3110" s="50"/>
      <c r="H3110" s="50"/>
      <c r="I3110" s="50"/>
      <c r="J3110" s="50"/>
      <c r="K3110" s="50"/>
      <c r="L3110" s="53"/>
      <c r="M3110" s="53"/>
      <c r="N3110" s="50"/>
      <c r="O3110" s="50"/>
      <c r="P3110" s="50"/>
      <c r="Q3110" s="50"/>
      <c r="R3110" s="53"/>
    </row>
    <row r="3111">
      <c r="A3111" s="54"/>
      <c r="B3111" s="50"/>
      <c r="C3111" s="51"/>
      <c r="D3111" s="50"/>
      <c r="E3111" s="52"/>
      <c r="F3111" s="50"/>
      <c r="G3111" s="50"/>
      <c r="H3111" s="50"/>
      <c r="I3111" s="50"/>
      <c r="J3111" s="50"/>
      <c r="K3111" s="50"/>
      <c r="L3111" s="53"/>
      <c r="M3111" s="53"/>
      <c r="N3111" s="50"/>
      <c r="O3111" s="50"/>
      <c r="P3111" s="50"/>
      <c r="Q3111" s="50"/>
      <c r="R3111" s="53"/>
    </row>
    <row r="3112">
      <c r="A3112" s="54"/>
      <c r="B3112" s="50"/>
      <c r="C3112" s="51"/>
      <c r="D3112" s="50"/>
      <c r="E3112" s="52"/>
      <c r="F3112" s="50"/>
      <c r="G3112" s="50"/>
      <c r="H3112" s="50"/>
      <c r="I3112" s="50"/>
      <c r="J3112" s="50"/>
      <c r="K3112" s="50"/>
      <c r="L3112" s="53"/>
      <c r="M3112" s="53"/>
      <c r="N3112" s="50"/>
      <c r="O3112" s="50"/>
      <c r="P3112" s="50"/>
      <c r="Q3112" s="50"/>
      <c r="R3112" s="53"/>
    </row>
    <row r="3113">
      <c r="A3113" s="54"/>
      <c r="B3113" s="50"/>
      <c r="C3113" s="51"/>
      <c r="D3113" s="50"/>
      <c r="E3113" s="52"/>
      <c r="F3113" s="50"/>
      <c r="G3113" s="50"/>
      <c r="H3113" s="50"/>
      <c r="I3113" s="50"/>
      <c r="J3113" s="50"/>
      <c r="K3113" s="50"/>
      <c r="L3113" s="53"/>
      <c r="M3113" s="53"/>
      <c r="N3113" s="50"/>
      <c r="O3113" s="50"/>
      <c r="P3113" s="50"/>
      <c r="Q3113" s="50"/>
      <c r="R3113" s="53"/>
    </row>
    <row r="3114">
      <c r="A3114" s="54"/>
      <c r="B3114" s="50"/>
      <c r="C3114" s="51"/>
      <c r="D3114" s="50"/>
      <c r="E3114" s="52"/>
      <c r="F3114" s="50"/>
      <c r="G3114" s="50"/>
      <c r="H3114" s="50"/>
      <c r="I3114" s="50"/>
      <c r="J3114" s="50"/>
      <c r="K3114" s="50"/>
      <c r="L3114" s="53"/>
      <c r="M3114" s="53"/>
      <c r="N3114" s="50"/>
      <c r="O3114" s="50"/>
      <c r="P3114" s="50"/>
      <c r="Q3114" s="50"/>
      <c r="R3114" s="53"/>
    </row>
    <row r="3115">
      <c r="A3115" s="54"/>
      <c r="B3115" s="50"/>
      <c r="C3115" s="51"/>
      <c r="D3115" s="50"/>
      <c r="E3115" s="52"/>
      <c r="F3115" s="50"/>
      <c r="G3115" s="50"/>
      <c r="H3115" s="50"/>
      <c r="I3115" s="50"/>
      <c r="J3115" s="50"/>
      <c r="K3115" s="50"/>
      <c r="L3115" s="53"/>
      <c r="M3115" s="53"/>
      <c r="N3115" s="50"/>
      <c r="O3115" s="50"/>
      <c r="P3115" s="50"/>
      <c r="Q3115" s="50"/>
      <c r="R3115" s="53"/>
    </row>
    <row r="3116">
      <c r="A3116" s="54"/>
      <c r="B3116" s="50"/>
      <c r="C3116" s="51"/>
      <c r="D3116" s="50"/>
      <c r="E3116" s="52"/>
      <c r="F3116" s="50"/>
      <c r="G3116" s="50"/>
      <c r="H3116" s="50"/>
      <c r="I3116" s="50"/>
      <c r="J3116" s="50"/>
      <c r="K3116" s="50"/>
      <c r="L3116" s="53"/>
      <c r="M3116" s="53"/>
      <c r="N3116" s="50"/>
      <c r="O3116" s="50"/>
      <c r="P3116" s="50"/>
      <c r="Q3116" s="50"/>
      <c r="R3116" s="53"/>
    </row>
    <row r="3117">
      <c r="A3117" s="54"/>
      <c r="B3117" s="50"/>
      <c r="C3117" s="51"/>
      <c r="D3117" s="50"/>
      <c r="E3117" s="52"/>
      <c r="F3117" s="50"/>
      <c r="G3117" s="50"/>
      <c r="H3117" s="50"/>
      <c r="I3117" s="50"/>
      <c r="J3117" s="50"/>
      <c r="K3117" s="50"/>
      <c r="L3117" s="53"/>
      <c r="M3117" s="53"/>
      <c r="N3117" s="50"/>
      <c r="O3117" s="50"/>
      <c r="P3117" s="50"/>
      <c r="Q3117" s="50"/>
      <c r="R3117" s="53"/>
    </row>
    <row r="3118">
      <c r="A3118" s="54"/>
      <c r="B3118" s="50"/>
      <c r="C3118" s="51"/>
      <c r="D3118" s="50"/>
      <c r="E3118" s="52"/>
      <c r="F3118" s="50"/>
      <c r="G3118" s="50"/>
      <c r="H3118" s="50"/>
      <c r="I3118" s="50"/>
      <c r="J3118" s="50"/>
      <c r="K3118" s="50"/>
      <c r="L3118" s="53"/>
      <c r="M3118" s="53"/>
      <c r="N3118" s="50"/>
      <c r="O3118" s="50"/>
      <c r="P3118" s="50"/>
      <c r="Q3118" s="50"/>
      <c r="R3118" s="53"/>
    </row>
    <row r="3119">
      <c r="A3119" s="54"/>
      <c r="B3119" s="50"/>
      <c r="C3119" s="51"/>
      <c r="D3119" s="50"/>
      <c r="E3119" s="52"/>
      <c r="F3119" s="50"/>
      <c r="G3119" s="50"/>
      <c r="H3119" s="50"/>
      <c r="I3119" s="50"/>
      <c r="J3119" s="50"/>
      <c r="K3119" s="50"/>
      <c r="L3119" s="53"/>
      <c r="M3119" s="53"/>
      <c r="N3119" s="50"/>
      <c r="O3119" s="50"/>
      <c r="P3119" s="50"/>
      <c r="Q3119" s="50"/>
      <c r="R3119" s="53"/>
    </row>
    <row r="3120">
      <c r="A3120" s="54"/>
      <c r="B3120" s="50"/>
      <c r="C3120" s="51"/>
      <c r="D3120" s="50"/>
      <c r="E3120" s="52"/>
      <c r="F3120" s="50"/>
      <c r="G3120" s="50"/>
      <c r="H3120" s="50"/>
      <c r="I3120" s="50"/>
      <c r="J3120" s="50"/>
      <c r="K3120" s="50"/>
      <c r="L3120" s="53"/>
      <c r="M3120" s="53"/>
      <c r="N3120" s="50"/>
      <c r="O3120" s="50"/>
      <c r="P3120" s="50"/>
      <c r="Q3120" s="50"/>
      <c r="R3120" s="53"/>
    </row>
    <row r="3121">
      <c r="A3121" s="54"/>
      <c r="B3121" s="50"/>
      <c r="C3121" s="51"/>
      <c r="D3121" s="50"/>
      <c r="E3121" s="52"/>
      <c r="F3121" s="50"/>
      <c r="G3121" s="50"/>
      <c r="H3121" s="50"/>
      <c r="I3121" s="50"/>
      <c r="J3121" s="50"/>
      <c r="K3121" s="50"/>
      <c r="L3121" s="53"/>
      <c r="M3121" s="53"/>
      <c r="N3121" s="50"/>
      <c r="O3121" s="50"/>
      <c r="P3121" s="50"/>
      <c r="Q3121" s="50"/>
      <c r="R3121" s="53"/>
    </row>
    <row r="3122">
      <c r="A3122" s="54"/>
      <c r="B3122" s="50"/>
      <c r="C3122" s="51"/>
      <c r="D3122" s="50"/>
      <c r="E3122" s="52"/>
      <c r="F3122" s="50"/>
      <c r="G3122" s="50"/>
      <c r="H3122" s="50"/>
      <c r="I3122" s="50"/>
      <c r="J3122" s="50"/>
      <c r="K3122" s="50"/>
      <c r="L3122" s="53"/>
      <c r="M3122" s="53"/>
      <c r="N3122" s="50"/>
      <c r="O3122" s="50"/>
      <c r="P3122" s="50"/>
      <c r="Q3122" s="50"/>
      <c r="R3122" s="53"/>
    </row>
    <row r="3123">
      <c r="A3123" s="54"/>
      <c r="B3123" s="50"/>
      <c r="C3123" s="51"/>
      <c r="D3123" s="50"/>
      <c r="E3123" s="52"/>
      <c r="F3123" s="50"/>
      <c r="G3123" s="50"/>
      <c r="H3123" s="50"/>
      <c r="I3123" s="50"/>
      <c r="J3123" s="50"/>
      <c r="K3123" s="50"/>
      <c r="L3123" s="53"/>
      <c r="M3123" s="53"/>
      <c r="N3123" s="50"/>
      <c r="O3123" s="50"/>
      <c r="P3123" s="50"/>
      <c r="Q3123" s="50"/>
      <c r="R3123" s="53"/>
    </row>
    <row r="3124">
      <c r="A3124" s="54"/>
      <c r="B3124" s="50"/>
      <c r="C3124" s="51"/>
      <c r="D3124" s="50"/>
      <c r="E3124" s="52"/>
      <c r="F3124" s="50"/>
      <c r="G3124" s="50"/>
      <c r="H3124" s="50"/>
      <c r="I3124" s="50"/>
      <c r="J3124" s="50"/>
      <c r="K3124" s="50"/>
      <c r="L3124" s="53"/>
      <c r="M3124" s="53"/>
      <c r="N3124" s="50"/>
      <c r="O3124" s="50"/>
      <c r="P3124" s="50"/>
      <c r="Q3124" s="50"/>
      <c r="R3124" s="53"/>
    </row>
    <row r="3125">
      <c r="A3125" s="54"/>
      <c r="B3125" s="50"/>
      <c r="C3125" s="51"/>
      <c r="D3125" s="50"/>
      <c r="E3125" s="52"/>
      <c r="F3125" s="50"/>
      <c r="G3125" s="50"/>
      <c r="H3125" s="50"/>
      <c r="I3125" s="50"/>
      <c r="J3125" s="50"/>
      <c r="K3125" s="50"/>
      <c r="L3125" s="53"/>
      <c r="M3125" s="53"/>
      <c r="N3125" s="50"/>
      <c r="O3125" s="50"/>
      <c r="P3125" s="50"/>
      <c r="Q3125" s="50"/>
      <c r="R3125" s="53"/>
    </row>
    <row r="3126">
      <c r="A3126" s="54"/>
      <c r="B3126" s="50"/>
      <c r="C3126" s="51"/>
      <c r="D3126" s="50"/>
      <c r="E3126" s="52"/>
      <c r="F3126" s="50"/>
      <c r="G3126" s="50"/>
      <c r="H3126" s="50"/>
      <c r="I3126" s="50"/>
      <c r="J3126" s="50"/>
      <c r="K3126" s="50"/>
      <c r="L3126" s="53"/>
      <c r="M3126" s="53"/>
      <c r="N3126" s="50"/>
      <c r="O3126" s="50"/>
      <c r="P3126" s="50"/>
      <c r="Q3126" s="50"/>
      <c r="R3126" s="53"/>
    </row>
    <row r="3127">
      <c r="A3127" s="54"/>
      <c r="B3127" s="50"/>
      <c r="C3127" s="51"/>
      <c r="D3127" s="50"/>
      <c r="E3127" s="52"/>
      <c r="F3127" s="50"/>
      <c r="G3127" s="50"/>
      <c r="H3127" s="50"/>
      <c r="I3127" s="50"/>
      <c r="J3127" s="50"/>
      <c r="K3127" s="50"/>
      <c r="L3127" s="53"/>
      <c r="M3127" s="53"/>
      <c r="N3127" s="50"/>
      <c r="O3127" s="50"/>
      <c r="P3127" s="50"/>
      <c r="Q3127" s="50"/>
      <c r="R3127" s="53"/>
    </row>
    <row r="3128">
      <c r="A3128" s="54"/>
      <c r="B3128" s="50"/>
      <c r="C3128" s="51"/>
      <c r="D3128" s="50"/>
      <c r="E3128" s="52"/>
      <c r="F3128" s="50"/>
      <c r="G3128" s="50"/>
      <c r="H3128" s="50"/>
      <c r="I3128" s="50"/>
      <c r="J3128" s="50"/>
      <c r="K3128" s="50"/>
      <c r="L3128" s="53"/>
      <c r="M3128" s="53"/>
      <c r="N3128" s="50"/>
      <c r="O3128" s="50"/>
      <c r="P3128" s="50"/>
      <c r="Q3128" s="50"/>
      <c r="R3128" s="53"/>
    </row>
    <row r="3129">
      <c r="A3129" s="54"/>
      <c r="B3129" s="50"/>
      <c r="C3129" s="51"/>
      <c r="D3129" s="50"/>
      <c r="E3129" s="52"/>
      <c r="F3129" s="50"/>
      <c r="G3129" s="50"/>
      <c r="H3129" s="50"/>
      <c r="I3129" s="50"/>
      <c r="J3129" s="50"/>
      <c r="K3129" s="50"/>
      <c r="L3129" s="53"/>
      <c r="M3129" s="53"/>
      <c r="N3129" s="50"/>
      <c r="O3129" s="50"/>
      <c r="P3129" s="50"/>
      <c r="Q3129" s="50"/>
      <c r="R3129" s="53"/>
    </row>
    <row r="3130">
      <c r="A3130" s="54"/>
      <c r="B3130" s="50"/>
      <c r="C3130" s="51"/>
      <c r="D3130" s="50"/>
      <c r="E3130" s="52"/>
      <c r="F3130" s="50"/>
      <c r="G3130" s="50"/>
      <c r="H3130" s="50"/>
      <c r="I3130" s="50"/>
      <c r="J3130" s="50"/>
      <c r="K3130" s="50"/>
      <c r="L3130" s="53"/>
      <c r="M3130" s="53"/>
      <c r="N3130" s="50"/>
      <c r="O3130" s="50"/>
      <c r="P3130" s="50"/>
      <c r="Q3130" s="50"/>
      <c r="R3130" s="53"/>
    </row>
    <row r="3131">
      <c r="A3131" s="54"/>
      <c r="B3131" s="50"/>
      <c r="C3131" s="51"/>
      <c r="D3131" s="50"/>
      <c r="E3131" s="52"/>
      <c r="F3131" s="50"/>
      <c r="G3131" s="50"/>
      <c r="H3131" s="50"/>
      <c r="I3131" s="50"/>
      <c r="J3131" s="50"/>
      <c r="K3131" s="50"/>
      <c r="L3131" s="53"/>
      <c r="M3131" s="53"/>
      <c r="N3131" s="50"/>
      <c r="O3131" s="50"/>
      <c r="P3131" s="50"/>
      <c r="Q3131" s="50"/>
      <c r="R3131" s="53"/>
    </row>
    <row r="3132">
      <c r="A3132" s="54"/>
      <c r="B3132" s="50"/>
      <c r="C3132" s="51"/>
      <c r="D3132" s="50"/>
      <c r="E3132" s="52"/>
      <c r="F3132" s="50"/>
      <c r="G3132" s="50"/>
      <c r="H3132" s="50"/>
      <c r="I3132" s="50"/>
      <c r="J3132" s="50"/>
      <c r="K3132" s="50"/>
      <c r="L3132" s="53"/>
      <c r="M3132" s="53"/>
      <c r="N3132" s="50"/>
      <c r="O3132" s="50"/>
      <c r="P3132" s="50"/>
      <c r="Q3132" s="50"/>
      <c r="R3132" s="53"/>
    </row>
    <row r="3133">
      <c r="A3133" s="54"/>
      <c r="B3133" s="50"/>
      <c r="C3133" s="51"/>
      <c r="D3133" s="50"/>
      <c r="E3133" s="52"/>
      <c r="F3133" s="50"/>
      <c r="G3133" s="50"/>
      <c r="H3133" s="50"/>
      <c r="I3133" s="50"/>
      <c r="J3133" s="50"/>
      <c r="K3133" s="50"/>
      <c r="L3133" s="53"/>
      <c r="M3133" s="53"/>
      <c r="N3133" s="50"/>
      <c r="O3133" s="50"/>
      <c r="P3133" s="50"/>
      <c r="Q3133" s="50"/>
      <c r="R3133" s="53"/>
    </row>
    <row r="3134">
      <c r="A3134" s="54"/>
      <c r="B3134" s="50"/>
      <c r="C3134" s="51"/>
      <c r="D3134" s="50"/>
      <c r="E3134" s="52"/>
      <c r="F3134" s="50"/>
      <c r="G3134" s="50"/>
      <c r="H3134" s="50"/>
      <c r="I3134" s="50"/>
      <c r="J3134" s="50"/>
      <c r="K3134" s="50"/>
      <c r="L3134" s="53"/>
      <c r="M3134" s="53"/>
      <c r="N3134" s="50"/>
      <c r="O3134" s="50"/>
      <c r="P3134" s="50"/>
      <c r="Q3134" s="50"/>
      <c r="R3134" s="53"/>
    </row>
    <row r="3135">
      <c r="A3135" s="54"/>
      <c r="B3135" s="50"/>
      <c r="C3135" s="51"/>
      <c r="D3135" s="50"/>
      <c r="E3135" s="52"/>
      <c r="F3135" s="50"/>
      <c r="G3135" s="50"/>
      <c r="H3135" s="50"/>
      <c r="I3135" s="50"/>
      <c r="J3135" s="50"/>
      <c r="K3135" s="50"/>
      <c r="L3135" s="53"/>
      <c r="M3135" s="53"/>
      <c r="N3135" s="50"/>
      <c r="O3135" s="50"/>
      <c r="P3135" s="50"/>
      <c r="Q3135" s="50"/>
      <c r="R3135" s="53"/>
    </row>
    <row r="3136">
      <c r="A3136" s="54"/>
      <c r="B3136" s="50"/>
      <c r="C3136" s="51"/>
      <c r="D3136" s="50"/>
      <c r="E3136" s="52"/>
      <c r="F3136" s="50"/>
      <c r="G3136" s="50"/>
      <c r="H3136" s="50"/>
      <c r="I3136" s="50"/>
      <c r="J3136" s="50"/>
      <c r="K3136" s="50"/>
      <c r="L3136" s="53"/>
      <c r="M3136" s="53"/>
      <c r="N3136" s="50"/>
      <c r="O3136" s="50"/>
      <c r="P3136" s="50"/>
      <c r="Q3136" s="50"/>
      <c r="R3136" s="53"/>
    </row>
    <row r="3137">
      <c r="A3137" s="54"/>
      <c r="B3137" s="50"/>
      <c r="C3137" s="51"/>
      <c r="D3137" s="50"/>
      <c r="E3137" s="52"/>
      <c r="F3137" s="50"/>
      <c r="G3137" s="50"/>
      <c r="H3137" s="50"/>
      <c r="I3137" s="50"/>
      <c r="J3137" s="50"/>
      <c r="K3137" s="50"/>
      <c r="L3137" s="53"/>
      <c r="M3137" s="53"/>
      <c r="N3137" s="50"/>
      <c r="O3137" s="50"/>
      <c r="P3137" s="50"/>
      <c r="Q3137" s="50"/>
      <c r="R3137" s="53"/>
    </row>
    <row r="3138">
      <c r="A3138" s="54"/>
      <c r="B3138" s="50"/>
      <c r="C3138" s="51"/>
      <c r="D3138" s="50"/>
      <c r="E3138" s="52"/>
      <c r="F3138" s="50"/>
      <c r="G3138" s="50"/>
      <c r="H3138" s="50"/>
      <c r="I3138" s="50"/>
      <c r="J3138" s="50"/>
      <c r="K3138" s="50"/>
      <c r="L3138" s="53"/>
      <c r="M3138" s="53"/>
      <c r="N3138" s="50"/>
      <c r="O3138" s="50"/>
      <c r="P3138" s="50"/>
      <c r="Q3138" s="50"/>
      <c r="R3138" s="53"/>
    </row>
    <row r="3139">
      <c r="A3139" s="54"/>
      <c r="B3139" s="50"/>
      <c r="C3139" s="51"/>
      <c r="D3139" s="50"/>
      <c r="E3139" s="52"/>
      <c r="F3139" s="50"/>
      <c r="G3139" s="50"/>
      <c r="H3139" s="50"/>
      <c r="I3139" s="50"/>
      <c r="J3139" s="50"/>
      <c r="K3139" s="50"/>
      <c r="L3139" s="53"/>
      <c r="M3139" s="53"/>
      <c r="N3139" s="50"/>
      <c r="O3139" s="50"/>
      <c r="P3139" s="50"/>
      <c r="Q3139" s="50"/>
      <c r="R3139" s="53"/>
    </row>
    <row r="3140">
      <c r="A3140" s="54"/>
      <c r="B3140" s="50"/>
      <c r="C3140" s="51"/>
      <c r="D3140" s="50"/>
      <c r="E3140" s="52"/>
      <c r="F3140" s="50"/>
      <c r="G3140" s="50"/>
      <c r="H3140" s="50"/>
      <c r="I3140" s="50"/>
      <c r="J3140" s="50"/>
      <c r="K3140" s="50"/>
      <c r="L3140" s="53"/>
      <c r="M3140" s="53"/>
      <c r="N3140" s="50"/>
      <c r="O3140" s="50"/>
      <c r="P3140" s="50"/>
      <c r="Q3140" s="50"/>
      <c r="R3140" s="53"/>
    </row>
    <row r="3141">
      <c r="A3141" s="54"/>
      <c r="B3141" s="50"/>
      <c r="C3141" s="51"/>
      <c r="D3141" s="50"/>
      <c r="E3141" s="52"/>
      <c r="F3141" s="50"/>
      <c r="G3141" s="50"/>
      <c r="H3141" s="50"/>
      <c r="I3141" s="50"/>
      <c r="J3141" s="50"/>
      <c r="K3141" s="50"/>
      <c r="L3141" s="53"/>
      <c r="M3141" s="53"/>
      <c r="N3141" s="50"/>
      <c r="O3141" s="50"/>
      <c r="P3141" s="50"/>
      <c r="Q3141" s="50"/>
      <c r="R3141" s="53"/>
    </row>
    <row r="3142">
      <c r="A3142" s="54"/>
      <c r="B3142" s="50"/>
      <c r="C3142" s="51"/>
      <c r="D3142" s="50"/>
      <c r="E3142" s="52"/>
      <c r="F3142" s="50"/>
      <c r="G3142" s="50"/>
      <c r="H3142" s="50"/>
      <c r="I3142" s="50"/>
      <c r="J3142" s="50"/>
      <c r="K3142" s="50"/>
      <c r="L3142" s="53"/>
      <c r="M3142" s="53"/>
      <c r="N3142" s="50"/>
      <c r="O3142" s="50"/>
      <c r="P3142" s="50"/>
      <c r="Q3142" s="50"/>
      <c r="R3142" s="53"/>
    </row>
    <row r="3143">
      <c r="A3143" s="54"/>
      <c r="B3143" s="50"/>
      <c r="C3143" s="51"/>
      <c r="D3143" s="50"/>
      <c r="E3143" s="52"/>
      <c r="F3143" s="50"/>
      <c r="G3143" s="50"/>
      <c r="H3143" s="50"/>
      <c r="I3143" s="50"/>
      <c r="J3143" s="50"/>
      <c r="K3143" s="50"/>
      <c r="L3143" s="53"/>
      <c r="M3143" s="53"/>
      <c r="N3143" s="50"/>
      <c r="O3143" s="50"/>
      <c r="P3143" s="50"/>
      <c r="Q3143" s="50"/>
      <c r="R3143" s="53"/>
    </row>
    <row r="3144">
      <c r="A3144" s="54"/>
      <c r="B3144" s="50"/>
      <c r="C3144" s="51"/>
      <c r="D3144" s="50"/>
      <c r="E3144" s="52"/>
      <c r="F3144" s="50"/>
      <c r="G3144" s="50"/>
      <c r="H3144" s="50"/>
      <c r="I3144" s="50"/>
      <c r="J3144" s="50"/>
      <c r="K3144" s="50"/>
      <c r="L3144" s="53"/>
      <c r="M3144" s="53"/>
      <c r="N3144" s="50"/>
      <c r="O3144" s="50"/>
      <c r="P3144" s="50"/>
      <c r="Q3144" s="50"/>
      <c r="R3144" s="53"/>
    </row>
    <row r="3145">
      <c r="A3145" s="54"/>
      <c r="B3145" s="50"/>
      <c r="C3145" s="51"/>
      <c r="D3145" s="50"/>
      <c r="E3145" s="52"/>
      <c r="F3145" s="50"/>
      <c r="G3145" s="50"/>
      <c r="H3145" s="50"/>
      <c r="I3145" s="50"/>
      <c r="J3145" s="50"/>
      <c r="K3145" s="50"/>
      <c r="L3145" s="53"/>
      <c r="M3145" s="53"/>
      <c r="N3145" s="50"/>
      <c r="O3145" s="50"/>
      <c r="P3145" s="50"/>
      <c r="Q3145" s="50"/>
      <c r="R3145" s="53"/>
    </row>
    <row r="3146">
      <c r="A3146" s="54"/>
      <c r="B3146" s="50"/>
      <c r="C3146" s="51"/>
      <c r="D3146" s="50"/>
      <c r="E3146" s="52"/>
      <c r="F3146" s="50"/>
      <c r="G3146" s="50"/>
      <c r="H3146" s="50"/>
      <c r="I3146" s="50"/>
      <c r="J3146" s="50"/>
      <c r="K3146" s="50"/>
      <c r="L3146" s="53"/>
      <c r="M3146" s="53"/>
      <c r="N3146" s="50"/>
      <c r="O3146" s="50"/>
      <c r="P3146" s="50"/>
      <c r="Q3146" s="50"/>
      <c r="R3146" s="53"/>
    </row>
    <row r="3147">
      <c r="A3147" s="54"/>
      <c r="B3147" s="50"/>
      <c r="C3147" s="51"/>
      <c r="D3147" s="50"/>
      <c r="E3147" s="52"/>
      <c r="F3147" s="50"/>
      <c r="G3147" s="50"/>
      <c r="H3147" s="50"/>
      <c r="I3147" s="50"/>
      <c r="J3147" s="50"/>
      <c r="K3147" s="50"/>
      <c r="L3147" s="53"/>
      <c r="M3147" s="53"/>
      <c r="N3147" s="50"/>
      <c r="O3147" s="50"/>
      <c r="P3147" s="50"/>
      <c r="Q3147" s="50"/>
      <c r="R3147" s="53"/>
    </row>
    <row r="3148">
      <c r="A3148" s="54"/>
      <c r="B3148" s="50"/>
      <c r="C3148" s="51"/>
      <c r="D3148" s="50"/>
      <c r="E3148" s="52"/>
      <c r="F3148" s="50"/>
      <c r="G3148" s="50"/>
      <c r="H3148" s="50"/>
      <c r="I3148" s="50"/>
      <c r="J3148" s="50"/>
      <c r="K3148" s="50"/>
      <c r="L3148" s="53"/>
      <c r="M3148" s="53"/>
      <c r="N3148" s="50"/>
      <c r="O3148" s="50"/>
      <c r="P3148" s="50"/>
      <c r="Q3148" s="50"/>
      <c r="R3148" s="53"/>
    </row>
    <row r="3149">
      <c r="A3149" s="54"/>
      <c r="B3149" s="50"/>
      <c r="C3149" s="51"/>
      <c r="D3149" s="50"/>
      <c r="E3149" s="52"/>
      <c r="F3149" s="50"/>
      <c r="G3149" s="50"/>
      <c r="H3149" s="50"/>
      <c r="I3149" s="50"/>
      <c r="J3149" s="50"/>
      <c r="K3149" s="50"/>
      <c r="L3149" s="53"/>
      <c r="M3149" s="53"/>
      <c r="N3149" s="50"/>
      <c r="O3149" s="50"/>
      <c r="P3149" s="50"/>
      <c r="Q3149" s="50"/>
      <c r="R3149" s="53"/>
    </row>
    <row r="3150">
      <c r="A3150" s="54"/>
      <c r="B3150" s="50"/>
      <c r="C3150" s="51"/>
      <c r="D3150" s="50"/>
      <c r="E3150" s="52"/>
      <c r="F3150" s="50"/>
      <c r="G3150" s="50"/>
      <c r="H3150" s="50"/>
      <c r="I3150" s="50"/>
      <c r="J3150" s="50"/>
      <c r="K3150" s="50"/>
      <c r="L3150" s="53"/>
      <c r="M3150" s="53"/>
      <c r="N3150" s="50"/>
      <c r="O3150" s="50"/>
      <c r="P3150" s="50"/>
      <c r="Q3150" s="50"/>
      <c r="R3150" s="53"/>
    </row>
    <row r="3151">
      <c r="A3151" s="54"/>
      <c r="B3151" s="50"/>
      <c r="C3151" s="51"/>
      <c r="D3151" s="50"/>
      <c r="E3151" s="52"/>
      <c r="F3151" s="50"/>
      <c r="G3151" s="50"/>
      <c r="H3151" s="50"/>
      <c r="I3151" s="50"/>
      <c r="J3151" s="50"/>
      <c r="K3151" s="50"/>
      <c r="L3151" s="53"/>
      <c r="M3151" s="53"/>
      <c r="N3151" s="50"/>
      <c r="O3151" s="50"/>
      <c r="P3151" s="50"/>
      <c r="Q3151" s="50"/>
      <c r="R3151" s="53"/>
    </row>
    <row r="3152">
      <c r="A3152" s="54"/>
      <c r="B3152" s="50"/>
      <c r="C3152" s="51"/>
      <c r="D3152" s="50"/>
      <c r="E3152" s="52"/>
      <c r="F3152" s="50"/>
      <c r="G3152" s="50"/>
      <c r="H3152" s="50"/>
      <c r="I3152" s="50"/>
      <c r="J3152" s="50"/>
      <c r="K3152" s="50"/>
      <c r="L3152" s="53"/>
      <c r="M3152" s="53"/>
      <c r="N3152" s="50"/>
      <c r="O3152" s="50"/>
      <c r="P3152" s="50"/>
      <c r="Q3152" s="50"/>
      <c r="R3152" s="53"/>
    </row>
    <row r="3153">
      <c r="A3153" s="54"/>
      <c r="B3153" s="50"/>
      <c r="C3153" s="51"/>
      <c r="D3153" s="50"/>
      <c r="E3153" s="52"/>
      <c r="F3153" s="50"/>
      <c r="G3153" s="50"/>
      <c r="H3153" s="50"/>
      <c r="I3153" s="50"/>
      <c r="J3153" s="50"/>
      <c r="K3153" s="50"/>
      <c r="L3153" s="53"/>
      <c r="M3153" s="53"/>
      <c r="N3153" s="50"/>
      <c r="O3153" s="50"/>
      <c r="P3153" s="50"/>
      <c r="Q3153" s="50"/>
      <c r="R3153" s="53"/>
    </row>
    <row r="3154">
      <c r="A3154" s="54"/>
      <c r="B3154" s="50"/>
      <c r="C3154" s="51"/>
      <c r="D3154" s="50"/>
      <c r="E3154" s="52"/>
      <c r="F3154" s="50"/>
      <c r="G3154" s="50"/>
      <c r="H3154" s="50"/>
      <c r="I3154" s="50"/>
      <c r="J3154" s="50"/>
      <c r="K3154" s="50"/>
      <c r="L3154" s="53"/>
      <c r="M3154" s="53"/>
      <c r="N3154" s="50"/>
      <c r="O3154" s="50"/>
      <c r="P3154" s="50"/>
      <c r="Q3154" s="50"/>
      <c r="R3154" s="53"/>
    </row>
    <row r="3155">
      <c r="A3155" s="54"/>
      <c r="B3155" s="50"/>
      <c r="C3155" s="51"/>
      <c r="D3155" s="50"/>
      <c r="E3155" s="52"/>
      <c r="F3155" s="50"/>
      <c r="G3155" s="50"/>
      <c r="H3155" s="50"/>
      <c r="I3155" s="50"/>
      <c r="J3155" s="50"/>
      <c r="K3155" s="50"/>
      <c r="L3155" s="53"/>
      <c r="M3155" s="53"/>
      <c r="N3155" s="50"/>
      <c r="O3155" s="50"/>
      <c r="P3155" s="50"/>
      <c r="Q3155" s="50"/>
      <c r="R3155" s="53"/>
    </row>
    <row r="3156">
      <c r="A3156" s="54"/>
      <c r="B3156" s="50"/>
      <c r="C3156" s="51"/>
      <c r="D3156" s="50"/>
      <c r="E3156" s="52"/>
      <c r="F3156" s="50"/>
      <c r="G3156" s="50"/>
      <c r="H3156" s="50"/>
      <c r="I3156" s="50"/>
      <c r="J3156" s="50"/>
      <c r="K3156" s="50"/>
      <c r="L3156" s="53"/>
      <c r="M3156" s="53"/>
      <c r="N3156" s="50"/>
      <c r="O3156" s="50"/>
      <c r="P3156" s="50"/>
      <c r="Q3156" s="50"/>
      <c r="R3156" s="53"/>
    </row>
    <row r="3157">
      <c r="A3157" s="54"/>
      <c r="B3157" s="50"/>
      <c r="C3157" s="51"/>
      <c r="D3157" s="50"/>
      <c r="E3157" s="52"/>
      <c r="F3157" s="50"/>
      <c r="G3157" s="50"/>
      <c r="H3157" s="50"/>
      <c r="I3157" s="50"/>
      <c r="J3157" s="50"/>
      <c r="K3157" s="50"/>
      <c r="L3157" s="53"/>
      <c r="M3157" s="53"/>
      <c r="N3157" s="50"/>
      <c r="O3157" s="50"/>
      <c r="P3157" s="50"/>
      <c r="Q3157" s="50"/>
      <c r="R3157" s="53"/>
    </row>
    <row r="3158">
      <c r="A3158" s="54"/>
      <c r="B3158" s="50"/>
      <c r="C3158" s="51"/>
      <c r="D3158" s="50"/>
      <c r="E3158" s="52"/>
      <c r="F3158" s="50"/>
      <c r="G3158" s="50"/>
      <c r="H3158" s="50"/>
      <c r="I3158" s="50"/>
      <c r="J3158" s="50"/>
      <c r="K3158" s="50"/>
      <c r="L3158" s="53"/>
      <c r="M3158" s="53"/>
      <c r="N3158" s="50"/>
      <c r="O3158" s="50"/>
      <c r="P3158" s="50"/>
      <c r="Q3158" s="50"/>
      <c r="R3158" s="53"/>
    </row>
    <row r="3159">
      <c r="A3159" s="54"/>
      <c r="B3159" s="50"/>
      <c r="C3159" s="51"/>
      <c r="D3159" s="50"/>
      <c r="E3159" s="52"/>
      <c r="F3159" s="50"/>
      <c r="G3159" s="50"/>
      <c r="H3159" s="50"/>
      <c r="I3159" s="50"/>
      <c r="J3159" s="50"/>
      <c r="K3159" s="50"/>
      <c r="L3159" s="53"/>
      <c r="M3159" s="53"/>
      <c r="N3159" s="50"/>
      <c r="O3159" s="50"/>
      <c r="P3159" s="50"/>
      <c r="Q3159" s="50"/>
      <c r="R3159" s="53"/>
    </row>
    <row r="3160">
      <c r="A3160" s="54"/>
      <c r="B3160" s="50"/>
      <c r="C3160" s="51"/>
      <c r="D3160" s="50"/>
      <c r="E3160" s="52"/>
      <c r="F3160" s="50"/>
      <c r="G3160" s="50"/>
      <c r="H3160" s="50"/>
      <c r="I3160" s="50"/>
      <c r="J3160" s="50"/>
      <c r="K3160" s="50"/>
      <c r="L3160" s="53"/>
      <c r="M3160" s="53"/>
      <c r="N3160" s="50"/>
      <c r="O3160" s="50"/>
      <c r="P3160" s="50"/>
      <c r="Q3160" s="50"/>
      <c r="R3160" s="53"/>
    </row>
    <row r="3161">
      <c r="A3161" s="54"/>
      <c r="B3161" s="50"/>
      <c r="C3161" s="51"/>
      <c r="D3161" s="50"/>
      <c r="E3161" s="52"/>
      <c r="F3161" s="50"/>
      <c r="G3161" s="50"/>
      <c r="H3161" s="50"/>
      <c r="I3161" s="50"/>
      <c r="J3161" s="50"/>
      <c r="K3161" s="50"/>
      <c r="L3161" s="53"/>
      <c r="M3161" s="53"/>
      <c r="N3161" s="50"/>
      <c r="O3161" s="50"/>
      <c r="P3161" s="50"/>
      <c r="Q3161" s="50"/>
      <c r="R3161" s="53"/>
    </row>
    <row r="3162">
      <c r="A3162" s="54"/>
      <c r="B3162" s="50"/>
      <c r="C3162" s="51"/>
      <c r="D3162" s="50"/>
      <c r="E3162" s="52"/>
      <c r="F3162" s="50"/>
      <c r="G3162" s="50"/>
      <c r="H3162" s="50"/>
      <c r="I3162" s="50"/>
      <c r="J3162" s="50"/>
      <c r="K3162" s="50"/>
      <c r="L3162" s="53"/>
      <c r="M3162" s="53"/>
      <c r="N3162" s="50"/>
      <c r="O3162" s="50"/>
      <c r="P3162" s="50"/>
      <c r="Q3162" s="50"/>
      <c r="R3162" s="53"/>
    </row>
    <row r="3163">
      <c r="A3163" s="54"/>
      <c r="B3163" s="50"/>
      <c r="C3163" s="51"/>
      <c r="D3163" s="50"/>
      <c r="E3163" s="52"/>
      <c r="F3163" s="50"/>
      <c r="G3163" s="50"/>
      <c r="H3163" s="50"/>
      <c r="I3163" s="50"/>
      <c r="J3163" s="50"/>
      <c r="K3163" s="50"/>
      <c r="L3163" s="53"/>
      <c r="M3163" s="53"/>
      <c r="N3163" s="50"/>
      <c r="O3163" s="50"/>
      <c r="P3163" s="50"/>
      <c r="Q3163" s="50"/>
      <c r="R3163" s="53"/>
    </row>
    <row r="3164">
      <c r="A3164" s="54"/>
      <c r="B3164" s="50"/>
      <c r="C3164" s="51"/>
      <c r="D3164" s="50"/>
      <c r="E3164" s="52"/>
      <c r="F3164" s="50"/>
      <c r="G3164" s="50"/>
      <c r="H3164" s="50"/>
      <c r="I3164" s="50"/>
      <c r="J3164" s="50"/>
      <c r="K3164" s="50"/>
      <c r="L3164" s="53"/>
      <c r="M3164" s="53"/>
      <c r="N3164" s="50"/>
      <c r="O3164" s="50"/>
      <c r="P3164" s="50"/>
      <c r="Q3164" s="50"/>
      <c r="R3164" s="53"/>
    </row>
    <row r="3165">
      <c r="A3165" s="54"/>
      <c r="B3165" s="50"/>
      <c r="C3165" s="51"/>
      <c r="D3165" s="50"/>
      <c r="E3165" s="52"/>
      <c r="F3165" s="50"/>
      <c r="G3165" s="50"/>
      <c r="H3165" s="50"/>
      <c r="I3165" s="50"/>
      <c r="J3165" s="50"/>
      <c r="K3165" s="50"/>
      <c r="L3165" s="53"/>
      <c r="M3165" s="53"/>
      <c r="N3165" s="50"/>
      <c r="O3165" s="50"/>
      <c r="P3165" s="50"/>
      <c r="Q3165" s="50"/>
      <c r="R3165" s="53"/>
    </row>
    <row r="3166">
      <c r="A3166" s="54"/>
      <c r="B3166" s="50"/>
      <c r="C3166" s="51"/>
      <c r="D3166" s="50"/>
      <c r="E3166" s="52"/>
      <c r="F3166" s="50"/>
      <c r="G3166" s="50"/>
      <c r="H3166" s="50"/>
      <c r="I3166" s="50"/>
      <c r="J3166" s="50"/>
      <c r="K3166" s="50"/>
      <c r="L3166" s="53"/>
      <c r="M3166" s="53"/>
      <c r="N3166" s="50"/>
      <c r="O3166" s="50"/>
      <c r="P3166" s="50"/>
      <c r="Q3166" s="50"/>
      <c r="R3166" s="53"/>
    </row>
    <row r="3167">
      <c r="A3167" s="54"/>
      <c r="B3167" s="50"/>
      <c r="C3167" s="51"/>
      <c r="D3167" s="50"/>
      <c r="E3167" s="52"/>
      <c r="F3167" s="50"/>
      <c r="G3167" s="50"/>
      <c r="H3167" s="50"/>
      <c r="I3167" s="50"/>
      <c r="J3167" s="50"/>
      <c r="K3167" s="50"/>
      <c r="L3167" s="53"/>
      <c r="M3167" s="53"/>
      <c r="N3167" s="50"/>
      <c r="O3167" s="50"/>
      <c r="P3167" s="50"/>
      <c r="Q3167" s="50"/>
      <c r="R3167" s="53"/>
    </row>
    <row r="3168">
      <c r="A3168" s="54"/>
      <c r="B3168" s="50"/>
      <c r="C3168" s="51"/>
      <c r="D3168" s="50"/>
      <c r="E3168" s="52"/>
      <c r="F3168" s="50"/>
      <c r="G3168" s="50"/>
      <c r="H3168" s="50"/>
      <c r="I3168" s="50"/>
      <c r="J3168" s="50"/>
      <c r="K3168" s="50"/>
      <c r="L3168" s="53"/>
      <c r="M3168" s="53"/>
      <c r="N3168" s="50"/>
      <c r="O3168" s="50"/>
      <c r="P3168" s="50"/>
      <c r="Q3168" s="50"/>
      <c r="R3168" s="53"/>
    </row>
    <row r="3169">
      <c r="A3169" s="54"/>
      <c r="B3169" s="50"/>
      <c r="C3169" s="51"/>
      <c r="D3169" s="50"/>
      <c r="E3169" s="52"/>
      <c r="F3169" s="50"/>
      <c r="G3169" s="50"/>
      <c r="H3169" s="50"/>
      <c r="I3169" s="50"/>
      <c r="J3169" s="50"/>
      <c r="K3169" s="50"/>
      <c r="L3169" s="53"/>
      <c r="M3169" s="53"/>
      <c r="N3169" s="50"/>
      <c r="O3169" s="50"/>
      <c r="P3169" s="50"/>
      <c r="Q3169" s="50"/>
      <c r="R3169" s="53"/>
    </row>
    <row r="3170">
      <c r="A3170" s="54"/>
      <c r="B3170" s="50"/>
      <c r="C3170" s="51"/>
      <c r="D3170" s="50"/>
      <c r="E3170" s="52"/>
      <c r="F3170" s="50"/>
      <c r="G3170" s="50"/>
      <c r="H3170" s="50"/>
      <c r="I3170" s="50"/>
      <c r="J3170" s="50"/>
      <c r="K3170" s="50"/>
      <c r="L3170" s="53"/>
      <c r="M3170" s="53"/>
      <c r="N3170" s="50"/>
      <c r="O3170" s="50"/>
      <c r="P3170" s="50"/>
      <c r="Q3170" s="50"/>
      <c r="R3170" s="53"/>
    </row>
    <row r="3171">
      <c r="A3171" s="54"/>
      <c r="B3171" s="50"/>
      <c r="C3171" s="51"/>
      <c r="D3171" s="50"/>
      <c r="E3171" s="52"/>
      <c r="F3171" s="50"/>
      <c r="G3171" s="50"/>
      <c r="H3171" s="50"/>
      <c r="I3171" s="50"/>
      <c r="J3171" s="50"/>
      <c r="K3171" s="50"/>
      <c r="L3171" s="53"/>
      <c r="M3171" s="53"/>
      <c r="N3171" s="50"/>
      <c r="O3171" s="50"/>
      <c r="P3171" s="50"/>
      <c r="Q3171" s="50"/>
      <c r="R3171" s="53"/>
    </row>
    <row r="3172">
      <c r="A3172" s="54"/>
      <c r="B3172" s="50"/>
      <c r="C3172" s="51"/>
      <c r="D3172" s="50"/>
      <c r="E3172" s="52"/>
      <c r="F3172" s="50"/>
      <c r="G3172" s="50"/>
      <c r="H3172" s="50"/>
      <c r="I3172" s="50"/>
      <c r="J3172" s="50"/>
      <c r="K3172" s="50"/>
      <c r="L3172" s="53"/>
      <c r="M3172" s="53"/>
      <c r="N3172" s="50"/>
      <c r="O3172" s="50"/>
      <c r="P3172" s="50"/>
      <c r="Q3172" s="50"/>
      <c r="R3172" s="53"/>
    </row>
    <row r="3173">
      <c r="A3173" s="54"/>
      <c r="B3173" s="50"/>
      <c r="C3173" s="51"/>
      <c r="D3173" s="50"/>
      <c r="E3173" s="52"/>
      <c r="F3173" s="50"/>
      <c r="G3173" s="50"/>
      <c r="H3173" s="50"/>
      <c r="I3173" s="50"/>
      <c r="J3173" s="50"/>
      <c r="K3173" s="50"/>
      <c r="L3173" s="53"/>
      <c r="M3173" s="53"/>
      <c r="N3173" s="50"/>
      <c r="O3173" s="50"/>
      <c r="P3173" s="50"/>
      <c r="Q3173" s="50"/>
      <c r="R3173" s="53"/>
    </row>
    <row r="3174">
      <c r="A3174" s="54"/>
      <c r="B3174" s="50"/>
      <c r="C3174" s="51"/>
      <c r="D3174" s="50"/>
      <c r="E3174" s="52"/>
      <c r="F3174" s="50"/>
      <c r="G3174" s="50"/>
      <c r="H3174" s="50"/>
      <c r="I3174" s="50"/>
      <c r="J3174" s="50"/>
      <c r="K3174" s="50"/>
      <c r="L3174" s="53"/>
      <c r="M3174" s="53"/>
      <c r="N3174" s="50"/>
      <c r="O3174" s="50"/>
      <c r="P3174" s="50"/>
      <c r="Q3174" s="50"/>
      <c r="R3174" s="53"/>
    </row>
    <row r="3175">
      <c r="A3175" s="54"/>
      <c r="B3175" s="50"/>
      <c r="C3175" s="51"/>
      <c r="D3175" s="50"/>
      <c r="E3175" s="52"/>
      <c r="F3175" s="50"/>
      <c r="G3175" s="50"/>
      <c r="H3175" s="50"/>
      <c r="I3175" s="50"/>
      <c r="J3175" s="50"/>
      <c r="K3175" s="50"/>
      <c r="L3175" s="53"/>
      <c r="M3175" s="53"/>
      <c r="N3175" s="50"/>
      <c r="O3175" s="50"/>
      <c r="P3175" s="50"/>
      <c r="Q3175" s="50"/>
      <c r="R3175" s="53"/>
    </row>
    <row r="3176">
      <c r="A3176" s="54"/>
      <c r="B3176" s="50"/>
      <c r="C3176" s="51"/>
      <c r="D3176" s="50"/>
      <c r="E3176" s="52"/>
      <c r="F3176" s="50"/>
      <c r="G3176" s="50"/>
      <c r="H3176" s="50"/>
      <c r="I3176" s="50"/>
      <c r="J3176" s="50"/>
      <c r="K3176" s="50"/>
      <c r="L3176" s="53"/>
      <c r="M3176" s="53"/>
      <c r="N3176" s="50"/>
      <c r="O3176" s="50"/>
      <c r="P3176" s="50"/>
      <c r="Q3176" s="50"/>
      <c r="R3176" s="53"/>
    </row>
    <row r="3177">
      <c r="A3177" s="54"/>
      <c r="B3177" s="50"/>
      <c r="C3177" s="51"/>
      <c r="D3177" s="50"/>
      <c r="E3177" s="52"/>
      <c r="F3177" s="50"/>
      <c r="G3177" s="50"/>
      <c r="H3177" s="50"/>
      <c r="I3177" s="50"/>
      <c r="J3177" s="50"/>
      <c r="K3177" s="50"/>
      <c r="L3177" s="53"/>
      <c r="M3177" s="53"/>
      <c r="N3177" s="50"/>
      <c r="O3177" s="50"/>
      <c r="P3177" s="50"/>
      <c r="Q3177" s="50"/>
      <c r="R3177" s="53"/>
    </row>
    <row r="3178">
      <c r="A3178" s="54"/>
      <c r="B3178" s="50"/>
      <c r="C3178" s="51"/>
      <c r="D3178" s="50"/>
      <c r="E3178" s="52"/>
      <c r="F3178" s="50"/>
      <c r="G3178" s="50"/>
      <c r="H3178" s="50"/>
      <c r="I3178" s="50"/>
      <c r="J3178" s="50"/>
      <c r="K3178" s="50"/>
      <c r="L3178" s="53"/>
      <c r="M3178" s="53"/>
      <c r="N3178" s="50"/>
      <c r="O3178" s="50"/>
      <c r="P3178" s="50"/>
      <c r="Q3178" s="50"/>
      <c r="R3178" s="53"/>
    </row>
    <row r="3179">
      <c r="A3179" s="54"/>
      <c r="B3179" s="50"/>
      <c r="C3179" s="51"/>
      <c r="D3179" s="50"/>
      <c r="E3179" s="52"/>
      <c r="F3179" s="50"/>
      <c r="G3179" s="50"/>
      <c r="H3179" s="50"/>
      <c r="I3179" s="50"/>
      <c r="J3179" s="50"/>
      <c r="K3179" s="50"/>
      <c r="L3179" s="53"/>
      <c r="M3179" s="53"/>
      <c r="N3179" s="50"/>
      <c r="O3179" s="50"/>
      <c r="P3179" s="50"/>
      <c r="Q3179" s="50"/>
      <c r="R3179" s="53"/>
    </row>
    <row r="3180">
      <c r="A3180" s="54"/>
      <c r="B3180" s="50"/>
      <c r="C3180" s="51"/>
      <c r="D3180" s="50"/>
      <c r="E3180" s="52"/>
      <c r="F3180" s="50"/>
      <c r="G3180" s="50"/>
      <c r="H3180" s="50"/>
      <c r="I3180" s="50"/>
      <c r="J3180" s="50"/>
      <c r="K3180" s="50"/>
      <c r="L3180" s="53"/>
      <c r="M3180" s="53"/>
      <c r="N3180" s="50"/>
      <c r="O3180" s="50"/>
      <c r="P3180" s="50"/>
      <c r="Q3180" s="50"/>
      <c r="R3180" s="53"/>
    </row>
    <row r="3181">
      <c r="A3181" s="54"/>
      <c r="B3181" s="50"/>
      <c r="C3181" s="51"/>
      <c r="D3181" s="50"/>
      <c r="E3181" s="52"/>
      <c r="F3181" s="50"/>
      <c r="G3181" s="50"/>
      <c r="H3181" s="50"/>
      <c r="I3181" s="50"/>
      <c r="J3181" s="50"/>
      <c r="K3181" s="50"/>
      <c r="L3181" s="53"/>
      <c r="M3181" s="53"/>
      <c r="N3181" s="50"/>
      <c r="O3181" s="50"/>
      <c r="P3181" s="50"/>
      <c r="Q3181" s="50"/>
      <c r="R3181" s="53"/>
    </row>
    <row r="3182">
      <c r="A3182" s="54"/>
      <c r="B3182" s="50"/>
      <c r="C3182" s="51"/>
      <c r="D3182" s="50"/>
      <c r="E3182" s="52"/>
      <c r="F3182" s="50"/>
      <c r="G3182" s="50"/>
      <c r="H3182" s="50"/>
      <c r="I3182" s="50"/>
      <c r="J3182" s="50"/>
      <c r="K3182" s="50"/>
      <c r="L3182" s="53"/>
      <c r="M3182" s="53"/>
      <c r="N3182" s="50"/>
      <c r="O3182" s="50"/>
      <c r="P3182" s="50"/>
      <c r="Q3182" s="50"/>
      <c r="R3182" s="53"/>
    </row>
    <row r="3183">
      <c r="A3183" s="54"/>
      <c r="B3183" s="50"/>
      <c r="C3183" s="51"/>
      <c r="D3183" s="50"/>
      <c r="E3183" s="52"/>
      <c r="F3183" s="50"/>
      <c r="G3183" s="50"/>
      <c r="H3183" s="50"/>
      <c r="I3183" s="50"/>
      <c r="J3183" s="50"/>
      <c r="K3183" s="50"/>
      <c r="L3183" s="53"/>
      <c r="M3183" s="53"/>
      <c r="N3183" s="50"/>
      <c r="O3183" s="50"/>
      <c r="P3183" s="50"/>
      <c r="Q3183" s="50"/>
      <c r="R3183" s="53"/>
    </row>
    <row r="3184">
      <c r="A3184" s="54"/>
      <c r="B3184" s="50"/>
      <c r="C3184" s="51"/>
      <c r="D3184" s="50"/>
      <c r="E3184" s="52"/>
      <c r="F3184" s="50"/>
      <c r="G3184" s="50"/>
      <c r="H3184" s="50"/>
      <c r="I3184" s="50"/>
      <c r="J3184" s="50"/>
      <c r="K3184" s="50"/>
      <c r="L3184" s="53"/>
      <c r="M3184" s="53"/>
      <c r="N3184" s="50"/>
      <c r="O3184" s="50"/>
      <c r="P3184" s="50"/>
      <c r="Q3184" s="50"/>
      <c r="R3184" s="53"/>
    </row>
    <row r="3185">
      <c r="A3185" s="54"/>
      <c r="B3185" s="50"/>
      <c r="C3185" s="51"/>
      <c r="D3185" s="50"/>
      <c r="E3185" s="52"/>
      <c r="F3185" s="50"/>
      <c r="G3185" s="50"/>
      <c r="H3185" s="50"/>
      <c r="I3185" s="50"/>
      <c r="J3185" s="50"/>
      <c r="K3185" s="50"/>
      <c r="L3185" s="53"/>
      <c r="M3185" s="53"/>
      <c r="N3185" s="50"/>
      <c r="O3185" s="50"/>
      <c r="P3185" s="50"/>
      <c r="Q3185" s="50"/>
      <c r="R3185" s="53"/>
    </row>
    <row r="3186">
      <c r="A3186" s="54"/>
      <c r="B3186" s="50"/>
      <c r="C3186" s="51"/>
      <c r="D3186" s="50"/>
      <c r="E3186" s="52"/>
      <c r="F3186" s="50"/>
      <c r="G3186" s="50"/>
      <c r="H3186" s="50"/>
      <c r="I3186" s="50"/>
      <c r="J3186" s="50"/>
      <c r="K3186" s="50"/>
      <c r="L3186" s="53"/>
      <c r="M3186" s="53"/>
      <c r="N3186" s="50"/>
      <c r="O3186" s="50"/>
      <c r="P3186" s="50"/>
      <c r="Q3186" s="50"/>
      <c r="R3186" s="53"/>
    </row>
    <row r="3187">
      <c r="A3187" s="54"/>
      <c r="B3187" s="50"/>
      <c r="C3187" s="51"/>
      <c r="D3187" s="50"/>
      <c r="E3187" s="52"/>
      <c r="F3187" s="50"/>
      <c r="G3187" s="50"/>
      <c r="H3187" s="50"/>
      <c r="I3187" s="50"/>
      <c r="J3187" s="50"/>
      <c r="K3187" s="50"/>
      <c r="L3187" s="53"/>
      <c r="M3187" s="53"/>
      <c r="N3187" s="50"/>
      <c r="O3187" s="50"/>
      <c r="P3187" s="50"/>
      <c r="Q3187" s="50"/>
      <c r="R3187" s="53"/>
    </row>
    <row r="3188">
      <c r="A3188" s="54"/>
      <c r="B3188" s="50"/>
      <c r="C3188" s="51"/>
      <c r="D3188" s="50"/>
      <c r="E3188" s="52"/>
      <c r="F3188" s="50"/>
      <c r="G3188" s="50"/>
      <c r="H3188" s="50"/>
      <c r="I3188" s="50"/>
      <c r="J3188" s="50"/>
      <c r="K3188" s="50"/>
      <c r="L3188" s="53"/>
      <c r="M3188" s="53"/>
      <c r="N3188" s="50"/>
      <c r="O3188" s="50"/>
      <c r="P3188" s="50"/>
      <c r="Q3188" s="50"/>
      <c r="R3188" s="53"/>
    </row>
    <row r="3189">
      <c r="A3189" s="54"/>
      <c r="B3189" s="50"/>
      <c r="C3189" s="51"/>
      <c r="D3189" s="50"/>
      <c r="E3189" s="52"/>
      <c r="F3189" s="50"/>
      <c r="G3189" s="50"/>
      <c r="H3189" s="50"/>
      <c r="I3189" s="50"/>
      <c r="J3189" s="50"/>
      <c r="K3189" s="50"/>
      <c r="L3189" s="53"/>
      <c r="M3189" s="53"/>
      <c r="N3189" s="50"/>
      <c r="O3189" s="50"/>
      <c r="P3189" s="50"/>
      <c r="Q3189" s="50"/>
      <c r="R3189" s="53"/>
    </row>
    <row r="3190">
      <c r="A3190" s="54"/>
      <c r="B3190" s="50"/>
      <c r="C3190" s="51"/>
      <c r="D3190" s="50"/>
      <c r="E3190" s="52"/>
      <c r="F3190" s="50"/>
      <c r="G3190" s="50"/>
      <c r="H3190" s="50"/>
      <c r="I3190" s="50"/>
      <c r="J3190" s="50"/>
      <c r="K3190" s="50"/>
      <c r="L3190" s="53"/>
      <c r="M3190" s="53"/>
      <c r="N3190" s="50"/>
      <c r="O3190" s="50"/>
      <c r="P3190" s="50"/>
      <c r="Q3190" s="50"/>
      <c r="R3190" s="53"/>
    </row>
    <row r="3191">
      <c r="A3191" s="54"/>
      <c r="B3191" s="50"/>
      <c r="C3191" s="51"/>
      <c r="D3191" s="50"/>
      <c r="E3191" s="52"/>
      <c r="F3191" s="50"/>
      <c r="G3191" s="50"/>
      <c r="H3191" s="50"/>
      <c r="I3191" s="50"/>
      <c r="J3191" s="50"/>
      <c r="K3191" s="50"/>
      <c r="L3191" s="53"/>
      <c r="M3191" s="53"/>
      <c r="N3191" s="50"/>
      <c r="O3191" s="50"/>
      <c r="P3191" s="50"/>
      <c r="Q3191" s="50"/>
      <c r="R3191" s="53"/>
    </row>
    <row r="3192">
      <c r="A3192" s="54"/>
      <c r="B3192" s="50"/>
      <c r="C3192" s="51"/>
      <c r="D3192" s="50"/>
      <c r="E3192" s="52"/>
      <c r="F3192" s="50"/>
      <c r="G3192" s="50"/>
      <c r="H3192" s="50"/>
      <c r="I3192" s="50"/>
      <c r="J3192" s="50"/>
      <c r="K3192" s="50"/>
      <c r="L3192" s="53"/>
      <c r="M3192" s="53"/>
      <c r="N3192" s="50"/>
      <c r="O3192" s="50"/>
      <c r="P3192" s="50"/>
      <c r="Q3192" s="50"/>
      <c r="R3192" s="53"/>
    </row>
    <row r="3193">
      <c r="A3193" s="54"/>
      <c r="B3193" s="50"/>
      <c r="C3193" s="51"/>
      <c r="D3193" s="50"/>
      <c r="E3193" s="52"/>
      <c r="F3193" s="50"/>
      <c r="G3193" s="50"/>
      <c r="H3193" s="50"/>
      <c r="I3193" s="50"/>
      <c r="J3193" s="50"/>
      <c r="K3193" s="50"/>
      <c r="L3193" s="53"/>
      <c r="M3193" s="53"/>
      <c r="N3193" s="50"/>
      <c r="O3193" s="50"/>
      <c r="P3193" s="50"/>
      <c r="Q3193" s="50"/>
      <c r="R3193" s="53"/>
    </row>
    <row r="3194">
      <c r="A3194" s="54"/>
      <c r="B3194" s="50"/>
      <c r="C3194" s="51"/>
      <c r="D3194" s="50"/>
      <c r="E3194" s="52"/>
      <c r="F3194" s="50"/>
      <c r="G3194" s="50"/>
      <c r="H3194" s="50"/>
      <c r="I3194" s="50"/>
      <c r="J3194" s="50"/>
      <c r="K3194" s="50"/>
      <c r="L3194" s="53"/>
      <c r="M3194" s="53"/>
      <c r="N3194" s="50"/>
      <c r="O3194" s="50"/>
      <c r="P3194" s="50"/>
      <c r="Q3194" s="50"/>
      <c r="R3194" s="53"/>
    </row>
    <row r="3195">
      <c r="A3195" s="54"/>
      <c r="B3195" s="50"/>
      <c r="C3195" s="51"/>
      <c r="D3195" s="50"/>
      <c r="E3195" s="52"/>
      <c r="F3195" s="50"/>
      <c r="G3195" s="50"/>
      <c r="H3195" s="50"/>
      <c r="I3195" s="50"/>
      <c r="J3195" s="50"/>
      <c r="K3195" s="50"/>
      <c r="L3195" s="53"/>
      <c r="M3195" s="53"/>
      <c r="N3195" s="50"/>
      <c r="O3195" s="50"/>
      <c r="P3195" s="50"/>
      <c r="Q3195" s="50"/>
      <c r="R3195" s="53"/>
    </row>
    <row r="3196">
      <c r="A3196" s="54"/>
      <c r="B3196" s="50"/>
      <c r="C3196" s="51"/>
      <c r="D3196" s="50"/>
      <c r="E3196" s="52"/>
      <c r="F3196" s="50"/>
      <c r="G3196" s="50"/>
      <c r="H3196" s="50"/>
      <c r="I3196" s="50"/>
      <c r="J3196" s="50"/>
      <c r="K3196" s="50"/>
      <c r="L3196" s="53"/>
      <c r="M3196" s="53"/>
      <c r="N3196" s="50"/>
      <c r="O3196" s="50"/>
      <c r="P3196" s="50"/>
      <c r="Q3196" s="50"/>
      <c r="R3196" s="53"/>
    </row>
    <row r="3197">
      <c r="A3197" s="54"/>
      <c r="B3197" s="50"/>
      <c r="C3197" s="51"/>
      <c r="D3197" s="50"/>
      <c r="E3197" s="52"/>
      <c r="F3197" s="50"/>
      <c r="G3197" s="50"/>
      <c r="H3197" s="50"/>
      <c r="I3197" s="50"/>
      <c r="J3197" s="50"/>
      <c r="K3197" s="50"/>
      <c r="L3197" s="53"/>
      <c r="M3197" s="53"/>
      <c r="N3197" s="50"/>
      <c r="O3197" s="50"/>
      <c r="P3197" s="50"/>
      <c r="Q3197" s="50"/>
      <c r="R3197" s="53"/>
    </row>
    <row r="3198">
      <c r="A3198" s="54"/>
      <c r="B3198" s="50"/>
      <c r="C3198" s="51"/>
      <c r="D3198" s="50"/>
      <c r="E3198" s="52"/>
      <c r="F3198" s="50"/>
      <c r="G3198" s="50"/>
      <c r="H3198" s="50"/>
      <c r="I3198" s="50"/>
      <c r="J3198" s="50"/>
      <c r="K3198" s="50"/>
      <c r="L3198" s="53"/>
      <c r="M3198" s="53"/>
      <c r="N3198" s="50"/>
      <c r="O3198" s="50"/>
      <c r="P3198" s="50"/>
      <c r="Q3198" s="50"/>
      <c r="R3198" s="53"/>
    </row>
    <row r="3199">
      <c r="A3199" s="54"/>
      <c r="B3199" s="50"/>
      <c r="C3199" s="51"/>
      <c r="D3199" s="50"/>
      <c r="E3199" s="52"/>
      <c r="F3199" s="50"/>
      <c r="G3199" s="50"/>
      <c r="H3199" s="50"/>
      <c r="I3199" s="50"/>
      <c r="J3199" s="50"/>
      <c r="K3199" s="50"/>
      <c r="L3199" s="53"/>
      <c r="M3199" s="53"/>
      <c r="N3199" s="50"/>
      <c r="O3199" s="50"/>
      <c r="P3199" s="50"/>
      <c r="Q3199" s="50"/>
      <c r="R3199" s="53"/>
    </row>
    <row r="3200">
      <c r="A3200" s="54"/>
      <c r="B3200" s="50"/>
      <c r="C3200" s="51"/>
      <c r="D3200" s="50"/>
      <c r="E3200" s="52"/>
      <c r="F3200" s="50"/>
      <c r="G3200" s="50"/>
      <c r="H3200" s="50"/>
      <c r="I3200" s="50"/>
      <c r="J3200" s="50"/>
      <c r="K3200" s="50"/>
      <c r="L3200" s="53"/>
      <c r="M3200" s="53"/>
      <c r="N3200" s="50"/>
      <c r="O3200" s="50"/>
      <c r="P3200" s="50"/>
      <c r="Q3200" s="50"/>
      <c r="R3200" s="53"/>
    </row>
    <row r="3201">
      <c r="A3201" s="54"/>
      <c r="B3201" s="50"/>
      <c r="C3201" s="51"/>
      <c r="D3201" s="50"/>
      <c r="E3201" s="52"/>
      <c r="F3201" s="50"/>
      <c r="G3201" s="50"/>
      <c r="H3201" s="50"/>
      <c r="I3201" s="50"/>
      <c r="J3201" s="50"/>
      <c r="K3201" s="50"/>
      <c r="L3201" s="53"/>
      <c r="M3201" s="53"/>
      <c r="N3201" s="50"/>
      <c r="O3201" s="50"/>
      <c r="P3201" s="50"/>
      <c r="Q3201" s="50"/>
      <c r="R3201" s="53"/>
    </row>
    <row r="3202">
      <c r="A3202" s="54"/>
      <c r="B3202" s="50"/>
      <c r="C3202" s="51"/>
      <c r="D3202" s="50"/>
      <c r="E3202" s="52"/>
      <c r="F3202" s="50"/>
      <c r="G3202" s="50"/>
      <c r="H3202" s="50"/>
      <c r="I3202" s="50"/>
      <c r="J3202" s="50"/>
      <c r="K3202" s="50"/>
      <c r="L3202" s="53"/>
      <c r="M3202" s="53"/>
      <c r="N3202" s="50"/>
      <c r="O3202" s="50"/>
      <c r="P3202" s="50"/>
      <c r="Q3202" s="50"/>
      <c r="R3202" s="53"/>
    </row>
    <row r="3203">
      <c r="A3203" s="54"/>
      <c r="B3203" s="50"/>
      <c r="C3203" s="51"/>
      <c r="D3203" s="50"/>
      <c r="E3203" s="52"/>
      <c r="F3203" s="50"/>
      <c r="G3203" s="50"/>
      <c r="H3203" s="50"/>
      <c r="I3203" s="50"/>
      <c r="J3203" s="50"/>
      <c r="K3203" s="50"/>
      <c r="L3203" s="53"/>
      <c r="M3203" s="53"/>
      <c r="N3203" s="50"/>
      <c r="O3203" s="50"/>
      <c r="P3203" s="50"/>
      <c r="Q3203" s="50"/>
      <c r="R3203" s="53"/>
    </row>
    <row r="3204">
      <c r="A3204" s="54"/>
      <c r="B3204" s="50"/>
      <c r="C3204" s="51"/>
      <c r="D3204" s="50"/>
      <c r="E3204" s="52"/>
      <c r="F3204" s="50"/>
      <c r="G3204" s="50"/>
      <c r="H3204" s="50"/>
      <c r="I3204" s="50"/>
      <c r="J3204" s="50"/>
      <c r="K3204" s="50"/>
      <c r="L3204" s="53"/>
      <c r="M3204" s="53"/>
      <c r="N3204" s="50"/>
      <c r="O3204" s="50"/>
      <c r="P3204" s="50"/>
      <c r="Q3204" s="50"/>
      <c r="R3204" s="53"/>
    </row>
    <row r="3205">
      <c r="A3205" s="54"/>
      <c r="B3205" s="50"/>
      <c r="C3205" s="51"/>
      <c r="D3205" s="50"/>
      <c r="E3205" s="52"/>
      <c r="F3205" s="50"/>
      <c r="G3205" s="50"/>
      <c r="H3205" s="50"/>
      <c r="I3205" s="50"/>
      <c r="J3205" s="50"/>
      <c r="K3205" s="50"/>
      <c r="L3205" s="53"/>
      <c r="M3205" s="53"/>
      <c r="N3205" s="50"/>
      <c r="O3205" s="50"/>
      <c r="P3205" s="50"/>
      <c r="Q3205" s="50"/>
      <c r="R3205" s="53"/>
    </row>
    <row r="3206">
      <c r="A3206" s="54"/>
      <c r="B3206" s="50"/>
      <c r="C3206" s="51"/>
      <c r="D3206" s="50"/>
      <c r="E3206" s="52"/>
      <c r="F3206" s="50"/>
      <c r="G3206" s="50"/>
      <c r="H3206" s="50"/>
      <c r="I3206" s="50"/>
      <c r="J3206" s="50"/>
      <c r="K3206" s="50"/>
      <c r="L3206" s="53"/>
      <c r="M3206" s="53"/>
      <c r="N3206" s="50"/>
      <c r="O3206" s="50"/>
      <c r="P3206" s="50"/>
      <c r="Q3206" s="50"/>
      <c r="R3206" s="53"/>
    </row>
    <row r="3207">
      <c r="A3207" s="54"/>
      <c r="B3207" s="50"/>
      <c r="C3207" s="51"/>
      <c r="D3207" s="50"/>
      <c r="E3207" s="52"/>
      <c r="F3207" s="50"/>
      <c r="G3207" s="50"/>
      <c r="H3207" s="50"/>
      <c r="I3207" s="50"/>
      <c r="J3207" s="50"/>
      <c r="K3207" s="50"/>
      <c r="L3207" s="53"/>
      <c r="M3207" s="53"/>
      <c r="N3207" s="50"/>
      <c r="O3207" s="50"/>
      <c r="P3207" s="50"/>
      <c r="Q3207" s="50"/>
      <c r="R3207" s="53"/>
    </row>
    <row r="3208">
      <c r="A3208" s="54"/>
      <c r="B3208" s="50"/>
      <c r="C3208" s="51"/>
      <c r="D3208" s="50"/>
      <c r="E3208" s="52"/>
      <c r="F3208" s="50"/>
      <c r="G3208" s="50"/>
      <c r="H3208" s="50"/>
      <c r="I3208" s="50"/>
      <c r="J3208" s="50"/>
      <c r="K3208" s="50"/>
      <c r="L3208" s="53"/>
      <c r="M3208" s="53"/>
      <c r="N3208" s="50"/>
      <c r="O3208" s="50"/>
      <c r="P3208" s="50"/>
      <c r="Q3208" s="50"/>
      <c r="R3208" s="53"/>
    </row>
    <row r="3209">
      <c r="A3209" s="54"/>
      <c r="B3209" s="50"/>
      <c r="C3209" s="51"/>
      <c r="D3209" s="50"/>
      <c r="E3209" s="52"/>
      <c r="F3209" s="50"/>
      <c r="G3209" s="50"/>
      <c r="H3209" s="50"/>
      <c r="I3209" s="50"/>
      <c r="J3209" s="50"/>
      <c r="K3209" s="50"/>
      <c r="L3209" s="53"/>
      <c r="M3209" s="53"/>
      <c r="N3209" s="50"/>
      <c r="O3209" s="50"/>
      <c r="P3209" s="50"/>
      <c r="Q3209" s="50"/>
      <c r="R3209" s="53"/>
    </row>
    <row r="3210">
      <c r="A3210" s="54"/>
      <c r="B3210" s="50"/>
      <c r="C3210" s="51"/>
      <c r="D3210" s="50"/>
      <c r="E3210" s="52"/>
      <c r="F3210" s="50"/>
      <c r="G3210" s="50"/>
      <c r="H3210" s="50"/>
      <c r="I3210" s="50"/>
      <c r="J3210" s="50"/>
      <c r="K3210" s="50"/>
      <c r="L3210" s="53"/>
      <c r="M3210" s="53"/>
      <c r="N3210" s="50"/>
      <c r="O3210" s="50"/>
      <c r="P3210" s="50"/>
      <c r="Q3210" s="50"/>
      <c r="R3210" s="53"/>
    </row>
    <row r="3211">
      <c r="A3211" s="54"/>
      <c r="B3211" s="50"/>
      <c r="C3211" s="51"/>
      <c r="D3211" s="50"/>
      <c r="E3211" s="52"/>
      <c r="F3211" s="50"/>
      <c r="G3211" s="50"/>
      <c r="H3211" s="50"/>
      <c r="I3211" s="50"/>
      <c r="J3211" s="50"/>
      <c r="K3211" s="50"/>
      <c r="L3211" s="53"/>
      <c r="M3211" s="53"/>
      <c r="N3211" s="50"/>
      <c r="O3211" s="50"/>
      <c r="P3211" s="50"/>
      <c r="Q3211" s="50"/>
      <c r="R3211" s="53"/>
    </row>
    <row r="3212">
      <c r="A3212" s="54"/>
      <c r="B3212" s="50"/>
      <c r="C3212" s="51"/>
      <c r="D3212" s="50"/>
      <c r="E3212" s="52"/>
      <c r="F3212" s="50"/>
      <c r="G3212" s="50"/>
      <c r="H3212" s="50"/>
      <c r="I3212" s="50"/>
      <c r="J3212" s="50"/>
      <c r="K3212" s="50"/>
      <c r="L3212" s="53"/>
      <c r="M3212" s="53"/>
      <c r="N3212" s="50"/>
      <c r="O3212" s="50"/>
      <c r="P3212" s="50"/>
      <c r="Q3212" s="50"/>
      <c r="R3212" s="53"/>
    </row>
    <row r="3213">
      <c r="A3213" s="54"/>
      <c r="B3213" s="50"/>
      <c r="C3213" s="51"/>
      <c r="D3213" s="50"/>
      <c r="E3213" s="52"/>
      <c r="F3213" s="50"/>
      <c r="G3213" s="50"/>
      <c r="H3213" s="50"/>
      <c r="I3213" s="50"/>
      <c r="J3213" s="50"/>
      <c r="K3213" s="50"/>
      <c r="L3213" s="53"/>
      <c r="M3213" s="53"/>
      <c r="N3213" s="50"/>
      <c r="O3213" s="50"/>
      <c r="P3213" s="50"/>
      <c r="Q3213" s="50"/>
      <c r="R3213" s="53"/>
    </row>
    <row r="3214">
      <c r="A3214" s="54"/>
      <c r="B3214" s="50"/>
      <c r="C3214" s="51"/>
      <c r="D3214" s="50"/>
      <c r="E3214" s="52"/>
      <c r="F3214" s="50"/>
      <c r="G3214" s="50"/>
      <c r="H3214" s="50"/>
      <c r="I3214" s="50"/>
      <c r="J3214" s="50"/>
      <c r="K3214" s="50"/>
      <c r="L3214" s="53"/>
      <c r="M3214" s="53"/>
      <c r="N3214" s="50"/>
      <c r="O3214" s="50"/>
      <c r="P3214" s="50"/>
      <c r="Q3214" s="50"/>
      <c r="R3214" s="53"/>
    </row>
    <row r="3215">
      <c r="A3215" s="54"/>
      <c r="B3215" s="50"/>
      <c r="C3215" s="51"/>
      <c r="D3215" s="50"/>
      <c r="E3215" s="52"/>
      <c r="F3215" s="50"/>
      <c r="G3215" s="50"/>
      <c r="H3215" s="50"/>
      <c r="I3215" s="50"/>
      <c r="J3215" s="50"/>
      <c r="K3215" s="50"/>
      <c r="L3215" s="53"/>
      <c r="M3215" s="53"/>
      <c r="N3215" s="50"/>
      <c r="O3215" s="50"/>
      <c r="P3215" s="50"/>
      <c r="Q3215" s="50"/>
      <c r="R3215" s="53"/>
    </row>
    <row r="3216">
      <c r="A3216" s="54"/>
      <c r="B3216" s="50"/>
      <c r="C3216" s="51"/>
      <c r="D3216" s="50"/>
      <c r="E3216" s="52"/>
      <c r="F3216" s="50"/>
      <c r="G3216" s="50"/>
      <c r="H3216" s="50"/>
      <c r="I3216" s="50"/>
      <c r="J3216" s="50"/>
      <c r="K3216" s="50"/>
      <c r="L3216" s="53"/>
      <c r="M3216" s="53"/>
      <c r="N3216" s="50"/>
      <c r="O3216" s="50"/>
      <c r="P3216" s="50"/>
      <c r="Q3216" s="50"/>
      <c r="R3216" s="53"/>
    </row>
    <row r="3217">
      <c r="A3217" s="54"/>
      <c r="B3217" s="50"/>
      <c r="C3217" s="51"/>
      <c r="D3217" s="50"/>
      <c r="E3217" s="52"/>
      <c r="F3217" s="50"/>
      <c r="G3217" s="50"/>
      <c r="H3217" s="50"/>
      <c r="I3217" s="50"/>
      <c r="J3217" s="50"/>
      <c r="K3217" s="50"/>
      <c r="L3217" s="53"/>
      <c r="M3217" s="53"/>
      <c r="N3217" s="50"/>
      <c r="O3217" s="50"/>
      <c r="P3217" s="50"/>
      <c r="Q3217" s="50"/>
      <c r="R3217" s="53"/>
    </row>
    <row r="3218">
      <c r="A3218" s="54"/>
      <c r="B3218" s="50"/>
      <c r="C3218" s="51"/>
      <c r="D3218" s="50"/>
      <c r="E3218" s="52"/>
      <c r="F3218" s="50"/>
      <c r="G3218" s="50"/>
      <c r="H3218" s="50"/>
      <c r="I3218" s="50"/>
      <c r="J3218" s="50"/>
      <c r="K3218" s="50"/>
      <c r="L3218" s="53"/>
      <c r="M3218" s="53"/>
      <c r="N3218" s="50"/>
      <c r="O3218" s="50"/>
      <c r="P3218" s="50"/>
      <c r="Q3218" s="50"/>
      <c r="R3218" s="53"/>
    </row>
    <row r="3219">
      <c r="A3219" s="54"/>
      <c r="B3219" s="50"/>
      <c r="C3219" s="51"/>
      <c r="D3219" s="50"/>
      <c r="E3219" s="52"/>
      <c r="F3219" s="50"/>
      <c r="G3219" s="50"/>
      <c r="H3219" s="50"/>
      <c r="I3219" s="50"/>
      <c r="J3219" s="50"/>
      <c r="K3219" s="50"/>
      <c r="L3219" s="53"/>
      <c r="M3219" s="53"/>
      <c r="N3219" s="50"/>
      <c r="O3219" s="50"/>
      <c r="P3219" s="50"/>
      <c r="Q3219" s="50"/>
      <c r="R3219" s="53"/>
    </row>
    <row r="3220">
      <c r="A3220" s="54"/>
      <c r="B3220" s="50"/>
      <c r="C3220" s="51"/>
      <c r="D3220" s="50"/>
      <c r="E3220" s="52"/>
      <c r="F3220" s="50"/>
      <c r="G3220" s="50"/>
      <c r="H3220" s="50"/>
      <c r="I3220" s="50"/>
      <c r="J3220" s="50"/>
      <c r="K3220" s="50"/>
      <c r="L3220" s="53"/>
      <c r="M3220" s="53"/>
      <c r="N3220" s="50"/>
      <c r="O3220" s="50"/>
      <c r="P3220" s="50"/>
      <c r="Q3220" s="50"/>
      <c r="R3220" s="53"/>
    </row>
    <row r="3221">
      <c r="A3221" s="54"/>
      <c r="B3221" s="50"/>
      <c r="C3221" s="51"/>
      <c r="D3221" s="50"/>
      <c r="E3221" s="52"/>
      <c r="F3221" s="50"/>
      <c r="G3221" s="50"/>
      <c r="H3221" s="50"/>
      <c r="I3221" s="50"/>
      <c r="J3221" s="50"/>
      <c r="K3221" s="50"/>
      <c r="L3221" s="53"/>
      <c r="M3221" s="53"/>
      <c r="N3221" s="50"/>
      <c r="O3221" s="50"/>
      <c r="P3221" s="50"/>
      <c r="Q3221" s="50"/>
      <c r="R3221" s="53"/>
    </row>
    <row r="3222">
      <c r="A3222" s="54"/>
      <c r="B3222" s="50"/>
      <c r="C3222" s="51"/>
      <c r="D3222" s="50"/>
      <c r="E3222" s="52"/>
      <c r="F3222" s="50"/>
      <c r="G3222" s="50"/>
      <c r="H3222" s="50"/>
      <c r="I3222" s="50"/>
      <c r="J3222" s="50"/>
      <c r="K3222" s="50"/>
      <c r="L3222" s="53"/>
      <c r="M3222" s="53"/>
      <c r="N3222" s="50"/>
      <c r="O3222" s="50"/>
      <c r="P3222" s="50"/>
      <c r="Q3222" s="50"/>
      <c r="R3222" s="53"/>
    </row>
    <row r="3223">
      <c r="A3223" s="54"/>
      <c r="B3223" s="50"/>
      <c r="C3223" s="51"/>
      <c r="D3223" s="50"/>
      <c r="E3223" s="52"/>
      <c r="F3223" s="50"/>
      <c r="G3223" s="50"/>
      <c r="H3223" s="50"/>
      <c r="I3223" s="50"/>
      <c r="J3223" s="50"/>
      <c r="K3223" s="50"/>
      <c r="L3223" s="53"/>
      <c r="M3223" s="53"/>
      <c r="N3223" s="50"/>
      <c r="O3223" s="50"/>
      <c r="P3223" s="50"/>
      <c r="Q3223" s="50"/>
      <c r="R3223" s="53"/>
    </row>
    <row r="3224">
      <c r="A3224" s="54"/>
      <c r="B3224" s="50"/>
      <c r="C3224" s="51"/>
      <c r="D3224" s="50"/>
      <c r="E3224" s="52"/>
      <c r="F3224" s="50"/>
      <c r="G3224" s="50"/>
      <c r="H3224" s="50"/>
      <c r="I3224" s="50"/>
      <c r="J3224" s="50"/>
      <c r="K3224" s="50"/>
      <c r="L3224" s="53"/>
      <c r="M3224" s="53"/>
      <c r="N3224" s="50"/>
      <c r="O3224" s="50"/>
      <c r="P3224" s="50"/>
      <c r="Q3224" s="50"/>
      <c r="R3224" s="53"/>
    </row>
    <row r="3225">
      <c r="A3225" s="54"/>
      <c r="B3225" s="50"/>
      <c r="C3225" s="51"/>
      <c r="D3225" s="50"/>
      <c r="E3225" s="52"/>
      <c r="F3225" s="50"/>
      <c r="G3225" s="50"/>
      <c r="H3225" s="50"/>
      <c r="I3225" s="50"/>
      <c r="J3225" s="50"/>
      <c r="K3225" s="50"/>
      <c r="L3225" s="53"/>
      <c r="M3225" s="53"/>
      <c r="N3225" s="50"/>
      <c r="O3225" s="50"/>
      <c r="P3225" s="50"/>
      <c r="Q3225" s="50"/>
      <c r="R3225" s="53"/>
    </row>
    <row r="3226">
      <c r="A3226" s="54"/>
      <c r="B3226" s="50"/>
      <c r="C3226" s="51"/>
      <c r="D3226" s="50"/>
      <c r="E3226" s="52"/>
      <c r="F3226" s="50"/>
      <c r="G3226" s="50"/>
      <c r="H3226" s="50"/>
      <c r="I3226" s="50"/>
      <c r="J3226" s="50"/>
      <c r="K3226" s="50"/>
      <c r="L3226" s="53"/>
      <c r="M3226" s="53"/>
      <c r="N3226" s="50"/>
      <c r="O3226" s="50"/>
      <c r="P3226" s="50"/>
      <c r="Q3226" s="50"/>
      <c r="R3226" s="53"/>
    </row>
    <row r="3227">
      <c r="A3227" s="54"/>
      <c r="B3227" s="50"/>
      <c r="C3227" s="51"/>
      <c r="D3227" s="50"/>
      <c r="E3227" s="52"/>
      <c r="F3227" s="50"/>
      <c r="G3227" s="50"/>
      <c r="H3227" s="50"/>
      <c r="I3227" s="50"/>
      <c r="J3227" s="50"/>
      <c r="K3227" s="50"/>
      <c r="L3227" s="53"/>
      <c r="M3227" s="53"/>
      <c r="N3227" s="50"/>
      <c r="O3227" s="50"/>
      <c r="P3227" s="50"/>
      <c r="Q3227" s="50"/>
      <c r="R3227" s="53"/>
    </row>
    <row r="3228">
      <c r="A3228" s="54"/>
      <c r="B3228" s="50"/>
      <c r="C3228" s="51"/>
      <c r="D3228" s="50"/>
      <c r="E3228" s="52"/>
      <c r="F3228" s="50"/>
      <c r="G3228" s="50"/>
      <c r="H3228" s="50"/>
      <c r="I3228" s="50"/>
      <c r="J3228" s="50"/>
      <c r="K3228" s="50"/>
      <c r="L3228" s="53"/>
      <c r="M3228" s="53"/>
      <c r="N3228" s="50"/>
      <c r="O3228" s="50"/>
      <c r="P3228" s="50"/>
      <c r="Q3228" s="50"/>
      <c r="R3228" s="53"/>
    </row>
    <row r="3229">
      <c r="A3229" s="54"/>
      <c r="B3229" s="50"/>
      <c r="C3229" s="51"/>
      <c r="D3229" s="50"/>
      <c r="E3229" s="52"/>
      <c r="F3229" s="50"/>
      <c r="G3229" s="50"/>
      <c r="H3229" s="50"/>
      <c r="I3229" s="50"/>
      <c r="J3229" s="50"/>
      <c r="K3229" s="50"/>
      <c r="L3229" s="53"/>
      <c r="M3229" s="53"/>
      <c r="N3229" s="50"/>
      <c r="O3229" s="50"/>
      <c r="P3229" s="50"/>
      <c r="Q3229" s="50"/>
      <c r="R3229" s="53"/>
    </row>
    <row r="3230">
      <c r="A3230" s="54"/>
      <c r="B3230" s="50"/>
      <c r="C3230" s="51"/>
      <c r="D3230" s="50"/>
      <c r="E3230" s="52"/>
      <c r="F3230" s="50"/>
      <c r="G3230" s="50"/>
      <c r="H3230" s="50"/>
      <c r="I3230" s="50"/>
      <c r="J3230" s="50"/>
      <c r="K3230" s="50"/>
      <c r="L3230" s="53"/>
      <c r="M3230" s="53"/>
      <c r="N3230" s="50"/>
      <c r="O3230" s="50"/>
      <c r="P3230" s="50"/>
      <c r="Q3230" s="50"/>
      <c r="R3230" s="53"/>
    </row>
    <row r="3231">
      <c r="A3231" s="54"/>
      <c r="B3231" s="50"/>
      <c r="C3231" s="51"/>
      <c r="D3231" s="50"/>
      <c r="E3231" s="52"/>
      <c r="F3231" s="50"/>
      <c r="G3231" s="50"/>
      <c r="H3231" s="50"/>
      <c r="I3231" s="50"/>
      <c r="J3231" s="50"/>
      <c r="K3231" s="50"/>
      <c r="L3231" s="53"/>
      <c r="M3231" s="53"/>
      <c r="N3231" s="50"/>
      <c r="O3231" s="50"/>
      <c r="P3231" s="50"/>
      <c r="Q3231" s="50"/>
      <c r="R3231" s="53"/>
    </row>
    <row r="3232">
      <c r="A3232" s="54"/>
      <c r="B3232" s="50"/>
      <c r="C3232" s="51"/>
      <c r="D3232" s="50"/>
      <c r="E3232" s="52"/>
      <c r="F3232" s="50"/>
      <c r="G3232" s="50"/>
      <c r="H3232" s="50"/>
      <c r="I3232" s="50"/>
      <c r="J3232" s="50"/>
      <c r="K3232" s="50"/>
      <c r="L3232" s="53"/>
      <c r="M3232" s="53"/>
      <c r="N3232" s="50"/>
      <c r="O3232" s="50"/>
      <c r="P3232" s="50"/>
      <c r="Q3232" s="50"/>
      <c r="R3232" s="53"/>
    </row>
    <row r="3233">
      <c r="A3233" s="54"/>
      <c r="B3233" s="50"/>
      <c r="C3233" s="51"/>
      <c r="D3233" s="50"/>
      <c r="E3233" s="52"/>
      <c r="F3233" s="50"/>
      <c r="G3233" s="50"/>
      <c r="H3233" s="50"/>
      <c r="I3233" s="50"/>
      <c r="J3233" s="50"/>
      <c r="K3233" s="50"/>
      <c r="L3233" s="53"/>
      <c r="M3233" s="53"/>
      <c r="N3233" s="50"/>
      <c r="O3233" s="50"/>
      <c r="P3233" s="50"/>
      <c r="Q3233" s="50"/>
      <c r="R3233" s="53"/>
    </row>
    <row r="3234">
      <c r="A3234" s="54"/>
      <c r="B3234" s="50"/>
      <c r="C3234" s="51"/>
      <c r="D3234" s="50"/>
      <c r="E3234" s="52"/>
      <c r="F3234" s="50"/>
      <c r="G3234" s="50"/>
      <c r="H3234" s="50"/>
      <c r="I3234" s="50"/>
      <c r="J3234" s="50"/>
      <c r="K3234" s="50"/>
      <c r="L3234" s="53"/>
      <c r="M3234" s="53"/>
      <c r="N3234" s="50"/>
      <c r="O3234" s="50"/>
      <c r="P3234" s="50"/>
      <c r="Q3234" s="50"/>
      <c r="R3234" s="53"/>
    </row>
    <row r="3235">
      <c r="A3235" s="54"/>
      <c r="B3235" s="50"/>
      <c r="C3235" s="51"/>
      <c r="D3235" s="50"/>
      <c r="E3235" s="52"/>
      <c r="F3235" s="50"/>
      <c r="G3235" s="50"/>
      <c r="H3235" s="50"/>
      <c r="I3235" s="50"/>
      <c r="J3235" s="50"/>
      <c r="K3235" s="50"/>
      <c r="L3235" s="53"/>
      <c r="M3235" s="53"/>
      <c r="N3235" s="50"/>
      <c r="O3235" s="50"/>
      <c r="P3235" s="50"/>
      <c r="Q3235" s="50"/>
      <c r="R3235" s="53"/>
    </row>
    <row r="3236">
      <c r="A3236" s="54"/>
      <c r="B3236" s="50"/>
      <c r="C3236" s="51"/>
      <c r="D3236" s="50"/>
      <c r="E3236" s="52"/>
      <c r="F3236" s="50"/>
      <c r="G3236" s="50"/>
      <c r="H3236" s="50"/>
      <c r="I3236" s="50"/>
      <c r="J3236" s="50"/>
      <c r="K3236" s="50"/>
      <c r="L3236" s="53"/>
      <c r="M3236" s="53"/>
      <c r="N3236" s="50"/>
      <c r="O3236" s="50"/>
      <c r="P3236" s="50"/>
      <c r="Q3236" s="50"/>
      <c r="R3236" s="53"/>
    </row>
    <row r="3237">
      <c r="A3237" s="54"/>
      <c r="B3237" s="50"/>
      <c r="C3237" s="51"/>
      <c r="D3237" s="50"/>
      <c r="E3237" s="52"/>
      <c r="F3237" s="50"/>
      <c r="G3237" s="50"/>
      <c r="H3237" s="50"/>
      <c r="I3237" s="50"/>
      <c r="J3237" s="50"/>
      <c r="K3237" s="50"/>
      <c r="L3237" s="53"/>
      <c r="M3237" s="53"/>
      <c r="N3237" s="50"/>
      <c r="O3237" s="50"/>
      <c r="P3237" s="50"/>
      <c r="Q3237" s="50"/>
      <c r="R3237" s="53"/>
    </row>
    <row r="3238">
      <c r="A3238" s="54"/>
      <c r="B3238" s="50"/>
      <c r="C3238" s="51"/>
      <c r="D3238" s="50"/>
      <c r="E3238" s="52"/>
      <c r="F3238" s="50"/>
      <c r="G3238" s="50"/>
      <c r="H3238" s="50"/>
      <c r="I3238" s="50"/>
      <c r="J3238" s="50"/>
      <c r="K3238" s="50"/>
      <c r="L3238" s="53"/>
      <c r="M3238" s="53"/>
      <c r="N3238" s="50"/>
      <c r="O3238" s="50"/>
      <c r="P3238" s="50"/>
      <c r="Q3238" s="50"/>
      <c r="R3238" s="53"/>
    </row>
    <row r="3239">
      <c r="A3239" s="54"/>
      <c r="B3239" s="50"/>
      <c r="C3239" s="51"/>
      <c r="D3239" s="50"/>
      <c r="E3239" s="52"/>
      <c r="F3239" s="50"/>
      <c r="G3239" s="50"/>
      <c r="H3239" s="50"/>
      <c r="I3239" s="50"/>
      <c r="J3239" s="50"/>
      <c r="K3239" s="50"/>
      <c r="L3239" s="53"/>
      <c r="M3239" s="53"/>
      <c r="N3239" s="50"/>
      <c r="O3239" s="50"/>
      <c r="P3239" s="50"/>
      <c r="Q3239" s="50"/>
      <c r="R3239" s="53"/>
    </row>
    <row r="3240">
      <c r="A3240" s="54"/>
      <c r="B3240" s="50"/>
      <c r="C3240" s="51"/>
      <c r="D3240" s="50"/>
      <c r="E3240" s="52"/>
      <c r="F3240" s="50"/>
      <c r="G3240" s="50"/>
      <c r="H3240" s="50"/>
      <c r="I3240" s="50"/>
      <c r="J3240" s="50"/>
      <c r="K3240" s="50"/>
      <c r="L3240" s="53"/>
      <c r="M3240" s="53"/>
      <c r="N3240" s="50"/>
      <c r="O3240" s="50"/>
      <c r="P3240" s="50"/>
      <c r="Q3240" s="50"/>
      <c r="R3240" s="53"/>
    </row>
    <row r="3241">
      <c r="A3241" s="54"/>
      <c r="B3241" s="50"/>
      <c r="C3241" s="51"/>
      <c r="D3241" s="50"/>
      <c r="E3241" s="52"/>
      <c r="F3241" s="50"/>
      <c r="G3241" s="50"/>
      <c r="H3241" s="50"/>
      <c r="I3241" s="50"/>
      <c r="J3241" s="50"/>
      <c r="K3241" s="50"/>
      <c r="L3241" s="53"/>
      <c r="M3241" s="53"/>
      <c r="N3241" s="50"/>
      <c r="O3241" s="50"/>
      <c r="P3241" s="50"/>
      <c r="Q3241" s="50"/>
      <c r="R3241" s="53"/>
    </row>
    <row r="3242">
      <c r="A3242" s="54"/>
      <c r="B3242" s="50"/>
      <c r="C3242" s="51"/>
      <c r="D3242" s="50"/>
      <c r="E3242" s="52"/>
      <c r="F3242" s="50"/>
      <c r="G3242" s="50"/>
      <c r="H3242" s="50"/>
      <c r="I3242" s="50"/>
      <c r="J3242" s="50"/>
      <c r="K3242" s="50"/>
      <c r="L3242" s="53"/>
      <c r="M3242" s="53"/>
      <c r="N3242" s="50"/>
      <c r="O3242" s="50"/>
      <c r="P3242" s="50"/>
      <c r="Q3242" s="50"/>
      <c r="R3242" s="53"/>
    </row>
    <row r="3243">
      <c r="A3243" s="54"/>
      <c r="B3243" s="50"/>
      <c r="C3243" s="51"/>
      <c r="D3243" s="50"/>
      <c r="E3243" s="52"/>
      <c r="F3243" s="50"/>
      <c r="G3243" s="50"/>
      <c r="H3243" s="50"/>
      <c r="I3243" s="50"/>
      <c r="J3243" s="50"/>
      <c r="K3243" s="50"/>
      <c r="L3243" s="53"/>
      <c r="M3243" s="53"/>
      <c r="N3243" s="50"/>
      <c r="O3243" s="50"/>
      <c r="P3243" s="50"/>
      <c r="Q3243" s="50"/>
      <c r="R3243" s="53"/>
    </row>
    <row r="3244">
      <c r="A3244" s="54"/>
      <c r="B3244" s="50"/>
      <c r="C3244" s="51"/>
      <c r="D3244" s="50"/>
      <c r="E3244" s="52"/>
      <c r="F3244" s="50"/>
      <c r="G3244" s="50"/>
      <c r="H3244" s="50"/>
      <c r="I3244" s="50"/>
      <c r="J3244" s="50"/>
      <c r="K3244" s="50"/>
      <c r="L3244" s="53"/>
      <c r="M3244" s="53"/>
      <c r="N3244" s="50"/>
      <c r="O3244" s="50"/>
      <c r="P3244" s="50"/>
      <c r="Q3244" s="50"/>
      <c r="R3244" s="53"/>
    </row>
    <row r="3245">
      <c r="A3245" s="54"/>
      <c r="B3245" s="50"/>
      <c r="C3245" s="51"/>
      <c r="D3245" s="50"/>
      <c r="E3245" s="52"/>
      <c r="F3245" s="50"/>
      <c r="G3245" s="50"/>
      <c r="H3245" s="50"/>
      <c r="I3245" s="50"/>
      <c r="J3245" s="50"/>
      <c r="K3245" s="50"/>
      <c r="L3245" s="53"/>
      <c r="M3245" s="53"/>
      <c r="N3245" s="50"/>
      <c r="O3245" s="50"/>
      <c r="P3245" s="50"/>
      <c r="Q3245" s="50"/>
      <c r="R3245" s="53"/>
    </row>
    <row r="3246">
      <c r="A3246" s="54"/>
      <c r="B3246" s="50"/>
      <c r="C3246" s="51"/>
      <c r="D3246" s="50"/>
      <c r="E3246" s="52"/>
      <c r="F3246" s="50"/>
      <c r="G3246" s="50"/>
      <c r="H3246" s="50"/>
      <c r="I3246" s="50"/>
      <c r="J3246" s="50"/>
      <c r="K3246" s="50"/>
      <c r="L3246" s="53"/>
      <c r="M3246" s="53"/>
      <c r="N3246" s="50"/>
      <c r="O3246" s="50"/>
      <c r="P3246" s="50"/>
      <c r="Q3246" s="50"/>
      <c r="R3246" s="53"/>
    </row>
    <row r="3247">
      <c r="A3247" s="54"/>
      <c r="B3247" s="50"/>
      <c r="C3247" s="51"/>
      <c r="D3247" s="50"/>
      <c r="E3247" s="52"/>
      <c r="F3247" s="50"/>
      <c r="G3247" s="50"/>
      <c r="H3247" s="50"/>
      <c r="I3247" s="50"/>
      <c r="J3247" s="50"/>
      <c r="K3247" s="50"/>
      <c r="L3247" s="53"/>
      <c r="M3247" s="53"/>
      <c r="N3247" s="50"/>
      <c r="O3247" s="50"/>
      <c r="P3247" s="50"/>
      <c r="Q3247" s="50"/>
      <c r="R3247" s="53"/>
    </row>
    <row r="3248">
      <c r="A3248" s="54"/>
      <c r="B3248" s="50"/>
      <c r="C3248" s="51"/>
      <c r="D3248" s="50"/>
      <c r="E3248" s="52"/>
      <c r="F3248" s="50"/>
      <c r="G3248" s="50"/>
      <c r="H3248" s="50"/>
      <c r="I3248" s="50"/>
      <c r="J3248" s="50"/>
      <c r="K3248" s="50"/>
      <c r="L3248" s="53"/>
      <c r="M3248" s="53"/>
      <c r="N3248" s="50"/>
      <c r="O3248" s="50"/>
      <c r="P3248" s="50"/>
      <c r="Q3248" s="50"/>
      <c r="R3248" s="53"/>
    </row>
    <row r="3249">
      <c r="A3249" s="54"/>
      <c r="B3249" s="50"/>
      <c r="C3249" s="51"/>
      <c r="D3249" s="50"/>
      <c r="E3249" s="52"/>
      <c r="F3249" s="50"/>
      <c r="G3249" s="50"/>
      <c r="H3249" s="50"/>
      <c r="I3249" s="50"/>
      <c r="J3249" s="50"/>
      <c r="K3249" s="50"/>
      <c r="L3249" s="53"/>
      <c r="M3249" s="53"/>
      <c r="N3249" s="50"/>
      <c r="O3249" s="50"/>
      <c r="P3249" s="50"/>
      <c r="Q3249" s="50"/>
      <c r="R3249" s="53"/>
    </row>
    <row r="3250">
      <c r="A3250" s="54"/>
      <c r="B3250" s="50"/>
      <c r="C3250" s="51"/>
      <c r="D3250" s="50"/>
      <c r="E3250" s="52"/>
      <c r="F3250" s="50"/>
      <c r="G3250" s="50"/>
      <c r="H3250" s="50"/>
      <c r="I3250" s="50"/>
      <c r="J3250" s="50"/>
      <c r="K3250" s="50"/>
      <c r="L3250" s="53"/>
      <c r="M3250" s="53"/>
      <c r="N3250" s="50"/>
      <c r="O3250" s="50"/>
      <c r="P3250" s="50"/>
      <c r="Q3250" s="50"/>
      <c r="R3250" s="53"/>
    </row>
    <row r="3251">
      <c r="A3251" s="54"/>
      <c r="B3251" s="50"/>
      <c r="C3251" s="51"/>
      <c r="D3251" s="50"/>
      <c r="E3251" s="52"/>
      <c r="F3251" s="50"/>
      <c r="G3251" s="50"/>
      <c r="H3251" s="50"/>
      <c r="I3251" s="50"/>
      <c r="J3251" s="50"/>
      <c r="K3251" s="50"/>
      <c r="L3251" s="53"/>
      <c r="M3251" s="53"/>
      <c r="N3251" s="50"/>
      <c r="O3251" s="50"/>
      <c r="P3251" s="50"/>
      <c r="Q3251" s="50"/>
      <c r="R3251" s="53"/>
    </row>
    <row r="3252">
      <c r="A3252" s="54"/>
      <c r="B3252" s="50"/>
      <c r="C3252" s="51"/>
      <c r="D3252" s="50"/>
      <c r="E3252" s="52"/>
      <c r="F3252" s="50"/>
      <c r="G3252" s="50"/>
      <c r="H3252" s="50"/>
      <c r="I3252" s="50"/>
      <c r="J3252" s="50"/>
      <c r="K3252" s="50"/>
      <c r="L3252" s="53"/>
      <c r="M3252" s="53"/>
      <c r="N3252" s="50"/>
      <c r="O3252" s="50"/>
      <c r="P3252" s="50"/>
      <c r="Q3252" s="50"/>
      <c r="R3252" s="53"/>
    </row>
    <row r="3253">
      <c r="A3253" s="54"/>
      <c r="B3253" s="50"/>
      <c r="C3253" s="51"/>
      <c r="D3253" s="50"/>
      <c r="E3253" s="52"/>
      <c r="F3253" s="50"/>
      <c r="G3253" s="50"/>
      <c r="H3253" s="50"/>
      <c r="I3253" s="50"/>
      <c r="J3253" s="50"/>
      <c r="K3253" s="50"/>
      <c r="L3253" s="53"/>
      <c r="M3253" s="53"/>
      <c r="N3253" s="50"/>
      <c r="O3253" s="50"/>
      <c r="P3253" s="50"/>
      <c r="Q3253" s="50"/>
      <c r="R3253" s="53"/>
    </row>
    <row r="3254">
      <c r="A3254" s="54"/>
      <c r="B3254" s="50"/>
      <c r="C3254" s="51"/>
      <c r="D3254" s="50"/>
      <c r="E3254" s="52"/>
      <c r="F3254" s="50"/>
      <c r="G3254" s="50"/>
      <c r="H3254" s="50"/>
      <c r="I3254" s="50"/>
      <c r="J3254" s="50"/>
      <c r="K3254" s="50"/>
      <c r="L3254" s="53"/>
      <c r="M3254" s="53"/>
      <c r="N3254" s="50"/>
      <c r="O3254" s="50"/>
      <c r="P3254" s="50"/>
      <c r="Q3254" s="50"/>
      <c r="R3254" s="53"/>
    </row>
    <row r="3255">
      <c r="A3255" s="54"/>
      <c r="B3255" s="50"/>
      <c r="C3255" s="51"/>
      <c r="D3255" s="50"/>
      <c r="E3255" s="52"/>
      <c r="F3255" s="50"/>
      <c r="G3255" s="50"/>
      <c r="H3255" s="50"/>
      <c r="I3255" s="50"/>
      <c r="J3255" s="50"/>
      <c r="K3255" s="50"/>
      <c r="L3255" s="53"/>
      <c r="M3255" s="53"/>
      <c r="N3255" s="50"/>
      <c r="O3255" s="50"/>
      <c r="P3255" s="50"/>
      <c r="Q3255" s="50"/>
      <c r="R3255" s="53"/>
    </row>
    <row r="3256">
      <c r="A3256" s="54"/>
      <c r="B3256" s="50"/>
      <c r="C3256" s="51"/>
      <c r="D3256" s="50"/>
      <c r="E3256" s="52"/>
      <c r="F3256" s="50"/>
      <c r="G3256" s="50"/>
      <c r="H3256" s="50"/>
      <c r="I3256" s="50"/>
      <c r="J3256" s="50"/>
      <c r="K3256" s="50"/>
      <c r="L3256" s="53"/>
      <c r="M3256" s="53"/>
      <c r="N3256" s="50"/>
      <c r="O3256" s="50"/>
      <c r="P3256" s="50"/>
      <c r="Q3256" s="50"/>
      <c r="R3256" s="53"/>
    </row>
    <row r="3257">
      <c r="A3257" s="54"/>
      <c r="B3257" s="50"/>
      <c r="C3257" s="51"/>
      <c r="D3257" s="50"/>
      <c r="E3257" s="52"/>
      <c r="F3257" s="50"/>
      <c r="G3257" s="50"/>
      <c r="H3257" s="50"/>
      <c r="I3257" s="50"/>
      <c r="J3257" s="50"/>
      <c r="K3257" s="50"/>
      <c r="L3257" s="53"/>
      <c r="M3257" s="53"/>
      <c r="N3257" s="50"/>
      <c r="O3257" s="50"/>
      <c r="P3257" s="50"/>
      <c r="Q3257" s="50"/>
      <c r="R3257" s="53"/>
    </row>
    <row r="3258">
      <c r="A3258" s="54"/>
      <c r="B3258" s="50"/>
      <c r="C3258" s="51"/>
      <c r="D3258" s="50"/>
      <c r="E3258" s="52"/>
      <c r="F3258" s="50"/>
      <c r="G3258" s="50"/>
      <c r="H3258" s="50"/>
      <c r="I3258" s="50"/>
      <c r="J3258" s="50"/>
      <c r="K3258" s="50"/>
      <c r="L3258" s="53"/>
      <c r="M3258" s="53"/>
      <c r="N3258" s="50"/>
      <c r="O3258" s="50"/>
      <c r="P3258" s="50"/>
      <c r="Q3258" s="50"/>
      <c r="R3258" s="53"/>
    </row>
    <row r="3259">
      <c r="A3259" s="54"/>
      <c r="B3259" s="50"/>
      <c r="C3259" s="51"/>
      <c r="D3259" s="50"/>
      <c r="E3259" s="52"/>
      <c r="F3259" s="50"/>
      <c r="G3259" s="50"/>
      <c r="H3259" s="50"/>
      <c r="I3259" s="50"/>
      <c r="J3259" s="50"/>
      <c r="K3259" s="50"/>
      <c r="L3259" s="53"/>
      <c r="M3259" s="53"/>
      <c r="N3259" s="50"/>
      <c r="O3259" s="50"/>
      <c r="P3259" s="50"/>
      <c r="Q3259" s="50"/>
      <c r="R3259" s="53"/>
    </row>
    <row r="3260">
      <c r="A3260" s="54"/>
      <c r="B3260" s="50"/>
      <c r="C3260" s="51"/>
      <c r="D3260" s="50"/>
      <c r="E3260" s="52"/>
      <c r="F3260" s="50"/>
      <c r="G3260" s="50"/>
      <c r="H3260" s="50"/>
      <c r="I3260" s="50"/>
      <c r="J3260" s="50"/>
      <c r="K3260" s="50"/>
      <c r="L3260" s="53"/>
      <c r="M3260" s="53"/>
      <c r="N3260" s="50"/>
      <c r="O3260" s="50"/>
      <c r="P3260" s="50"/>
      <c r="Q3260" s="50"/>
      <c r="R3260" s="53"/>
    </row>
    <row r="3261">
      <c r="A3261" s="54"/>
      <c r="B3261" s="50"/>
      <c r="C3261" s="51"/>
      <c r="D3261" s="50"/>
      <c r="E3261" s="52"/>
      <c r="F3261" s="50"/>
      <c r="G3261" s="50"/>
      <c r="H3261" s="50"/>
      <c r="I3261" s="50"/>
      <c r="J3261" s="50"/>
      <c r="K3261" s="50"/>
      <c r="L3261" s="53"/>
      <c r="M3261" s="53"/>
      <c r="N3261" s="50"/>
      <c r="O3261" s="50"/>
      <c r="P3261" s="50"/>
      <c r="Q3261" s="50"/>
      <c r="R3261" s="53"/>
    </row>
    <row r="3262">
      <c r="A3262" s="54"/>
      <c r="B3262" s="50"/>
      <c r="C3262" s="51"/>
      <c r="D3262" s="50"/>
      <c r="E3262" s="52"/>
      <c r="F3262" s="50"/>
      <c r="G3262" s="50"/>
      <c r="H3262" s="50"/>
      <c r="I3262" s="50"/>
      <c r="J3262" s="50"/>
      <c r="K3262" s="50"/>
      <c r="L3262" s="53"/>
      <c r="M3262" s="53"/>
      <c r="N3262" s="50"/>
      <c r="O3262" s="50"/>
      <c r="P3262" s="50"/>
      <c r="Q3262" s="50"/>
      <c r="R3262" s="53"/>
    </row>
    <row r="3263">
      <c r="A3263" s="54"/>
      <c r="B3263" s="50"/>
      <c r="C3263" s="51"/>
      <c r="D3263" s="50"/>
      <c r="E3263" s="52"/>
      <c r="F3263" s="50"/>
      <c r="G3263" s="50"/>
      <c r="H3263" s="50"/>
      <c r="I3263" s="50"/>
      <c r="J3263" s="50"/>
      <c r="K3263" s="50"/>
      <c r="L3263" s="53"/>
      <c r="M3263" s="53"/>
      <c r="N3263" s="50"/>
      <c r="O3263" s="50"/>
      <c r="P3263" s="50"/>
      <c r="Q3263" s="50"/>
      <c r="R3263" s="53"/>
    </row>
    <row r="3264">
      <c r="A3264" s="54"/>
      <c r="B3264" s="50"/>
      <c r="C3264" s="51"/>
      <c r="D3264" s="50"/>
      <c r="E3264" s="52"/>
      <c r="F3264" s="50"/>
      <c r="G3264" s="50"/>
      <c r="H3264" s="50"/>
      <c r="I3264" s="50"/>
      <c r="J3264" s="50"/>
      <c r="K3264" s="50"/>
      <c r="L3264" s="53"/>
      <c r="M3264" s="53"/>
      <c r="N3264" s="50"/>
      <c r="O3264" s="50"/>
      <c r="P3264" s="50"/>
      <c r="Q3264" s="50"/>
      <c r="R3264" s="53"/>
    </row>
    <row r="3265">
      <c r="A3265" s="54"/>
      <c r="B3265" s="50"/>
      <c r="C3265" s="51"/>
      <c r="D3265" s="50"/>
      <c r="E3265" s="52"/>
      <c r="F3265" s="50"/>
      <c r="G3265" s="50"/>
      <c r="H3265" s="50"/>
      <c r="I3265" s="50"/>
      <c r="J3265" s="50"/>
      <c r="K3265" s="50"/>
      <c r="L3265" s="53"/>
      <c r="M3265" s="53"/>
      <c r="N3265" s="50"/>
      <c r="O3265" s="50"/>
      <c r="P3265" s="50"/>
      <c r="Q3265" s="50"/>
      <c r="R3265" s="53"/>
    </row>
    <row r="3266">
      <c r="A3266" s="54"/>
      <c r="B3266" s="50"/>
      <c r="C3266" s="51"/>
      <c r="D3266" s="50"/>
      <c r="E3266" s="52"/>
      <c r="F3266" s="50"/>
      <c r="G3266" s="50"/>
      <c r="H3266" s="50"/>
      <c r="I3266" s="50"/>
      <c r="J3266" s="50"/>
      <c r="K3266" s="50"/>
      <c r="L3266" s="53"/>
      <c r="M3266" s="53"/>
      <c r="N3266" s="50"/>
      <c r="O3266" s="50"/>
      <c r="P3266" s="50"/>
      <c r="Q3266" s="50"/>
      <c r="R3266" s="53"/>
    </row>
    <row r="3267">
      <c r="A3267" s="54"/>
      <c r="B3267" s="50"/>
      <c r="C3267" s="51"/>
      <c r="D3267" s="50"/>
      <c r="E3267" s="52"/>
      <c r="F3267" s="50"/>
      <c r="G3267" s="50"/>
      <c r="H3267" s="50"/>
      <c r="I3267" s="50"/>
      <c r="J3267" s="50"/>
      <c r="K3267" s="50"/>
      <c r="L3267" s="53"/>
      <c r="M3267" s="53"/>
      <c r="N3267" s="50"/>
      <c r="O3267" s="50"/>
      <c r="P3267" s="50"/>
      <c r="Q3267" s="50"/>
      <c r="R3267" s="53"/>
    </row>
    <row r="3268">
      <c r="A3268" s="54"/>
      <c r="B3268" s="50"/>
      <c r="C3268" s="51"/>
      <c r="D3268" s="50"/>
      <c r="E3268" s="52"/>
      <c r="F3268" s="50"/>
      <c r="G3268" s="50"/>
      <c r="H3268" s="50"/>
      <c r="I3268" s="50"/>
      <c r="J3268" s="50"/>
      <c r="K3268" s="50"/>
      <c r="L3268" s="53"/>
      <c r="M3268" s="53"/>
      <c r="N3268" s="50"/>
      <c r="O3268" s="50"/>
      <c r="P3268" s="50"/>
      <c r="Q3268" s="50"/>
      <c r="R3268" s="53"/>
    </row>
    <row r="3269">
      <c r="A3269" s="54"/>
      <c r="B3269" s="50"/>
      <c r="C3269" s="51"/>
      <c r="D3269" s="50"/>
      <c r="E3269" s="52"/>
      <c r="F3269" s="50"/>
      <c r="G3269" s="50"/>
      <c r="H3269" s="50"/>
      <c r="I3269" s="50"/>
      <c r="J3269" s="50"/>
      <c r="K3269" s="50"/>
      <c r="L3269" s="53"/>
      <c r="M3269" s="53"/>
      <c r="N3269" s="50"/>
      <c r="O3269" s="50"/>
      <c r="P3269" s="50"/>
      <c r="Q3269" s="50"/>
      <c r="R3269" s="53"/>
    </row>
    <row r="3270">
      <c r="A3270" s="54"/>
      <c r="B3270" s="50"/>
      <c r="C3270" s="51"/>
      <c r="D3270" s="50"/>
      <c r="E3270" s="52"/>
      <c r="F3270" s="50"/>
      <c r="G3270" s="50"/>
      <c r="H3270" s="50"/>
      <c r="I3270" s="50"/>
      <c r="J3270" s="50"/>
      <c r="K3270" s="50"/>
      <c r="L3270" s="53"/>
      <c r="M3270" s="53"/>
      <c r="N3270" s="50"/>
      <c r="O3270" s="50"/>
      <c r="P3270" s="50"/>
      <c r="Q3270" s="50"/>
      <c r="R3270" s="53"/>
    </row>
    <row r="3271">
      <c r="A3271" s="54"/>
      <c r="B3271" s="50"/>
      <c r="C3271" s="51"/>
      <c r="D3271" s="50"/>
      <c r="E3271" s="52"/>
      <c r="F3271" s="50"/>
      <c r="G3271" s="50"/>
      <c r="H3271" s="50"/>
      <c r="I3271" s="50"/>
      <c r="J3271" s="50"/>
      <c r="K3271" s="50"/>
      <c r="L3271" s="53"/>
      <c r="M3271" s="53"/>
      <c r="N3271" s="50"/>
      <c r="O3271" s="50"/>
      <c r="P3271" s="50"/>
      <c r="Q3271" s="50"/>
      <c r="R3271" s="53"/>
    </row>
    <row r="3272">
      <c r="A3272" s="54"/>
      <c r="B3272" s="50"/>
      <c r="C3272" s="51"/>
      <c r="D3272" s="50"/>
      <c r="E3272" s="52"/>
      <c r="F3272" s="50"/>
      <c r="G3272" s="50"/>
      <c r="H3272" s="50"/>
      <c r="I3272" s="50"/>
      <c r="J3272" s="50"/>
      <c r="K3272" s="50"/>
      <c r="L3272" s="53"/>
      <c r="M3272" s="53"/>
      <c r="N3272" s="50"/>
      <c r="O3272" s="50"/>
      <c r="P3272" s="50"/>
      <c r="Q3272" s="50"/>
      <c r="R3272" s="53"/>
    </row>
    <row r="3273">
      <c r="A3273" s="54"/>
      <c r="B3273" s="50"/>
      <c r="C3273" s="51"/>
      <c r="D3273" s="50"/>
      <c r="E3273" s="52"/>
      <c r="F3273" s="50"/>
      <c r="G3273" s="50"/>
      <c r="H3273" s="50"/>
      <c r="I3273" s="50"/>
      <c r="J3273" s="50"/>
      <c r="K3273" s="50"/>
      <c r="L3273" s="53"/>
      <c r="M3273" s="53"/>
      <c r="N3273" s="50"/>
      <c r="O3273" s="50"/>
      <c r="P3273" s="50"/>
      <c r="Q3273" s="50"/>
      <c r="R3273" s="53"/>
    </row>
    <row r="3274">
      <c r="A3274" s="54"/>
      <c r="B3274" s="50"/>
      <c r="C3274" s="51"/>
      <c r="D3274" s="50"/>
      <c r="E3274" s="52"/>
      <c r="F3274" s="50"/>
      <c r="G3274" s="50"/>
      <c r="H3274" s="50"/>
      <c r="I3274" s="50"/>
      <c r="J3274" s="50"/>
      <c r="K3274" s="50"/>
      <c r="L3274" s="53"/>
      <c r="M3274" s="53"/>
      <c r="N3274" s="50"/>
      <c r="O3274" s="50"/>
      <c r="P3274" s="50"/>
      <c r="Q3274" s="50"/>
      <c r="R3274" s="53"/>
    </row>
    <row r="3275">
      <c r="A3275" s="54"/>
      <c r="B3275" s="50"/>
      <c r="C3275" s="51"/>
      <c r="D3275" s="50"/>
      <c r="E3275" s="52"/>
      <c r="F3275" s="50"/>
      <c r="G3275" s="50"/>
      <c r="H3275" s="50"/>
      <c r="I3275" s="50"/>
      <c r="J3275" s="50"/>
      <c r="K3275" s="50"/>
      <c r="L3275" s="53"/>
      <c r="M3275" s="53"/>
      <c r="N3275" s="50"/>
      <c r="O3275" s="50"/>
      <c r="P3275" s="50"/>
      <c r="Q3275" s="50"/>
      <c r="R3275" s="53"/>
    </row>
    <row r="3276">
      <c r="A3276" s="54"/>
      <c r="B3276" s="50"/>
      <c r="C3276" s="51"/>
      <c r="D3276" s="50"/>
      <c r="E3276" s="52"/>
      <c r="F3276" s="50"/>
      <c r="G3276" s="50"/>
      <c r="H3276" s="50"/>
      <c r="I3276" s="50"/>
      <c r="J3276" s="50"/>
      <c r="K3276" s="50"/>
      <c r="L3276" s="53"/>
      <c r="M3276" s="53"/>
      <c r="N3276" s="50"/>
      <c r="O3276" s="50"/>
      <c r="P3276" s="50"/>
      <c r="Q3276" s="50"/>
      <c r="R3276" s="53"/>
    </row>
    <row r="3277">
      <c r="A3277" s="54"/>
      <c r="B3277" s="50"/>
      <c r="C3277" s="51"/>
      <c r="D3277" s="50"/>
      <c r="E3277" s="52"/>
      <c r="F3277" s="50"/>
      <c r="G3277" s="50"/>
      <c r="H3277" s="50"/>
      <c r="I3277" s="50"/>
      <c r="J3277" s="50"/>
      <c r="K3277" s="50"/>
      <c r="L3277" s="53"/>
      <c r="M3277" s="53"/>
      <c r="N3277" s="50"/>
      <c r="O3277" s="50"/>
      <c r="P3277" s="50"/>
      <c r="Q3277" s="50"/>
      <c r="R3277" s="53"/>
    </row>
    <row r="3278">
      <c r="A3278" s="54"/>
      <c r="B3278" s="50"/>
      <c r="C3278" s="51"/>
      <c r="D3278" s="50"/>
      <c r="E3278" s="52"/>
      <c r="F3278" s="50"/>
      <c r="G3278" s="50"/>
      <c r="H3278" s="50"/>
      <c r="I3278" s="50"/>
      <c r="J3278" s="50"/>
      <c r="K3278" s="50"/>
      <c r="L3278" s="53"/>
      <c r="M3278" s="53"/>
      <c r="N3278" s="50"/>
      <c r="O3278" s="50"/>
      <c r="P3278" s="50"/>
      <c r="Q3278" s="50"/>
      <c r="R3278" s="53"/>
    </row>
    <row r="3279">
      <c r="A3279" s="54"/>
      <c r="B3279" s="50"/>
      <c r="C3279" s="51"/>
      <c r="D3279" s="50"/>
      <c r="E3279" s="52"/>
      <c r="F3279" s="50"/>
      <c r="G3279" s="50"/>
      <c r="H3279" s="50"/>
      <c r="I3279" s="50"/>
      <c r="J3279" s="50"/>
      <c r="K3279" s="50"/>
      <c r="L3279" s="53"/>
      <c r="M3279" s="53"/>
      <c r="N3279" s="50"/>
      <c r="O3279" s="50"/>
      <c r="P3279" s="50"/>
      <c r="Q3279" s="50"/>
      <c r="R3279" s="53"/>
    </row>
    <row r="3280">
      <c r="A3280" s="54"/>
      <c r="B3280" s="50"/>
      <c r="C3280" s="51"/>
      <c r="D3280" s="50"/>
      <c r="E3280" s="52"/>
      <c r="F3280" s="50"/>
      <c r="G3280" s="50"/>
      <c r="H3280" s="50"/>
      <c r="I3280" s="50"/>
      <c r="J3280" s="50"/>
      <c r="K3280" s="50"/>
      <c r="L3280" s="53"/>
      <c r="M3280" s="53"/>
      <c r="N3280" s="50"/>
      <c r="O3280" s="50"/>
      <c r="P3280" s="50"/>
      <c r="Q3280" s="50"/>
      <c r="R3280" s="53"/>
    </row>
    <row r="3281">
      <c r="A3281" s="54"/>
      <c r="B3281" s="50"/>
      <c r="C3281" s="51"/>
      <c r="D3281" s="50"/>
      <c r="E3281" s="52"/>
      <c r="F3281" s="50"/>
      <c r="G3281" s="50"/>
      <c r="H3281" s="50"/>
      <c r="I3281" s="50"/>
      <c r="J3281" s="50"/>
      <c r="K3281" s="50"/>
      <c r="L3281" s="53"/>
      <c r="M3281" s="53"/>
      <c r="N3281" s="50"/>
      <c r="O3281" s="50"/>
      <c r="P3281" s="50"/>
      <c r="Q3281" s="50"/>
      <c r="R3281" s="53"/>
    </row>
    <row r="3282">
      <c r="A3282" s="54"/>
      <c r="B3282" s="50"/>
      <c r="C3282" s="51"/>
      <c r="D3282" s="50"/>
      <c r="E3282" s="52"/>
      <c r="F3282" s="50"/>
      <c r="G3282" s="50"/>
      <c r="H3282" s="50"/>
      <c r="I3282" s="50"/>
      <c r="J3282" s="50"/>
      <c r="K3282" s="50"/>
      <c r="L3282" s="53"/>
      <c r="M3282" s="53"/>
      <c r="N3282" s="50"/>
      <c r="O3282" s="50"/>
      <c r="P3282" s="50"/>
      <c r="Q3282" s="50"/>
      <c r="R3282" s="53"/>
    </row>
    <row r="3283">
      <c r="A3283" s="54"/>
      <c r="B3283" s="50"/>
      <c r="C3283" s="51"/>
      <c r="D3283" s="50"/>
      <c r="E3283" s="52"/>
      <c r="F3283" s="50"/>
      <c r="G3283" s="50"/>
      <c r="H3283" s="50"/>
      <c r="I3283" s="50"/>
      <c r="J3283" s="50"/>
      <c r="K3283" s="50"/>
      <c r="L3283" s="53"/>
      <c r="M3283" s="53"/>
      <c r="N3283" s="50"/>
      <c r="O3283" s="50"/>
      <c r="P3283" s="50"/>
      <c r="Q3283" s="50"/>
      <c r="R3283" s="53"/>
    </row>
    <row r="3284">
      <c r="A3284" s="54"/>
      <c r="B3284" s="50"/>
      <c r="C3284" s="51"/>
      <c r="D3284" s="50"/>
      <c r="E3284" s="52"/>
      <c r="F3284" s="50"/>
      <c r="G3284" s="50"/>
      <c r="H3284" s="50"/>
      <c r="I3284" s="50"/>
      <c r="J3284" s="50"/>
      <c r="K3284" s="50"/>
      <c r="L3284" s="53"/>
      <c r="M3284" s="53"/>
      <c r="N3284" s="50"/>
      <c r="O3284" s="50"/>
      <c r="P3284" s="50"/>
      <c r="Q3284" s="50"/>
      <c r="R3284" s="53"/>
    </row>
    <row r="3285">
      <c r="A3285" s="54"/>
      <c r="B3285" s="50"/>
      <c r="C3285" s="51"/>
      <c r="D3285" s="50"/>
      <c r="E3285" s="52"/>
      <c r="F3285" s="50"/>
      <c r="G3285" s="50"/>
      <c r="H3285" s="50"/>
      <c r="I3285" s="50"/>
      <c r="J3285" s="50"/>
      <c r="K3285" s="50"/>
      <c r="L3285" s="53"/>
      <c r="M3285" s="53"/>
      <c r="N3285" s="50"/>
      <c r="O3285" s="50"/>
      <c r="P3285" s="50"/>
      <c r="Q3285" s="50"/>
      <c r="R3285" s="53"/>
    </row>
    <row r="3286">
      <c r="A3286" s="54"/>
      <c r="B3286" s="50"/>
      <c r="C3286" s="51"/>
      <c r="D3286" s="50"/>
      <c r="E3286" s="52"/>
      <c r="F3286" s="50"/>
      <c r="G3286" s="50"/>
      <c r="H3286" s="50"/>
      <c r="I3286" s="50"/>
      <c r="J3286" s="50"/>
      <c r="K3286" s="50"/>
      <c r="L3286" s="53"/>
      <c r="M3286" s="53"/>
      <c r="N3286" s="50"/>
      <c r="O3286" s="50"/>
      <c r="P3286" s="50"/>
      <c r="Q3286" s="50"/>
      <c r="R3286" s="53"/>
    </row>
    <row r="3287">
      <c r="A3287" s="54"/>
      <c r="B3287" s="50"/>
      <c r="C3287" s="51"/>
      <c r="D3287" s="50"/>
      <c r="E3287" s="52"/>
      <c r="F3287" s="50"/>
      <c r="G3287" s="50"/>
      <c r="H3287" s="50"/>
      <c r="I3287" s="50"/>
      <c r="J3287" s="50"/>
      <c r="K3287" s="50"/>
      <c r="L3287" s="53"/>
      <c r="M3287" s="53"/>
      <c r="N3287" s="50"/>
      <c r="O3287" s="50"/>
      <c r="P3287" s="50"/>
      <c r="Q3287" s="50"/>
      <c r="R3287" s="53"/>
    </row>
    <row r="3288">
      <c r="A3288" s="54"/>
      <c r="B3288" s="50"/>
      <c r="C3288" s="51"/>
      <c r="D3288" s="50"/>
      <c r="E3288" s="52"/>
      <c r="F3288" s="50"/>
      <c r="G3288" s="50"/>
      <c r="H3288" s="50"/>
      <c r="I3288" s="50"/>
      <c r="J3288" s="50"/>
      <c r="K3288" s="50"/>
      <c r="L3288" s="53"/>
      <c r="M3288" s="53"/>
      <c r="N3288" s="50"/>
      <c r="O3288" s="50"/>
      <c r="P3288" s="50"/>
      <c r="Q3288" s="50"/>
      <c r="R3288" s="53"/>
    </row>
    <row r="3289">
      <c r="A3289" s="54"/>
      <c r="B3289" s="50"/>
      <c r="C3289" s="51"/>
      <c r="D3289" s="50"/>
      <c r="E3289" s="52"/>
      <c r="F3289" s="50"/>
      <c r="G3289" s="50"/>
      <c r="H3289" s="50"/>
      <c r="I3289" s="50"/>
      <c r="J3289" s="50"/>
      <c r="K3289" s="50"/>
      <c r="L3289" s="53"/>
      <c r="M3289" s="53"/>
      <c r="N3289" s="50"/>
      <c r="O3289" s="50"/>
      <c r="P3289" s="50"/>
      <c r="Q3289" s="50"/>
      <c r="R3289" s="53"/>
    </row>
    <row r="3290">
      <c r="A3290" s="54"/>
      <c r="B3290" s="50"/>
      <c r="C3290" s="51"/>
      <c r="D3290" s="50"/>
      <c r="E3290" s="52"/>
      <c r="F3290" s="50"/>
      <c r="G3290" s="50"/>
      <c r="H3290" s="50"/>
      <c r="I3290" s="50"/>
      <c r="J3290" s="50"/>
      <c r="K3290" s="50"/>
      <c r="L3290" s="53"/>
      <c r="M3290" s="53"/>
      <c r="N3290" s="50"/>
      <c r="O3290" s="50"/>
      <c r="P3290" s="50"/>
      <c r="Q3290" s="50"/>
      <c r="R3290" s="53"/>
    </row>
    <row r="3291">
      <c r="A3291" s="54"/>
      <c r="B3291" s="50"/>
      <c r="C3291" s="51"/>
      <c r="D3291" s="50"/>
      <c r="E3291" s="52"/>
      <c r="F3291" s="50"/>
      <c r="G3291" s="50"/>
      <c r="H3291" s="50"/>
      <c r="I3291" s="50"/>
      <c r="J3291" s="50"/>
      <c r="K3291" s="50"/>
      <c r="L3291" s="53"/>
      <c r="M3291" s="53"/>
      <c r="N3291" s="50"/>
      <c r="O3291" s="50"/>
      <c r="P3291" s="50"/>
      <c r="Q3291" s="50"/>
      <c r="R3291" s="53"/>
    </row>
    <row r="3292">
      <c r="A3292" s="54"/>
      <c r="B3292" s="50"/>
      <c r="C3292" s="51"/>
      <c r="D3292" s="50"/>
      <c r="E3292" s="52"/>
      <c r="F3292" s="50"/>
      <c r="G3292" s="50"/>
      <c r="H3292" s="50"/>
      <c r="I3292" s="50"/>
      <c r="J3292" s="50"/>
      <c r="K3292" s="50"/>
      <c r="L3292" s="53"/>
      <c r="M3292" s="53"/>
      <c r="N3292" s="50"/>
      <c r="O3292" s="50"/>
      <c r="P3292" s="50"/>
      <c r="Q3292" s="50"/>
      <c r="R3292" s="53"/>
    </row>
    <row r="3293">
      <c r="A3293" s="54"/>
      <c r="B3293" s="50"/>
      <c r="C3293" s="51"/>
      <c r="D3293" s="50"/>
      <c r="E3293" s="52"/>
      <c r="F3293" s="50"/>
      <c r="G3293" s="50"/>
      <c r="H3293" s="50"/>
      <c r="I3293" s="50"/>
      <c r="J3293" s="50"/>
      <c r="K3293" s="50"/>
      <c r="L3293" s="53"/>
      <c r="M3293" s="53"/>
      <c r="N3293" s="50"/>
      <c r="O3293" s="50"/>
      <c r="P3293" s="50"/>
      <c r="Q3293" s="50"/>
      <c r="R3293" s="53"/>
    </row>
    <row r="3294">
      <c r="A3294" s="54"/>
      <c r="B3294" s="50"/>
      <c r="C3294" s="51"/>
      <c r="D3294" s="50"/>
      <c r="E3294" s="52"/>
      <c r="F3294" s="50"/>
      <c r="G3294" s="50"/>
      <c r="H3294" s="50"/>
      <c r="I3294" s="50"/>
      <c r="J3294" s="50"/>
      <c r="K3294" s="50"/>
      <c r="L3294" s="53"/>
      <c r="M3294" s="53"/>
      <c r="N3294" s="50"/>
      <c r="O3294" s="50"/>
      <c r="P3294" s="50"/>
      <c r="Q3294" s="50"/>
      <c r="R3294" s="53"/>
    </row>
    <row r="3295">
      <c r="A3295" s="54"/>
      <c r="B3295" s="50"/>
      <c r="C3295" s="51"/>
      <c r="D3295" s="50"/>
      <c r="E3295" s="52"/>
      <c r="F3295" s="50"/>
      <c r="G3295" s="50"/>
      <c r="H3295" s="50"/>
      <c r="I3295" s="50"/>
      <c r="J3295" s="50"/>
      <c r="K3295" s="50"/>
      <c r="L3295" s="53"/>
      <c r="M3295" s="53"/>
      <c r="N3295" s="50"/>
      <c r="O3295" s="50"/>
      <c r="P3295" s="50"/>
      <c r="Q3295" s="50"/>
      <c r="R3295" s="53"/>
    </row>
    <row r="3296">
      <c r="A3296" s="54"/>
      <c r="B3296" s="50"/>
      <c r="C3296" s="51"/>
      <c r="D3296" s="50"/>
      <c r="E3296" s="52"/>
      <c r="F3296" s="50"/>
      <c r="G3296" s="50"/>
      <c r="H3296" s="50"/>
      <c r="I3296" s="50"/>
      <c r="J3296" s="50"/>
      <c r="K3296" s="50"/>
      <c r="L3296" s="53"/>
      <c r="M3296" s="53"/>
      <c r="N3296" s="50"/>
      <c r="O3296" s="50"/>
      <c r="P3296" s="50"/>
      <c r="Q3296" s="50"/>
      <c r="R3296" s="53"/>
    </row>
    <row r="3297">
      <c r="A3297" s="54"/>
      <c r="B3297" s="50"/>
      <c r="C3297" s="51"/>
      <c r="D3297" s="50"/>
      <c r="E3297" s="52"/>
      <c r="F3297" s="50"/>
      <c r="G3297" s="50"/>
      <c r="H3297" s="50"/>
      <c r="I3297" s="50"/>
      <c r="J3297" s="50"/>
      <c r="K3297" s="50"/>
      <c r="L3297" s="53"/>
      <c r="M3297" s="53"/>
      <c r="N3297" s="50"/>
      <c r="O3297" s="50"/>
      <c r="P3297" s="50"/>
      <c r="Q3297" s="50"/>
      <c r="R3297" s="53"/>
    </row>
    <row r="3298">
      <c r="A3298" s="54"/>
      <c r="B3298" s="50"/>
      <c r="C3298" s="51"/>
      <c r="D3298" s="50"/>
      <c r="E3298" s="52"/>
      <c r="F3298" s="50"/>
      <c r="G3298" s="50"/>
      <c r="H3298" s="50"/>
      <c r="I3298" s="50"/>
      <c r="J3298" s="50"/>
      <c r="K3298" s="50"/>
      <c r="L3298" s="53"/>
      <c r="M3298" s="53"/>
      <c r="N3298" s="50"/>
      <c r="O3298" s="50"/>
      <c r="P3298" s="50"/>
      <c r="Q3298" s="50"/>
      <c r="R3298" s="53"/>
    </row>
    <row r="3299">
      <c r="A3299" s="54"/>
      <c r="B3299" s="50"/>
      <c r="C3299" s="51"/>
      <c r="D3299" s="50"/>
      <c r="E3299" s="52"/>
      <c r="F3299" s="50"/>
      <c r="G3299" s="50"/>
      <c r="H3299" s="50"/>
      <c r="I3299" s="50"/>
      <c r="J3299" s="50"/>
      <c r="K3299" s="50"/>
      <c r="L3299" s="53"/>
      <c r="M3299" s="53"/>
      <c r="N3299" s="50"/>
      <c r="O3299" s="50"/>
      <c r="P3299" s="50"/>
      <c r="Q3299" s="50"/>
      <c r="R3299" s="53"/>
    </row>
    <row r="3300">
      <c r="A3300" s="54"/>
      <c r="B3300" s="50"/>
      <c r="C3300" s="51"/>
      <c r="D3300" s="50"/>
      <c r="E3300" s="52"/>
      <c r="F3300" s="50"/>
      <c r="G3300" s="50"/>
      <c r="H3300" s="50"/>
      <c r="I3300" s="50"/>
      <c r="J3300" s="50"/>
      <c r="K3300" s="50"/>
      <c r="L3300" s="53"/>
      <c r="M3300" s="53"/>
      <c r="N3300" s="50"/>
      <c r="O3300" s="50"/>
      <c r="P3300" s="50"/>
      <c r="Q3300" s="50"/>
      <c r="R3300" s="53"/>
    </row>
    <row r="3301">
      <c r="A3301" s="54"/>
      <c r="B3301" s="50"/>
      <c r="C3301" s="51"/>
      <c r="D3301" s="50"/>
      <c r="E3301" s="52"/>
      <c r="F3301" s="50"/>
      <c r="G3301" s="50"/>
      <c r="H3301" s="50"/>
      <c r="I3301" s="50"/>
      <c r="J3301" s="50"/>
      <c r="K3301" s="50"/>
      <c r="L3301" s="53"/>
      <c r="M3301" s="53"/>
      <c r="N3301" s="50"/>
      <c r="O3301" s="50"/>
      <c r="P3301" s="50"/>
      <c r="Q3301" s="50"/>
      <c r="R3301" s="53"/>
    </row>
    <row r="3302">
      <c r="A3302" s="54"/>
      <c r="B3302" s="50"/>
      <c r="C3302" s="51"/>
      <c r="D3302" s="50"/>
      <c r="E3302" s="52"/>
      <c r="F3302" s="50"/>
      <c r="G3302" s="50"/>
      <c r="H3302" s="50"/>
      <c r="I3302" s="50"/>
      <c r="J3302" s="50"/>
      <c r="K3302" s="50"/>
      <c r="L3302" s="53"/>
      <c r="M3302" s="53"/>
      <c r="N3302" s="50"/>
      <c r="O3302" s="50"/>
      <c r="P3302" s="50"/>
      <c r="Q3302" s="50"/>
      <c r="R3302" s="53"/>
    </row>
    <row r="3303">
      <c r="A3303" s="54"/>
      <c r="B3303" s="50"/>
      <c r="C3303" s="51"/>
      <c r="D3303" s="50"/>
      <c r="E3303" s="52"/>
      <c r="F3303" s="50"/>
      <c r="G3303" s="50"/>
      <c r="H3303" s="50"/>
      <c r="I3303" s="50"/>
      <c r="J3303" s="50"/>
      <c r="K3303" s="50"/>
      <c r="L3303" s="53"/>
      <c r="M3303" s="53"/>
      <c r="N3303" s="50"/>
      <c r="O3303" s="50"/>
      <c r="P3303" s="50"/>
      <c r="Q3303" s="50"/>
      <c r="R3303" s="53"/>
    </row>
    <row r="3304">
      <c r="A3304" s="54"/>
      <c r="B3304" s="50"/>
      <c r="C3304" s="51"/>
      <c r="D3304" s="50"/>
      <c r="E3304" s="52"/>
      <c r="F3304" s="50"/>
      <c r="G3304" s="50"/>
      <c r="H3304" s="50"/>
      <c r="I3304" s="50"/>
      <c r="J3304" s="50"/>
      <c r="K3304" s="50"/>
      <c r="L3304" s="53"/>
      <c r="M3304" s="53"/>
      <c r="N3304" s="50"/>
      <c r="O3304" s="50"/>
      <c r="P3304" s="50"/>
      <c r="Q3304" s="50"/>
      <c r="R3304" s="53"/>
    </row>
    <row r="3305">
      <c r="A3305" s="54"/>
      <c r="B3305" s="50"/>
      <c r="C3305" s="51"/>
      <c r="D3305" s="50"/>
      <c r="E3305" s="52"/>
      <c r="F3305" s="50"/>
      <c r="G3305" s="50"/>
      <c r="H3305" s="50"/>
      <c r="I3305" s="50"/>
      <c r="J3305" s="50"/>
      <c r="K3305" s="50"/>
      <c r="L3305" s="53"/>
      <c r="M3305" s="53"/>
      <c r="N3305" s="50"/>
      <c r="O3305" s="50"/>
      <c r="P3305" s="50"/>
      <c r="Q3305" s="50"/>
      <c r="R3305" s="53"/>
    </row>
    <row r="3306">
      <c r="A3306" s="54"/>
      <c r="B3306" s="50"/>
      <c r="C3306" s="51"/>
      <c r="D3306" s="50"/>
      <c r="E3306" s="52"/>
      <c r="F3306" s="50"/>
      <c r="G3306" s="50"/>
      <c r="H3306" s="50"/>
      <c r="I3306" s="50"/>
      <c r="J3306" s="50"/>
      <c r="K3306" s="50"/>
      <c r="L3306" s="53"/>
      <c r="M3306" s="53"/>
      <c r="N3306" s="50"/>
      <c r="O3306" s="50"/>
      <c r="P3306" s="50"/>
      <c r="Q3306" s="50"/>
      <c r="R3306" s="53"/>
    </row>
    <row r="3307">
      <c r="A3307" s="54"/>
      <c r="B3307" s="50"/>
      <c r="C3307" s="51"/>
      <c r="D3307" s="50"/>
      <c r="E3307" s="52"/>
      <c r="F3307" s="50"/>
      <c r="G3307" s="50"/>
      <c r="H3307" s="50"/>
      <c r="I3307" s="50"/>
      <c r="J3307" s="50"/>
      <c r="K3307" s="50"/>
      <c r="L3307" s="53"/>
      <c r="M3307" s="53"/>
      <c r="N3307" s="50"/>
      <c r="O3307" s="50"/>
      <c r="P3307" s="50"/>
      <c r="Q3307" s="50"/>
      <c r="R3307" s="53"/>
    </row>
    <row r="3308">
      <c r="A3308" s="54"/>
      <c r="B3308" s="50"/>
      <c r="C3308" s="51"/>
      <c r="D3308" s="50"/>
      <c r="E3308" s="52"/>
      <c r="F3308" s="50"/>
      <c r="G3308" s="50"/>
      <c r="H3308" s="50"/>
      <c r="I3308" s="50"/>
      <c r="J3308" s="50"/>
      <c r="K3308" s="50"/>
      <c r="L3308" s="53"/>
      <c r="M3308" s="53"/>
      <c r="N3308" s="50"/>
      <c r="O3308" s="50"/>
      <c r="P3308" s="50"/>
      <c r="Q3308" s="50"/>
      <c r="R3308" s="53"/>
    </row>
    <row r="3309">
      <c r="A3309" s="54"/>
      <c r="B3309" s="50"/>
      <c r="C3309" s="51"/>
      <c r="D3309" s="50"/>
      <c r="E3309" s="52"/>
      <c r="F3309" s="50"/>
      <c r="G3309" s="50"/>
      <c r="H3309" s="50"/>
      <c r="I3309" s="50"/>
      <c r="J3309" s="50"/>
      <c r="K3309" s="50"/>
      <c r="L3309" s="53"/>
      <c r="M3309" s="53"/>
      <c r="N3309" s="50"/>
      <c r="O3309" s="50"/>
      <c r="P3309" s="50"/>
      <c r="Q3309" s="50"/>
      <c r="R3309" s="53"/>
    </row>
    <row r="3310">
      <c r="A3310" s="54"/>
      <c r="B3310" s="50"/>
      <c r="C3310" s="51"/>
      <c r="D3310" s="50"/>
      <c r="E3310" s="52"/>
      <c r="F3310" s="50"/>
      <c r="G3310" s="50"/>
      <c r="H3310" s="50"/>
      <c r="I3310" s="50"/>
      <c r="J3310" s="50"/>
      <c r="K3310" s="50"/>
      <c r="L3310" s="53"/>
      <c r="M3310" s="53"/>
      <c r="N3310" s="50"/>
      <c r="O3310" s="50"/>
      <c r="P3310" s="50"/>
      <c r="Q3310" s="50"/>
      <c r="R3310" s="53"/>
    </row>
    <row r="3311">
      <c r="A3311" s="54"/>
      <c r="B3311" s="50"/>
      <c r="C3311" s="51"/>
      <c r="D3311" s="50"/>
      <c r="E3311" s="52"/>
      <c r="F3311" s="50"/>
      <c r="G3311" s="50"/>
      <c r="H3311" s="50"/>
      <c r="I3311" s="50"/>
      <c r="J3311" s="50"/>
      <c r="K3311" s="50"/>
      <c r="L3311" s="53"/>
      <c r="M3311" s="53"/>
      <c r="N3311" s="50"/>
      <c r="O3311" s="50"/>
      <c r="P3311" s="50"/>
      <c r="Q3311" s="50"/>
      <c r="R3311" s="53"/>
    </row>
    <row r="3312">
      <c r="A3312" s="54"/>
      <c r="B3312" s="50"/>
      <c r="C3312" s="51"/>
      <c r="D3312" s="50"/>
      <c r="E3312" s="52"/>
      <c r="F3312" s="50"/>
      <c r="G3312" s="50"/>
      <c r="H3312" s="50"/>
      <c r="I3312" s="50"/>
      <c r="J3312" s="50"/>
      <c r="K3312" s="50"/>
      <c r="L3312" s="53"/>
      <c r="M3312" s="53"/>
      <c r="N3312" s="50"/>
      <c r="O3312" s="50"/>
      <c r="P3312" s="50"/>
      <c r="Q3312" s="50"/>
      <c r="R3312" s="53"/>
    </row>
    <row r="3313">
      <c r="A3313" s="54"/>
      <c r="B3313" s="50"/>
      <c r="C3313" s="51"/>
      <c r="D3313" s="50"/>
      <c r="E3313" s="52"/>
      <c r="F3313" s="50"/>
      <c r="G3313" s="50"/>
      <c r="H3313" s="50"/>
      <c r="I3313" s="50"/>
      <c r="J3313" s="50"/>
      <c r="K3313" s="50"/>
      <c r="L3313" s="53"/>
      <c r="M3313" s="53"/>
      <c r="N3313" s="50"/>
      <c r="O3313" s="50"/>
      <c r="P3313" s="50"/>
      <c r="Q3313" s="50"/>
      <c r="R3313" s="53"/>
    </row>
    <row r="3314">
      <c r="A3314" s="54"/>
      <c r="B3314" s="50"/>
      <c r="C3314" s="51"/>
      <c r="D3314" s="50"/>
      <c r="E3314" s="52"/>
      <c r="F3314" s="50"/>
      <c r="G3314" s="50"/>
      <c r="H3314" s="50"/>
      <c r="I3314" s="50"/>
      <c r="J3314" s="50"/>
      <c r="K3314" s="50"/>
      <c r="L3314" s="53"/>
      <c r="M3314" s="53"/>
      <c r="N3314" s="50"/>
      <c r="O3314" s="50"/>
      <c r="P3314" s="50"/>
      <c r="Q3314" s="50"/>
      <c r="R3314" s="5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Q105"/>
    <hyperlink r:id="rId209" ref="M106"/>
    <hyperlink r:id="rId210" ref="Q106"/>
    <hyperlink r:id="rId211" ref="M107"/>
    <hyperlink r:id="rId212" ref="Q107"/>
    <hyperlink r:id="rId213" ref="M108"/>
    <hyperlink r:id="rId214" ref="Q108"/>
    <hyperlink r:id="rId215" ref="M109"/>
    <hyperlink r:id="rId216" ref="Q109"/>
    <hyperlink r:id="rId217" ref="M110"/>
    <hyperlink r:id="rId218" ref="Q110"/>
    <hyperlink r:id="rId219" ref="M111"/>
    <hyperlink r:id="rId220" ref="Q111"/>
    <hyperlink r:id="rId221" ref="M112"/>
    <hyperlink r:id="rId222" ref="Q112"/>
    <hyperlink r:id="rId223" ref="M113"/>
    <hyperlink r:id="rId224" ref="Q113"/>
    <hyperlink r:id="rId225" ref="M114"/>
    <hyperlink r:id="rId226" ref="Q114"/>
    <hyperlink r:id="rId227" ref="M115"/>
    <hyperlink r:id="rId228" ref="Q115"/>
    <hyperlink r:id="rId229" ref="M116"/>
    <hyperlink r:id="rId230" ref="Q116"/>
    <hyperlink r:id="rId231" ref="M117"/>
    <hyperlink r:id="rId232" ref="Q117"/>
    <hyperlink r:id="rId233" ref="M118"/>
    <hyperlink r:id="rId234" ref="Q118"/>
    <hyperlink r:id="rId235" ref="M119"/>
    <hyperlink r:id="rId236" ref="Q119"/>
    <hyperlink r:id="rId237" ref="M120"/>
    <hyperlink r:id="rId238" ref="Q120"/>
    <hyperlink r:id="rId239" ref="M121"/>
    <hyperlink r:id="rId240" ref="Q121"/>
    <hyperlink r:id="rId241" ref="M122"/>
    <hyperlink r:id="rId242" ref="Q122"/>
    <hyperlink r:id="rId243" ref="M123"/>
    <hyperlink r:id="rId244" ref="Q123"/>
    <hyperlink r:id="rId245" ref="M124"/>
    <hyperlink r:id="rId246" ref="Q124"/>
    <hyperlink r:id="rId247" ref="M125"/>
    <hyperlink r:id="rId248" ref="Q125"/>
    <hyperlink r:id="rId249" ref="M126"/>
    <hyperlink r:id="rId250" ref="Q126"/>
    <hyperlink r:id="rId251" ref="M127"/>
    <hyperlink r:id="rId252" ref="Q127"/>
    <hyperlink r:id="rId253" ref="M128"/>
    <hyperlink r:id="rId254" ref="Q128"/>
    <hyperlink r:id="rId255" ref="M129"/>
    <hyperlink r:id="rId256" ref="Q129"/>
    <hyperlink r:id="rId257" ref="M130"/>
    <hyperlink r:id="rId258" ref="Q130"/>
    <hyperlink r:id="rId259" ref="M131"/>
    <hyperlink r:id="rId260" ref="Q131"/>
    <hyperlink r:id="rId261" ref="M132"/>
    <hyperlink r:id="rId262" ref="Q132"/>
    <hyperlink r:id="rId263" ref="M133"/>
    <hyperlink r:id="rId264" ref="Q133"/>
    <hyperlink r:id="rId265" ref="M134"/>
    <hyperlink r:id="rId266" ref="Q134"/>
    <hyperlink r:id="rId267" ref="M135"/>
    <hyperlink r:id="rId268" ref="Q135"/>
    <hyperlink r:id="rId269" ref="M136"/>
    <hyperlink r:id="rId270" ref="Q136"/>
    <hyperlink r:id="rId271" ref="M137"/>
    <hyperlink r:id="rId272" ref="Q137"/>
    <hyperlink r:id="rId273" ref="M138"/>
    <hyperlink r:id="rId274" ref="Q138"/>
    <hyperlink r:id="rId275" ref="M139"/>
    <hyperlink r:id="rId276" ref="Q139"/>
    <hyperlink r:id="rId277" ref="M140"/>
    <hyperlink r:id="rId278" ref="Q140"/>
    <hyperlink r:id="rId279" ref="M141"/>
    <hyperlink r:id="rId280" ref="Q141"/>
    <hyperlink r:id="rId281" ref="M142"/>
    <hyperlink r:id="rId282" ref="Q142"/>
    <hyperlink r:id="rId283" ref="M143"/>
    <hyperlink r:id="rId284" ref="Q143"/>
    <hyperlink r:id="rId285" ref="M144"/>
    <hyperlink r:id="rId286" ref="Q144"/>
    <hyperlink r:id="rId287" ref="M145"/>
    <hyperlink r:id="rId288" ref="Q145"/>
    <hyperlink r:id="rId289" ref="M146"/>
    <hyperlink r:id="rId290" ref="Q146"/>
    <hyperlink r:id="rId291" ref="M147"/>
    <hyperlink r:id="rId292" ref="Q147"/>
    <hyperlink r:id="rId293" ref="M148"/>
    <hyperlink r:id="rId294" ref="Q148"/>
    <hyperlink r:id="rId295" ref="M149"/>
    <hyperlink r:id="rId296" ref="Q149"/>
    <hyperlink r:id="rId297" ref="M150"/>
    <hyperlink r:id="rId298" ref="Q150"/>
    <hyperlink r:id="rId299" ref="M151"/>
    <hyperlink r:id="rId300" ref="Q151"/>
    <hyperlink r:id="rId301" ref="M152"/>
    <hyperlink r:id="rId302" ref="Q152"/>
    <hyperlink r:id="rId303" ref="M153"/>
    <hyperlink r:id="rId304" ref="Q153"/>
    <hyperlink r:id="rId305" ref="M154"/>
    <hyperlink r:id="rId306" ref="Q154"/>
    <hyperlink r:id="rId307" ref="M155"/>
    <hyperlink r:id="rId308" ref="Q155"/>
    <hyperlink r:id="rId309" ref="M156"/>
    <hyperlink r:id="rId310" ref="Q156"/>
    <hyperlink r:id="rId311" ref="M157"/>
    <hyperlink r:id="rId312" ref="Q157"/>
    <hyperlink r:id="rId313" ref="M158"/>
    <hyperlink r:id="rId314" ref="Q158"/>
    <hyperlink r:id="rId315" ref="M159"/>
    <hyperlink r:id="rId316" ref="Q159"/>
    <hyperlink r:id="rId317" ref="M160"/>
    <hyperlink r:id="rId318" ref="Q160"/>
    <hyperlink r:id="rId319" ref="M161"/>
    <hyperlink r:id="rId320" ref="Q161"/>
    <hyperlink r:id="rId321" ref="M162"/>
    <hyperlink r:id="rId322" ref="Q162"/>
    <hyperlink r:id="rId323" ref="M163"/>
    <hyperlink r:id="rId324" ref="Q163"/>
    <hyperlink r:id="rId325" ref="M164"/>
    <hyperlink r:id="rId326" ref="Q164"/>
    <hyperlink r:id="rId327" ref="M165"/>
    <hyperlink r:id="rId328" ref="Q165"/>
    <hyperlink r:id="rId329" ref="M166"/>
    <hyperlink r:id="rId330" ref="Q166"/>
    <hyperlink r:id="rId331" ref="M167"/>
    <hyperlink r:id="rId332" ref="Q167"/>
    <hyperlink r:id="rId333" ref="M168"/>
    <hyperlink r:id="rId334" ref="Q168"/>
    <hyperlink r:id="rId335" ref="M169"/>
    <hyperlink r:id="rId336" ref="Q169"/>
    <hyperlink r:id="rId337" ref="M170"/>
    <hyperlink r:id="rId338" ref="Q170"/>
    <hyperlink r:id="rId339" ref="M171"/>
    <hyperlink r:id="rId340" ref="Q171"/>
    <hyperlink r:id="rId341" ref="M172"/>
    <hyperlink r:id="rId342" ref="Q172"/>
    <hyperlink r:id="rId343" ref="M173"/>
    <hyperlink r:id="rId344" ref="Q173"/>
    <hyperlink r:id="rId345" ref="M174"/>
    <hyperlink r:id="rId346" ref="Q174"/>
    <hyperlink r:id="rId347" ref="M175"/>
    <hyperlink r:id="rId348" ref="Q175"/>
    <hyperlink r:id="rId349" ref="M176"/>
    <hyperlink r:id="rId350" ref="Q176"/>
    <hyperlink r:id="rId351" ref="M177"/>
    <hyperlink r:id="rId352" ref="Q177"/>
    <hyperlink r:id="rId353" ref="M178"/>
    <hyperlink r:id="rId354" ref="Q178"/>
    <hyperlink r:id="rId355" ref="M179"/>
    <hyperlink r:id="rId356" ref="Q179"/>
    <hyperlink r:id="rId357" ref="M180"/>
    <hyperlink r:id="rId358" ref="Q180"/>
    <hyperlink r:id="rId359" ref="M181"/>
    <hyperlink r:id="rId360" ref="Q181"/>
    <hyperlink r:id="rId361" ref="M182"/>
    <hyperlink r:id="rId362" ref="Q182"/>
    <hyperlink r:id="rId363" ref="M183"/>
    <hyperlink r:id="rId364" ref="Q183"/>
    <hyperlink r:id="rId365" ref="M184"/>
    <hyperlink r:id="rId366" ref="Q184"/>
    <hyperlink r:id="rId367" ref="M185"/>
    <hyperlink r:id="rId368" ref="Q185"/>
    <hyperlink r:id="rId369" ref="M186"/>
    <hyperlink r:id="rId370" ref="Q186"/>
    <hyperlink r:id="rId371" ref="M187"/>
    <hyperlink r:id="rId372" ref="Q187"/>
    <hyperlink r:id="rId373" ref="M188"/>
    <hyperlink r:id="rId374" ref="Q188"/>
    <hyperlink r:id="rId375" ref="M189"/>
    <hyperlink r:id="rId376" ref="Q189"/>
    <hyperlink r:id="rId377" ref="M190"/>
    <hyperlink r:id="rId378" ref="Q190"/>
    <hyperlink r:id="rId379" ref="M191"/>
    <hyperlink r:id="rId380" ref="Q191"/>
    <hyperlink r:id="rId381" ref="M192"/>
    <hyperlink r:id="rId382" ref="Q192"/>
    <hyperlink r:id="rId383" ref="M193"/>
    <hyperlink r:id="rId384" ref="Q193"/>
    <hyperlink r:id="rId385" ref="M194"/>
    <hyperlink r:id="rId386" ref="Q194"/>
    <hyperlink r:id="rId387" ref="M195"/>
    <hyperlink r:id="rId388" ref="Q195"/>
    <hyperlink r:id="rId389" ref="M196"/>
    <hyperlink r:id="rId390" ref="Q196"/>
    <hyperlink r:id="rId391" ref="M197"/>
    <hyperlink r:id="rId392" ref="Q197"/>
    <hyperlink r:id="rId393" ref="M198"/>
    <hyperlink r:id="rId394" ref="Q198"/>
    <hyperlink r:id="rId395" ref="M199"/>
    <hyperlink r:id="rId396" ref="Q199"/>
    <hyperlink r:id="rId397" ref="M200"/>
    <hyperlink r:id="rId398" ref="Q200"/>
    <hyperlink r:id="rId399" ref="M201"/>
    <hyperlink r:id="rId400" ref="Q201"/>
    <hyperlink r:id="rId401" ref="M202"/>
    <hyperlink r:id="rId402" ref="Q202"/>
    <hyperlink r:id="rId403" ref="M203"/>
    <hyperlink r:id="rId404" ref="Q203"/>
    <hyperlink r:id="rId405" ref="M204"/>
    <hyperlink r:id="rId406" ref="Q204"/>
    <hyperlink r:id="rId407" ref="M205"/>
    <hyperlink r:id="rId408" ref="Q205"/>
    <hyperlink r:id="rId409" ref="M206"/>
    <hyperlink r:id="rId410" ref="Q206"/>
    <hyperlink r:id="rId411" ref="M207"/>
    <hyperlink r:id="rId412" ref="Q207"/>
    <hyperlink r:id="rId413" ref="M208"/>
    <hyperlink r:id="rId414" ref="Q208"/>
    <hyperlink r:id="rId415" ref="M209"/>
    <hyperlink r:id="rId416" ref="Q209"/>
    <hyperlink r:id="rId417" ref="M210"/>
    <hyperlink r:id="rId418" ref="Q210"/>
    <hyperlink r:id="rId419" ref="M211"/>
    <hyperlink r:id="rId420" ref="Q211"/>
    <hyperlink r:id="rId421" ref="M212"/>
    <hyperlink r:id="rId422" ref="Q212"/>
    <hyperlink r:id="rId423" ref="M213"/>
    <hyperlink r:id="rId424" ref="Q213"/>
    <hyperlink r:id="rId425" ref="M214"/>
    <hyperlink r:id="rId426" ref="Q214"/>
    <hyperlink r:id="rId427" ref="M215"/>
    <hyperlink r:id="rId428" ref="Q215"/>
    <hyperlink r:id="rId429" ref="M216"/>
    <hyperlink r:id="rId430" ref="Q216"/>
    <hyperlink r:id="rId431" ref="M217"/>
    <hyperlink r:id="rId432" ref="Q217"/>
    <hyperlink r:id="rId433" ref="M218"/>
    <hyperlink r:id="rId434" ref="Q218"/>
    <hyperlink r:id="rId435" ref="M219"/>
    <hyperlink r:id="rId436" ref="Q219"/>
    <hyperlink r:id="rId437" ref="M220"/>
    <hyperlink r:id="rId438" ref="Q220"/>
    <hyperlink r:id="rId439" ref="M221"/>
    <hyperlink r:id="rId440" ref="Q221"/>
    <hyperlink r:id="rId441" ref="M222"/>
    <hyperlink r:id="rId442" ref="Q222"/>
    <hyperlink r:id="rId443" ref="M223"/>
    <hyperlink r:id="rId444" ref="Q223"/>
    <hyperlink r:id="rId445" ref="M224"/>
    <hyperlink r:id="rId446" ref="Q224"/>
    <hyperlink r:id="rId447" ref="M225"/>
    <hyperlink r:id="rId448" ref="Q225"/>
    <hyperlink r:id="rId449" ref="M226"/>
    <hyperlink r:id="rId450" ref="Q226"/>
    <hyperlink r:id="rId451" ref="M227"/>
    <hyperlink r:id="rId452" ref="Q227"/>
    <hyperlink r:id="rId453" ref="M228"/>
    <hyperlink r:id="rId454" ref="Q228"/>
    <hyperlink r:id="rId455" ref="M229"/>
    <hyperlink r:id="rId456" ref="Q229"/>
    <hyperlink r:id="rId457" ref="M230"/>
    <hyperlink r:id="rId458" ref="Q230"/>
    <hyperlink r:id="rId459" ref="M231"/>
    <hyperlink r:id="rId460" ref="Q231"/>
    <hyperlink r:id="rId461" ref="M232"/>
    <hyperlink r:id="rId462" ref="Q232"/>
    <hyperlink r:id="rId463" ref="M233"/>
    <hyperlink r:id="rId464" ref="Q233"/>
    <hyperlink r:id="rId465" ref="M234"/>
    <hyperlink r:id="rId466" ref="Q234"/>
    <hyperlink r:id="rId467" ref="M235"/>
    <hyperlink r:id="rId468" ref="Q235"/>
    <hyperlink r:id="rId469" ref="M236"/>
    <hyperlink r:id="rId470" ref="Q236"/>
    <hyperlink r:id="rId471" ref="M237"/>
    <hyperlink r:id="rId472" ref="Q237"/>
    <hyperlink r:id="rId473" ref="M238"/>
    <hyperlink r:id="rId474" ref="Q238"/>
    <hyperlink r:id="rId475" ref="M239"/>
    <hyperlink r:id="rId476" ref="Q239"/>
    <hyperlink r:id="rId477" ref="M240"/>
    <hyperlink r:id="rId478" ref="Q240"/>
    <hyperlink r:id="rId479" ref="M241"/>
    <hyperlink r:id="rId480" ref="Q241"/>
    <hyperlink r:id="rId481" ref="M242"/>
    <hyperlink r:id="rId482" ref="Q242"/>
    <hyperlink r:id="rId483" ref="M243"/>
    <hyperlink r:id="rId484" ref="Q243"/>
    <hyperlink r:id="rId485" ref="M244"/>
    <hyperlink r:id="rId486" ref="Q244"/>
    <hyperlink r:id="rId487" ref="M245"/>
    <hyperlink r:id="rId488" ref="Q245"/>
    <hyperlink r:id="rId489" ref="M246"/>
    <hyperlink r:id="rId490" ref="Q246"/>
    <hyperlink r:id="rId491" ref="M247"/>
    <hyperlink r:id="rId492" ref="Q247"/>
    <hyperlink r:id="rId493" ref="M248"/>
    <hyperlink r:id="rId494" ref="Q248"/>
    <hyperlink r:id="rId495" ref="M249"/>
    <hyperlink r:id="rId496" ref="Q249"/>
    <hyperlink r:id="rId497" ref="M250"/>
    <hyperlink r:id="rId498" ref="Q250"/>
    <hyperlink r:id="rId499" ref="M251"/>
    <hyperlink r:id="rId500" ref="Q251"/>
    <hyperlink r:id="rId501" ref="M252"/>
    <hyperlink r:id="rId502" ref="Q252"/>
    <hyperlink r:id="rId503" ref="M253"/>
    <hyperlink r:id="rId504" ref="Q253"/>
    <hyperlink r:id="rId505" ref="M254"/>
    <hyperlink r:id="rId506" ref="Q254"/>
    <hyperlink r:id="rId507" ref="M255"/>
    <hyperlink r:id="rId508" ref="Q255"/>
    <hyperlink r:id="rId509" ref="M256"/>
    <hyperlink r:id="rId510" ref="Q256"/>
    <hyperlink r:id="rId511" ref="M257"/>
    <hyperlink r:id="rId512" ref="Q257"/>
    <hyperlink r:id="rId513" ref="M258"/>
    <hyperlink r:id="rId514" ref="Q258"/>
    <hyperlink r:id="rId515" ref="M259"/>
    <hyperlink r:id="rId516" ref="Q259"/>
    <hyperlink r:id="rId517" ref="M260"/>
    <hyperlink r:id="rId518" ref="Q260"/>
    <hyperlink r:id="rId519" ref="M261"/>
    <hyperlink r:id="rId520" ref="Q261"/>
    <hyperlink r:id="rId521" ref="M262"/>
    <hyperlink r:id="rId522" ref="Q262"/>
    <hyperlink r:id="rId523" ref="M263"/>
    <hyperlink r:id="rId524" ref="Q263"/>
    <hyperlink r:id="rId525" ref="M264"/>
    <hyperlink r:id="rId526" ref="Q264"/>
    <hyperlink r:id="rId527" ref="M265"/>
    <hyperlink r:id="rId528" ref="Q265"/>
    <hyperlink r:id="rId529" ref="M266"/>
    <hyperlink r:id="rId530" ref="Q266"/>
    <hyperlink r:id="rId531" ref="M267"/>
    <hyperlink r:id="rId532" ref="Q267"/>
    <hyperlink r:id="rId533" ref="M268"/>
    <hyperlink r:id="rId534" ref="Q268"/>
    <hyperlink r:id="rId535" ref="M269"/>
    <hyperlink r:id="rId536" ref="Q269"/>
    <hyperlink r:id="rId537" ref="M270"/>
    <hyperlink r:id="rId538" ref="Q270"/>
    <hyperlink r:id="rId539" ref="M271"/>
    <hyperlink r:id="rId540" ref="Q271"/>
    <hyperlink r:id="rId541" ref="M272"/>
    <hyperlink r:id="rId542" ref="Q272"/>
    <hyperlink r:id="rId543" ref="M273"/>
    <hyperlink r:id="rId544" ref="Q273"/>
    <hyperlink r:id="rId545" ref="M274"/>
    <hyperlink r:id="rId546" ref="Q274"/>
    <hyperlink r:id="rId547" ref="M275"/>
    <hyperlink r:id="rId548" ref="Q275"/>
    <hyperlink r:id="rId549" ref="M276"/>
    <hyperlink r:id="rId550" ref="Q276"/>
    <hyperlink r:id="rId551" ref="M277"/>
    <hyperlink r:id="rId552" ref="Q277"/>
    <hyperlink r:id="rId553" ref="M278"/>
    <hyperlink r:id="rId554" ref="Q278"/>
    <hyperlink r:id="rId555" ref="M279"/>
    <hyperlink r:id="rId556" ref="Q279"/>
    <hyperlink r:id="rId557" ref="M280"/>
    <hyperlink r:id="rId558" ref="Q280"/>
    <hyperlink r:id="rId559" ref="M281"/>
    <hyperlink r:id="rId560" ref="Q281"/>
    <hyperlink r:id="rId561" ref="M282"/>
    <hyperlink r:id="rId562" ref="Q282"/>
    <hyperlink r:id="rId563" ref="M283"/>
    <hyperlink r:id="rId564" ref="Q283"/>
    <hyperlink r:id="rId565" ref="M284"/>
    <hyperlink r:id="rId566" ref="Q284"/>
    <hyperlink r:id="rId567" ref="M285"/>
    <hyperlink r:id="rId568" ref="Q285"/>
    <hyperlink r:id="rId569" ref="M286"/>
    <hyperlink r:id="rId570" ref="Q286"/>
    <hyperlink r:id="rId571" ref="M287"/>
    <hyperlink r:id="rId572" ref="Q287"/>
    <hyperlink r:id="rId573" ref="M288"/>
    <hyperlink r:id="rId574" ref="Q288"/>
    <hyperlink r:id="rId575" ref="M289"/>
    <hyperlink r:id="rId576" ref="Q289"/>
    <hyperlink r:id="rId577" ref="M290"/>
    <hyperlink r:id="rId578" ref="Q290"/>
    <hyperlink r:id="rId579" ref="M291"/>
    <hyperlink r:id="rId580" ref="Q291"/>
    <hyperlink r:id="rId581" ref="M292"/>
    <hyperlink r:id="rId582" ref="Q292"/>
    <hyperlink r:id="rId583" ref="M293"/>
    <hyperlink r:id="rId584" ref="Q293"/>
    <hyperlink r:id="rId585" ref="M294"/>
    <hyperlink r:id="rId586" ref="Q294"/>
    <hyperlink r:id="rId587" ref="M295"/>
    <hyperlink r:id="rId588" ref="Q295"/>
    <hyperlink r:id="rId589" ref="M296"/>
    <hyperlink r:id="rId590" ref="Q296"/>
    <hyperlink r:id="rId591" ref="M297"/>
    <hyperlink r:id="rId592" ref="Q297"/>
    <hyperlink r:id="rId593" ref="M298"/>
    <hyperlink r:id="rId594" ref="Q298"/>
    <hyperlink r:id="rId595" ref="M299"/>
    <hyperlink r:id="rId596" ref="Q299"/>
    <hyperlink r:id="rId597" ref="M300"/>
    <hyperlink r:id="rId598" ref="Q300"/>
    <hyperlink r:id="rId599" ref="M301"/>
    <hyperlink r:id="rId600" ref="Q301"/>
    <hyperlink r:id="rId601" ref="M302"/>
    <hyperlink r:id="rId602" ref="Q302"/>
    <hyperlink r:id="rId603" ref="M303"/>
    <hyperlink r:id="rId604" ref="Q303"/>
    <hyperlink r:id="rId605" ref="M304"/>
    <hyperlink r:id="rId606" ref="Q304"/>
    <hyperlink r:id="rId607" ref="M305"/>
    <hyperlink r:id="rId608" ref="Q305"/>
    <hyperlink r:id="rId609" ref="M306"/>
    <hyperlink r:id="rId610" ref="Q306"/>
    <hyperlink r:id="rId611" ref="M307"/>
    <hyperlink r:id="rId612" ref="Q307"/>
    <hyperlink r:id="rId613" ref="M308"/>
    <hyperlink r:id="rId614" ref="Q308"/>
    <hyperlink r:id="rId615" ref="M309"/>
    <hyperlink r:id="rId616" ref="Q309"/>
    <hyperlink r:id="rId617" ref="M310"/>
    <hyperlink r:id="rId618" ref="Q310"/>
    <hyperlink r:id="rId619" ref="M311"/>
    <hyperlink r:id="rId620" ref="Q311"/>
    <hyperlink r:id="rId621" ref="M312"/>
    <hyperlink r:id="rId622" ref="Q312"/>
    <hyperlink r:id="rId623" ref="M313"/>
    <hyperlink r:id="rId624" ref="Q313"/>
    <hyperlink r:id="rId625" ref="M314"/>
    <hyperlink r:id="rId626" ref="Q314"/>
    <hyperlink r:id="rId627" ref="M315"/>
    <hyperlink r:id="rId628" ref="Q315"/>
    <hyperlink r:id="rId629" ref="M316"/>
    <hyperlink r:id="rId630" ref="Q316"/>
    <hyperlink r:id="rId631" ref="M317"/>
    <hyperlink r:id="rId632" ref="Q317"/>
    <hyperlink r:id="rId633" ref="M318"/>
    <hyperlink r:id="rId634" ref="Q318"/>
    <hyperlink r:id="rId635" ref="M319"/>
    <hyperlink r:id="rId636" ref="Q319"/>
    <hyperlink r:id="rId637" ref="M320"/>
    <hyperlink r:id="rId638" ref="Q320"/>
    <hyperlink r:id="rId639" ref="M321"/>
    <hyperlink r:id="rId640" ref="Q321"/>
    <hyperlink r:id="rId641" ref="M322"/>
    <hyperlink r:id="rId642" ref="Q322"/>
    <hyperlink r:id="rId643" ref="M323"/>
    <hyperlink r:id="rId644" ref="Q323"/>
    <hyperlink r:id="rId645" ref="M324"/>
    <hyperlink r:id="rId646" ref="Q324"/>
    <hyperlink r:id="rId647" ref="M325"/>
    <hyperlink r:id="rId648" ref="Q325"/>
    <hyperlink r:id="rId649" ref="M326"/>
    <hyperlink r:id="rId650" ref="Q326"/>
    <hyperlink r:id="rId651" ref="M327"/>
    <hyperlink r:id="rId652" ref="Q327"/>
    <hyperlink r:id="rId653" ref="M328"/>
    <hyperlink r:id="rId654" ref="Q328"/>
    <hyperlink r:id="rId655" ref="M329"/>
    <hyperlink r:id="rId656" ref="Q329"/>
    <hyperlink r:id="rId657" ref="M330"/>
    <hyperlink r:id="rId658" ref="Q330"/>
    <hyperlink r:id="rId659" ref="M331"/>
    <hyperlink r:id="rId660" ref="Q331"/>
    <hyperlink r:id="rId661" ref="M332"/>
    <hyperlink r:id="rId662" ref="Q332"/>
    <hyperlink r:id="rId663" ref="M333"/>
    <hyperlink r:id="rId664" ref="Q333"/>
    <hyperlink r:id="rId665" ref="M334"/>
    <hyperlink r:id="rId666" ref="Q334"/>
    <hyperlink r:id="rId667" ref="M335"/>
    <hyperlink r:id="rId668" ref="Q335"/>
    <hyperlink r:id="rId669" ref="M336"/>
    <hyperlink r:id="rId670" ref="Q336"/>
    <hyperlink r:id="rId671" ref="M337"/>
    <hyperlink r:id="rId672" ref="Q337"/>
    <hyperlink r:id="rId673" ref="M338"/>
    <hyperlink r:id="rId674" ref="Q338"/>
    <hyperlink r:id="rId675" ref="M339"/>
    <hyperlink r:id="rId676" ref="Q339"/>
    <hyperlink r:id="rId677" ref="M340"/>
    <hyperlink r:id="rId678" ref="Q340"/>
    <hyperlink r:id="rId679" ref="M341"/>
    <hyperlink r:id="rId680" ref="Q341"/>
    <hyperlink r:id="rId681" ref="M342"/>
    <hyperlink r:id="rId682" ref="Q342"/>
    <hyperlink r:id="rId683" ref="M343"/>
    <hyperlink r:id="rId684" ref="Q343"/>
    <hyperlink r:id="rId685" ref="M344"/>
    <hyperlink r:id="rId686" ref="Q344"/>
    <hyperlink r:id="rId687" ref="M345"/>
    <hyperlink r:id="rId688" ref="Q345"/>
    <hyperlink r:id="rId689" ref="M346"/>
    <hyperlink r:id="rId690" ref="Q346"/>
    <hyperlink r:id="rId691" ref="M347"/>
    <hyperlink r:id="rId692" ref="Q347"/>
    <hyperlink r:id="rId693" ref="M348"/>
    <hyperlink r:id="rId694" ref="Q348"/>
    <hyperlink r:id="rId695" ref="M349"/>
    <hyperlink r:id="rId696" ref="Q349"/>
    <hyperlink r:id="rId697" ref="M350"/>
    <hyperlink r:id="rId698" ref="Q350"/>
    <hyperlink r:id="rId699" ref="M351"/>
    <hyperlink r:id="rId700" ref="Q351"/>
    <hyperlink r:id="rId701" ref="M352"/>
    <hyperlink r:id="rId702" ref="Q352"/>
    <hyperlink r:id="rId703" ref="M353"/>
    <hyperlink r:id="rId704" ref="Q353"/>
    <hyperlink r:id="rId705" ref="M354"/>
    <hyperlink r:id="rId706" ref="Q354"/>
    <hyperlink r:id="rId707" ref="M355"/>
    <hyperlink r:id="rId708" ref="Q355"/>
    <hyperlink r:id="rId709" ref="M356"/>
    <hyperlink r:id="rId710" ref="Q356"/>
    <hyperlink r:id="rId711" ref="M357"/>
    <hyperlink r:id="rId712" ref="Q357"/>
    <hyperlink r:id="rId713" ref="M358"/>
    <hyperlink r:id="rId714" ref="Q358"/>
    <hyperlink r:id="rId715" ref="M359"/>
    <hyperlink r:id="rId716" ref="Q359"/>
    <hyperlink r:id="rId717" ref="M360"/>
    <hyperlink r:id="rId718" ref="Q360"/>
    <hyperlink r:id="rId719" ref="M361"/>
    <hyperlink r:id="rId720" ref="Q361"/>
    <hyperlink r:id="rId721" ref="M362"/>
    <hyperlink r:id="rId722" ref="Q362"/>
    <hyperlink r:id="rId723" ref="M363"/>
    <hyperlink r:id="rId724" ref="Q363"/>
    <hyperlink r:id="rId725" ref="M364"/>
    <hyperlink r:id="rId726" ref="Q364"/>
    <hyperlink r:id="rId727" ref="M365"/>
    <hyperlink r:id="rId728" ref="Q365"/>
    <hyperlink r:id="rId729" ref="M366"/>
    <hyperlink r:id="rId730" ref="Q366"/>
    <hyperlink r:id="rId731" ref="M367"/>
    <hyperlink r:id="rId732" ref="Q367"/>
    <hyperlink r:id="rId733" ref="M368"/>
    <hyperlink r:id="rId734" ref="Q368"/>
    <hyperlink r:id="rId735" ref="M369"/>
    <hyperlink r:id="rId736" ref="Q369"/>
    <hyperlink r:id="rId737" ref="M370"/>
    <hyperlink r:id="rId738" ref="Q370"/>
    <hyperlink r:id="rId739" ref="M371"/>
    <hyperlink r:id="rId740" ref="Q371"/>
    <hyperlink r:id="rId741" ref="M372"/>
    <hyperlink r:id="rId742" ref="Q372"/>
    <hyperlink r:id="rId743" ref="M373"/>
    <hyperlink r:id="rId744" ref="Q373"/>
    <hyperlink r:id="rId745" ref="M374"/>
    <hyperlink r:id="rId746" ref="Q374"/>
    <hyperlink r:id="rId747" ref="M375"/>
    <hyperlink r:id="rId748" ref="Q375"/>
    <hyperlink r:id="rId749" ref="M376"/>
    <hyperlink r:id="rId750" ref="Q376"/>
    <hyperlink r:id="rId751" ref="M377"/>
    <hyperlink r:id="rId752" ref="Q377"/>
    <hyperlink r:id="rId753" ref="M378"/>
    <hyperlink r:id="rId754" ref="Q378"/>
    <hyperlink r:id="rId755" ref="M379"/>
    <hyperlink r:id="rId756" ref="Q379"/>
    <hyperlink r:id="rId757" ref="M380"/>
    <hyperlink r:id="rId758" ref="Q380"/>
    <hyperlink r:id="rId759" ref="M381"/>
    <hyperlink r:id="rId760" ref="Q381"/>
    <hyperlink r:id="rId761" ref="M382"/>
    <hyperlink r:id="rId762" ref="Q382"/>
    <hyperlink r:id="rId763" ref="M383"/>
    <hyperlink r:id="rId764" ref="Q383"/>
    <hyperlink r:id="rId765" ref="M384"/>
    <hyperlink r:id="rId766" ref="Q384"/>
    <hyperlink r:id="rId767" ref="M385"/>
    <hyperlink r:id="rId768" ref="Q385"/>
    <hyperlink r:id="rId769" ref="M386"/>
    <hyperlink r:id="rId770" ref="Q386"/>
    <hyperlink r:id="rId771" ref="M387"/>
    <hyperlink r:id="rId772" ref="Q387"/>
    <hyperlink r:id="rId773" ref="M388"/>
    <hyperlink r:id="rId774" ref="Q388"/>
    <hyperlink r:id="rId775" ref="M389"/>
    <hyperlink r:id="rId776" ref="Q389"/>
    <hyperlink r:id="rId777" ref="M390"/>
    <hyperlink r:id="rId778" ref="Q390"/>
    <hyperlink r:id="rId779" ref="M391"/>
    <hyperlink r:id="rId780" ref="Q391"/>
    <hyperlink r:id="rId781" ref="M392"/>
    <hyperlink r:id="rId782" ref="Q392"/>
    <hyperlink r:id="rId783" ref="M393"/>
    <hyperlink r:id="rId784" ref="Q393"/>
    <hyperlink r:id="rId785" ref="M394"/>
    <hyperlink r:id="rId786" ref="Q394"/>
    <hyperlink r:id="rId787" ref="M395"/>
    <hyperlink r:id="rId788" ref="Q395"/>
    <hyperlink r:id="rId789" ref="M396"/>
    <hyperlink r:id="rId790" ref="Q396"/>
    <hyperlink r:id="rId791" ref="M397"/>
    <hyperlink r:id="rId792" ref="Q397"/>
    <hyperlink r:id="rId793" ref="M398"/>
    <hyperlink r:id="rId794" ref="Q398"/>
    <hyperlink r:id="rId795" ref="M399"/>
    <hyperlink r:id="rId796" ref="Q399"/>
    <hyperlink r:id="rId797" ref="M400"/>
    <hyperlink r:id="rId798" ref="Q400"/>
    <hyperlink r:id="rId799" ref="M401"/>
    <hyperlink r:id="rId800" ref="Q401"/>
    <hyperlink r:id="rId801" ref="M402"/>
    <hyperlink r:id="rId802" ref="Q402"/>
    <hyperlink r:id="rId803" ref="M403"/>
    <hyperlink r:id="rId804" ref="Q403"/>
    <hyperlink r:id="rId805" ref="M404"/>
    <hyperlink r:id="rId806" ref="Q404"/>
    <hyperlink r:id="rId807" ref="M405"/>
    <hyperlink r:id="rId808" ref="Q405"/>
    <hyperlink r:id="rId809" ref="M406"/>
    <hyperlink r:id="rId810" ref="Q406"/>
    <hyperlink r:id="rId811" ref="M407"/>
    <hyperlink r:id="rId812" ref="Q407"/>
    <hyperlink r:id="rId813" ref="M408"/>
    <hyperlink r:id="rId814" ref="Q408"/>
    <hyperlink r:id="rId815" ref="M409"/>
    <hyperlink r:id="rId816" ref="Q409"/>
    <hyperlink r:id="rId817" ref="M410"/>
    <hyperlink r:id="rId818" ref="Q410"/>
    <hyperlink r:id="rId819" ref="M411"/>
    <hyperlink r:id="rId820" ref="Q411"/>
    <hyperlink r:id="rId821" ref="M412"/>
    <hyperlink r:id="rId822" ref="Q412"/>
    <hyperlink r:id="rId823" ref="M413"/>
    <hyperlink r:id="rId824" ref="Q413"/>
    <hyperlink r:id="rId825" ref="M414"/>
    <hyperlink r:id="rId826" ref="Q414"/>
    <hyperlink r:id="rId827" ref="M415"/>
    <hyperlink r:id="rId828" ref="Q415"/>
    <hyperlink r:id="rId829" ref="M416"/>
    <hyperlink r:id="rId830" ref="Q416"/>
    <hyperlink r:id="rId831" ref="M417"/>
    <hyperlink r:id="rId832" ref="Q417"/>
    <hyperlink r:id="rId833" ref="M418"/>
    <hyperlink r:id="rId834" ref="Q418"/>
    <hyperlink r:id="rId835" ref="M419"/>
    <hyperlink r:id="rId836" ref="Q419"/>
    <hyperlink r:id="rId837" ref="M420"/>
    <hyperlink r:id="rId838" ref="Q420"/>
    <hyperlink r:id="rId839" ref="M421"/>
    <hyperlink r:id="rId840" ref="Q421"/>
    <hyperlink r:id="rId841" ref="M422"/>
    <hyperlink r:id="rId842" ref="Q422"/>
    <hyperlink r:id="rId843" ref="M423"/>
    <hyperlink r:id="rId844" ref="Q423"/>
    <hyperlink r:id="rId845" ref="M424"/>
    <hyperlink r:id="rId846" ref="Q424"/>
    <hyperlink r:id="rId847" ref="M425"/>
    <hyperlink r:id="rId848" ref="Q425"/>
    <hyperlink r:id="rId849" ref="M426"/>
    <hyperlink r:id="rId850" ref="Q426"/>
    <hyperlink r:id="rId851" ref="M427"/>
    <hyperlink r:id="rId852" ref="Q427"/>
    <hyperlink r:id="rId853" ref="M428"/>
    <hyperlink r:id="rId854" ref="Q428"/>
    <hyperlink r:id="rId855" ref="M429"/>
    <hyperlink r:id="rId856" ref="Q429"/>
    <hyperlink r:id="rId857" ref="M430"/>
    <hyperlink r:id="rId858" ref="Q430"/>
    <hyperlink r:id="rId859" ref="M431"/>
    <hyperlink r:id="rId860" ref="Q431"/>
    <hyperlink r:id="rId861" ref="M432"/>
    <hyperlink r:id="rId862" ref="Q432"/>
    <hyperlink r:id="rId863" ref="M433"/>
    <hyperlink r:id="rId864" ref="Q433"/>
    <hyperlink r:id="rId865" ref="M434"/>
    <hyperlink r:id="rId866" ref="Q434"/>
    <hyperlink r:id="rId867" ref="M435"/>
    <hyperlink r:id="rId868" ref="Q435"/>
    <hyperlink r:id="rId869" ref="M436"/>
    <hyperlink r:id="rId870" ref="Q436"/>
    <hyperlink r:id="rId871" ref="M437"/>
    <hyperlink r:id="rId872" ref="Q437"/>
    <hyperlink r:id="rId873" ref="M438"/>
    <hyperlink r:id="rId874" ref="Q438"/>
    <hyperlink r:id="rId875" ref="M439"/>
    <hyperlink r:id="rId876" ref="Q439"/>
    <hyperlink r:id="rId877" ref="M440"/>
    <hyperlink r:id="rId878" ref="Q440"/>
    <hyperlink r:id="rId879" ref="M441"/>
    <hyperlink r:id="rId880" ref="Q441"/>
    <hyperlink r:id="rId881" ref="M442"/>
    <hyperlink r:id="rId882" ref="Q442"/>
    <hyperlink r:id="rId883" ref="M443"/>
    <hyperlink r:id="rId884" ref="Q443"/>
    <hyperlink r:id="rId885" ref="M444"/>
    <hyperlink r:id="rId886" ref="Q444"/>
    <hyperlink r:id="rId887" ref="M445"/>
    <hyperlink r:id="rId888" ref="Q445"/>
    <hyperlink r:id="rId889" ref="M446"/>
    <hyperlink r:id="rId890" ref="Q446"/>
    <hyperlink r:id="rId891" ref="M447"/>
    <hyperlink r:id="rId892" ref="Q447"/>
    <hyperlink r:id="rId893" ref="M448"/>
    <hyperlink r:id="rId894" ref="Q448"/>
    <hyperlink r:id="rId895" ref="M449"/>
    <hyperlink r:id="rId896" ref="Q449"/>
    <hyperlink r:id="rId897" ref="M450"/>
    <hyperlink r:id="rId898" ref="Q450"/>
    <hyperlink r:id="rId899" ref="M451"/>
    <hyperlink r:id="rId900" ref="Q451"/>
    <hyperlink r:id="rId901" ref="M452"/>
    <hyperlink r:id="rId902" ref="Q452"/>
    <hyperlink r:id="rId903" ref="M453"/>
    <hyperlink r:id="rId904" ref="Q453"/>
    <hyperlink r:id="rId905" ref="M454"/>
    <hyperlink r:id="rId906" ref="Q454"/>
    <hyperlink r:id="rId907" ref="M455"/>
    <hyperlink r:id="rId908" ref="Q455"/>
    <hyperlink r:id="rId909" ref="M456"/>
    <hyperlink r:id="rId910" ref="Q456"/>
    <hyperlink r:id="rId911" ref="M457"/>
    <hyperlink r:id="rId912" ref="Q457"/>
    <hyperlink r:id="rId913" ref="M458"/>
    <hyperlink r:id="rId914" ref="Q458"/>
    <hyperlink r:id="rId915" ref="M459"/>
    <hyperlink r:id="rId916" ref="Q459"/>
    <hyperlink r:id="rId917" ref="M460"/>
    <hyperlink r:id="rId918" ref="Q460"/>
    <hyperlink r:id="rId919" ref="M461"/>
    <hyperlink r:id="rId920" ref="Q461"/>
    <hyperlink r:id="rId921" ref="M462"/>
    <hyperlink r:id="rId922" ref="Q462"/>
    <hyperlink r:id="rId923" ref="M463"/>
    <hyperlink r:id="rId924" ref="Q463"/>
    <hyperlink r:id="rId925" ref="M464"/>
    <hyperlink r:id="rId926" ref="Q464"/>
    <hyperlink r:id="rId927" ref="M465"/>
    <hyperlink r:id="rId928" ref="Q465"/>
    <hyperlink r:id="rId929" ref="M466"/>
    <hyperlink r:id="rId930" ref="Q466"/>
    <hyperlink r:id="rId931" ref="M467"/>
    <hyperlink r:id="rId932" ref="Q467"/>
    <hyperlink r:id="rId933" ref="M468"/>
    <hyperlink r:id="rId934" ref="Q468"/>
    <hyperlink r:id="rId935" ref="M469"/>
    <hyperlink r:id="rId936" ref="Q469"/>
    <hyperlink r:id="rId937" ref="M470"/>
    <hyperlink r:id="rId938" ref="Q470"/>
    <hyperlink r:id="rId939" ref="M471"/>
    <hyperlink r:id="rId940" ref="Q471"/>
    <hyperlink r:id="rId941" ref="M472"/>
    <hyperlink r:id="rId942" ref="Q472"/>
    <hyperlink r:id="rId943" ref="M473"/>
    <hyperlink r:id="rId944" ref="Q473"/>
    <hyperlink r:id="rId945" ref="M474"/>
    <hyperlink r:id="rId946" ref="Q474"/>
    <hyperlink r:id="rId947" ref="M475"/>
    <hyperlink r:id="rId948" ref="Q475"/>
    <hyperlink r:id="rId949" ref="M476"/>
    <hyperlink r:id="rId950" ref="Q476"/>
    <hyperlink r:id="rId951" ref="M477"/>
    <hyperlink r:id="rId952" ref="Q477"/>
    <hyperlink r:id="rId953" ref="M478"/>
    <hyperlink r:id="rId954" ref="Q478"/>
    <hyperlink r:id="rId955" ref="M479"/>
    <hyperlink r:id="rId956" ref="Q479"/>
    <hyperlink r:id="rId957" ref="M480"/>
    <hyperlink r:id="rId958" ref="Q480"/>
    <hyperlink r:id="rId959" ref="M481"/>
    <hyperlink r:id="rId960" ref="Q481"/>
    <hyperlink r:id="rId961" ref="M482"/>
    <hyperlink r:id="rId962" ref="Q482"/>
    <hyperlink r:id="rId963" ref="M483"/>
    <hyperlink r:id="rId964" ref="Q483"/>
    <hyperlink r:id="rId965" ref="M484"/>
    <hyperlink r:id="rId966" ref="Q484"/>
    <hyperlink r:id="rId967" ref="M485"/>
    <hyperlink r:id="rId968" ref="Q485"/>
    <hyperlink r:id="rId969" ref="M486"/>
    <hyperlink r:id="rId970" ref="Q486"/>
    <hyperlink r:id="rId971" ref="M487"/>
    <hyperlink r:id="rId972" ref="Q487"/>
    <hyperlink r:id="rId973" ref="M488"/>
    <hyperlink r:id="rId974" ref="Q488"/>
    <hyperlink r:id="rId975" ref="M489"/>
    <hyperlink r:id="rId976" ref="Q489"/>
    <hyperlink r:id="rId977" ref="M490"/>
    <hyperlink r:id="rId978" ref="Q490"/>
    <hyperlink r:id="rId979" ref="M491"/>
    <hyperlink r:id="rId980" ref="Q491"/>
    <hyperlink r:id="rId981" ref="M492"/>
    <hyperlink r:id="rId982" ref="Q492"/>
    <hyperlink r:id="rId983" ref="M493"/>
    <hyperlink r:id="rId984" ref="Q493"/>
    <hyperlink r:id="rId985" ref="M494"/>
    <hyperlink r:id="rId986" ref="Q494"/>
    <hyperlink r:id="rId987" ref="M495"/>
    <hyperlink r:id="rId988" ref="Q495"/>
    <hyperlink r:id="rId989" ref="M496"/>
    <hyperlink r:id="rId990" ref="Q496"/>
    <hyperlink r:id="rId991" ref="M497"/>
    <hyperlink r:id="rId992" ref="Q497"/>
    <hyperlink r:id="rId993" ref="M498"/>
    <hyperlink r:id="rId994" ref="Q498"/>
    <hyperlink r:id="rId995" ref="M499"/>
    <hyperlink r:id="rId996" ref="Q499"/>
    <hyperlink r:id="rId997" ref="M500"/>
    <hyperlink r:id="rId998" ref="Q500"/>
    <hyperlink r:id="rId999" ref="M501"/>
    <hyperlink r:id="rId1000" ref="Q501"/>
    <hyperlink r:id="rId1001" ref="M502"/>
    <hyperlink r:id="rId1002" ref="Q502"/>
    <hyperlink r:id="rId1003" ref="M503"/>
    <hyperlink r:id="rId1004" ref="Q503"/>
    <hyperlink r:id="rId1005" ref="M504"/>
    <hyperlink r:id="rId1006" ref="Q504"/>
    <hyperlink r:id="rId1007" ref="M505"/>
    <hyperlink r:id="rId1008" ref="Q505"/>
    <hyperlink r:id="rId1009" ref="M506"/>
    <hyperlink r:id="rId1010" ref="Q506"/>
    <hyperlink r:id="rId1011" ref="M507"/>
    <hyperlink r:id="rId1012" ref="Q507"/>
    <hyperlink r:id="rId1013" ref="M508"/>
    <hyperlink r:id="rId1014" ref="Q508"/>
    <hyperlink r:id="rId1015" ref="M509"/>
    <hyperlink r:id="rId1016" ref="Q509"/>
    <hyperlink r:id="rId1017" ref="M510"/>
    <hyperlink r:id="rId1018" ref="Q510"/>
    <hyperlink r:id="rId1019" ref="M511"/>
    <hyperlink r:id="rId1020" ref="Q511"/>
    <hyperlink r:id="rId1021" ref="M512"/>
    <hyperlink r:id="rId1022" ref="Q512"/>
    <hyperlink r:id="rId1023" ref="M513"/>
    <hyperlink r:id="rId1024" ref="Q513"/>
    <hyperlink r:id="rId1025" ref="M514"/>
    <hyperlink r:id="rId1026" ref="Q514"/>
    <hyperlink r:id="rId1027" ref="M515"/>
    <hyperlink r:id="rId1028" ref="Q515"/>
    <hyperlink r:id="rId1029" ref="M516"/>
    <hyperlink r:id="rId1030" ref="Q516"/>
    <hyperlink r:id="rId1031" ref="M517"/>
    <hyperlink r:id="rId1032" ref="Q517"/>
    <hyperlink r:id="rId1033" ref="M518"/>
    <hyperlink r:id="rId1034" ref="Q518"/>
    <hyperlink r:id="rId1035" ref="M519"/>
    <hyperlink r:id="rId1036" ref="Q519"/>
    <hyperlink r:id="rId1037" ref="M520"/>
    <hyperlink r:id="rId1038" ref="Q520"/>
    <hyperlink r:id="rId1039" ref="M521"/>
    <hyperlink r:id="rId1040" ref="Q521"/>
    <hyperlink r:id="rId1041" ref="M522"/>
    <hyperlink r:id="rId1042" ref="Q522"/>
    <hyperlink r:id="rId1043" ref="M523"/>
    <hyperlink r:id="rId1044" ref="Q523"/>
    <hyperlink r:id="rId1045" ref="M524"/>
    <hyperlink r:id="rId1046" ref="Q524"/>
    <hyperlink r:id="rId1047" ref="M525"/>
    <hyperlink r:id="rId1048" ref="Q525"/>
    <hyperlink r:id="rId1049" ref="M526"/>
    <hyperlink r:id="rId1050" ref="Q526"/>
    <hyperlink r:id="rId1051" ref="M527"/>
    <hyperlink r:id="rId1052" ref="Q527"/>
    <hyperlink r:id="rId1053" ref="M528"/>
    <hyperlink r:id="rId1054" ref="Q528"/>
    <hyperlink r:id="rId1055" ref="M529"/>
    <hyperlink r:id="rId1056" ref="Q529"/>
    <hyperlink r:id="rId1057" ref="M530"/>
    <hyperlink r:id="rId1058" ref="Q530"/>
    <hyperlink r:id="rId1059" ref="M531"/>
    <hyperlink r:id="rId1060" ref="Q531"/>
    <hyperlink r:id="rId1061" ref="M532"/>
    <hyperlink r:id="rId1062" ref="Q532"/>
    <hyperlink r:id="rId1063" ref="M533"/>
    <hyperlink r:id="rId1064" ref="Q533"/>
    <hyperlink r:id="rId1065" ref="M534"/>
    <hyperlink r:id="rId1066" ref="Q534"/>
    <hyperlink r:id="rId1067" ref="M535"/>
    <hyperlink r:id="rId1068" ref="Q535"/>
    <hyperlink r:id="rId1069" ref="M536"/>
    <hyperlink r:id="rId1070" ref="Q536"/>
    <hyperlink r:id="rId1071" ref="M537"/>
    <hyperlink r:id="rId1072" ref="Q537"/>
    <hyperlink r:id="rId1073" ref="M538"/>
    <hyperlink r:id="rId1074" ref="Q538"/>
    <hyperlink r:id="rId1075" ref="M539"/>
    <hyperlink r:id="rId1076" ref="Q539"/>
    <hyperlink r:id="rId1077" ref="M540"/>
    <hyperlink r:id="rId1078" ref="Q540"/>
    <hyperlink r:id="rId1079" ref="M541"/>
    <hyperlink r:id="rId1080" ref="Q541"/>
    <hyperlink r:id="rId1081" ref="M542"/>
    <hyperlink r:id="rId1082" ref="Q542"/>
    <hyperlink r:id="rId1083" ref="M543"/>
    <hyperlink r:id="rId1084" ref="Q543"/>
    <hyperlink r:id="rId1085" ref="M544"/>
    <hyperlink r:id="rId1086" ref="Q544"/>
    <hyperlink r:id="rId1087" ref="M545"/>
    <hyperlink r:id="rId1088" ref="Q545"/>
    <hyperlink r:id="rId1089" ref="M546"/>
    <hyperlink r:id="rId1090" ref="Q546"/>
    <hyperlink r:id="rId1091" ref="M547"/>
    <hyperlink r:id="rId1092" ref="Q547"/>
    <hyperlink r:id="rId1093" ref="M548"/>
    <hyperlink r:id="rId1094" ref="Q548"/>
    <hyperlink r:id="rId1095" ref="M549"/>
    <hyperlink r:id="rId1096" ref="Q549"/>
    <hyperlink r:id="rId1097" ref="M550"/>
    <hyperlink r:id="rId1098" ref="Q550"/>
    <hyperlink r:id="rId1099" ref="M551"/>
    <hyperlink r:id="rId1100" ref="Q551"/>
    <hyperlink r:id="rId1101" ref="M552"/>
    <hyperlink r:id="rId1102" ref="Q552"/>
    <hyperlink r:id="rId1103" ref="M553"/>
    <hyperlink r:id="rId1104" ref="Q553"/>
    <hyperlink r:id="rId1105" ref="M554"/>
    <hyperlink r:id="rId1106" ref="Q554"/>
    <hyperlink r:id="rId1107" ref="M555"/>
    <hyperlink r:id="rId1108" ref="Q555"/>
    <hyperlink r:id="rId1109" ref="M556"/>
    <hyperlink r:id="rId1110" ref="Q556"/>
    <hyperlink r:id="rId1111" ref="M557"/>
    <hyperlink r:id="rId1112" ref="Q557"/>
    <hyperlink r:id="rId1113" ref="M558"/>
    <hyperlink r:id="rId1114" ref="Q558"/>
    <hyperlink r:id="rId1115" ref="M559"/>
    <hyperlink r:id="rId1116" ref="Q559"/>
    <hyperlink r:id="rId1117" ref="M560"/>
    <hyperlink r:id="rId1118" ref="Q560"/>
    <hyperlink r:id="rId1119" ref="M561"/>
    <hyperlink r:id="rId1120" ref="Q561"/>
    <hyperlink r:id="rId1121" ref="M562"/>
    <hyperlink r:id="rId1122" ref="Q562"/>
    <hyperlink r:id="rId1123" ref="M563"/>
    <hyperlink r:id="rId1124" ref="Q563"/>
    <hyperlink r:id="rId1125" ref="M564"/>
    <hyperlink r:id="rId1126" ref="Q564"/>
    <hyperlink r:id="rId1127" ref="M565"/>
    <hyperlink r:id="rId1128" ref="Q565"/>
    <hyperlink r:id="rId1129" ref="M566"/>
    <hyperlink r:id="rId1130" ref="Q566"/>
    <hyperlink r:id="rId1131" ref="M567"/>
    <hyperlink r:id="rId1132" ref="Q567"/>
    <hyperlink r:id="rId1133" ref="M568"/>
    <hyperlink r:id="rId1134" ref="Q568"/>
    <hyperlink r:id="rId1135" ref="M569"/>
    <hyperlink r:id="rId1136" ref="Q569"/>
    <hyperlink r:id="rId1137" ref="M570"/>
    <hyperlink r:id="rId1138" ref="Q570"/>
    <hyperlink r:id="rId1139" ref="M571"/>
    <hyperlink r:id="rId1140" ref="Q571"/>
    <hyperlink r:id="rId1141" ref="M572"/>
    <hyperlink r:id="rId1142" ref="Q572"/>
    <hyperlink r:id="rId1143" ref="M573"/>
    <hyperlink r:id="rId1144" ref="Q573"/>
    <hyperlink r:id="rId1145" ref="M574"/>
    <hyperlink r:id="rId1146" ref="Q574"/>
    <hyperlink r:id="rId1147" ref="M575"/>
    <hyperlink r:id="rId1148" ref="Q575"/>
    <hyperlink r:id="rId1149" ref="M576"/>
    <hyperlink r:id="rId1150" ref="Q576"/>
    <hyperlink r:id="rId1151" ref="M577"/>
    <hyperlink r:id="rId1152" ref="Q577"/>
    <hyperlink r:id="rId1153" ref="M578"/>
    <hyperlink r:id="rId1154" ref="Q578"/>
    <hyperlink r:id="rId1155" ref="M579"/>
    <hyperlink r:id="rId1156" ref="Q579"/>
    <hyperlink r:id="rId1157" ref="M580"/>
    <hyperlink r:id="rId1158" ref="Q580"/>
    <hyperlink r:id="rId1159" ref="M581"/>
    <hyperlink r:id="rId1160" ref="Q581"/>
    <hyperlink r:id="rId1161" ref="M582"/>
    <hyperlink r:id="rId1162" ref="Q582"/>
    <hyperlink r:id="rId1163" ref="M583"/>
    <hyperlink r:id="rId1164" ref="Q583"/>
    <hyperlink r:id="rId1165" ref="M584"/>
    <hyperlink r:id="rId1166" ref="Q584"/>
    <hyperlink r:id="rId1167" ref="M585"/>
    <hyperlink r:id="rId1168" ref="Q585"/>
    <hyperlink r:id="rId1169" ref="M586"/>
    <hyperlink r:id="rId1170" ref="Q586"/>
    <hyperlink r:id="rId1171" ref="M587"/>
    <hyperlink r:id="rId1172" ref="Q587"/>
    <hyperlink r:id="rId1173" ref="M588"/>
    <hyperlink r:id="rId1174" ref="Q588"/>
    <hyperlink r:id="rId1175" ref="M589"/>
    <hyperlink r:id="rId1176" ref="Q589"/>
    <hyperlink r:id="rId1177" ref="M590"/>
    <hyperlink r:id="rId1178" ref="Q590"/>
    <hyperlink r:id="rId1179" ref="M591"/>
    <hyperlink r:id="rId1180" ref="Q591"/>
    <hyperlink r:id="rId1181" ref="M592"/>
    <hyperlink r:id="rId1182" ref="Q592"/>
    <hyperlink r:id="rId1183" ref="M593"/>
    <hyperlink r:id="rId1184" ref="Q593"/>
    <hyperlink r:id="rId1185" ref="M594"/>
    <hyperlink r:id="rId1186" ref="Q594"/>
    <hyperlink r:id="rId1187" ref="M595"/>
    <hyperlink r:id="rId1188" ref="Q595"/>
    <hyperlink r:id="rId1189" ref="M596"/>
    <hyperlink r:id="rId1190" ref="Q596"/>
    <hyperlink r:id="rId1191" ref="M597"/>
    <hyperlink r:id="rId1192" ref="Q597"/>
    <hyperlink r:id="rId1193" ref="M598"/>
    <hyperlink r:id="rId1194" ref="Q598"/>
    <hyperlink r:id="rId1195" ref="M599"/>
    <hyperlink r:id="rId1196" ref="Q599"/>
    <hyperlink r:id="rId1197" ref="M600"/>
    <hyperlink r:id="rId1198" ref="Q600"/>
    <hyperlink r:id="rId1199" ref="M601"/>
    <hyperlink r:id="rId1200" ref="Q601"/>
    <hyperlink r:id="rId1201" ref="M602"/>
    <hyperlink r:id="rId1202" ref="Q602"/>
    <hyperlink r:id="rId1203" ref="M603"/>
    <hyperlink r:id="rId1204" ref="Q603"/>
    <hyperlink r:id="rId1205" ref="M604"/>
    <hyperlink r:id="rId1206" ref="Q604"/>
    <hyperlink r:id="rId1207" ref="M605"/>
    <hyperlink r:id="rId1208" ref="Q605"/>
    <hyperlink r:id="rId1209" ref="M606"/>
    <hyperlink r:id="rId1210" ref="Q606"/>
    <hyperlink r:id="rId1211" ref="M607"/>
    <hyperlink r:id="rId1212" ref="Q607"/>
    <hyperlink r:id="rId1213" ref="M608"/>
    <hyperlink r:id="rId1214" ref="Q608"/>
    <hyperlink r:id="rId1215" ref="M609"/>
    <hyperlink r:id="rId1216" ref="Q609"/>
    <hyperlink r:id="rId1217" ref="M610"/>
    <hyperlink r:id="rId1218" ref="Q610"/>
    <hyperlink r:id="rId1219" ref="M611"/>
    <hyperlink r:id="rId1220" ref="Q611"/>
    <hyperlink r:id="rId1221" ref="M612"/>
    <hyperlink r:id="rId1222" ref="Q612"/>
  </hyperlinks>
  <drawing r:id="rId12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57"/>
      <c r="B1" s="58" t="s">
        <v>4265</v>
      </c>
      <c r="C1" s="59" t="str">
        <f>IFERROR(__xludf.DUMMYFUNCTION("IF(Summary!sCalc=""On"",QUERY(Archive!B:J,"" Select B, COUNT(J)  WHERE B &lt;&gt; '' GROUP BY B ORDER BY COUNT(J) desc LABEL B 'Top Tweeters', COUNT(J) 'No.'"",TRUE),SPLIT(""Top Tweeters,No."","",""))"),"Top Tweeters")</f>
        <v>Top Tweeters</v>
      </c>
      <c r="D1" s="60" t="str">
        <f>IFERROR(__xludf.DUMMYFUNCTION("""COMPUTED_VALUE"""),"No.")</f>
        <v>No.</v>
      </c>
      <c r="E1" s="61" t="s">
        <v>4266</v>
      </c>
      <c r="F1" s="62" t="s">
        <v>4267</v>
      </c>
      <c r="G1" s="61" t="s">
        <v>4268</v>
      </c>
      <c r="H1" s="57"/>
      <c r="K1" s="63" t="s">
        <v>4269</v>
      </c>
      <c r="L1" s="63" t="s">
        <v>4270</v>
      </c>
      <c r="M1" s="64" t="s">
        <v>4271</v>
      </c>
    </row>
    <row r="2" ht="22.5" customHeight="1">
      <c r="A2" s="57"/>
      <c r="B2" s="65" t="str">
        <f t="array" ref="B2">IF(Summary!sCalc="On",IF(LEN(C2:C1233)&gt;0,HYPERLINK("http://hawksey.info/tagsexplorer/arc.html?key="&amp;getSheetKey()&amp;"&amp;gid="&amp;getSheetGID()&amp;"&amp;screenname="&amp;C2:C1233, "Link"),""),"")</f>
        <v/>
      </c>
      <c r="C2" s="66"/>
      <c r="D2" s="67"/>
      <c r="E2" s="68" t="str">
        <f>IFERROR(__xludf.DUMMYFUNCTION("IF(LEN(C2)=0,"""",QUERY(Archive!C:C,""Select COUNT(C) WHERE lower(C) contains '""&amp;LOWER(C2)&amp;""' LABEL COUNT(C) ''""))"),"")</f>
        <v/>
      </c>
      <c r="F2" s="69" t="str">
        <f>IFERROR(__xludf.DUMMYFUNCTION("IF(LEN(C2)=0,"""",QUERY(Archive!B:C,""Select COUNT(B) WHERE C starts with 'RT' AND B ='""&amp;C2&amp;""' LABEL COUNT(B) ''"")/D2)"),"")</f>
        <v/>
      </c>
      <c r="G2" s="70" t="str">
        <f>IFERROR(__xludf.DUMMYFUNCTION("IF(LEN(C2)=0,"""",SPARKLINE(FREQUENCY(FILTER(Archive!E:E,Archive!B:B=C2),M$2:M$21)))"),"")</f>
        <v/>
      </c>
      <c r="H2" s="57"/>
      <c r="I2" s="71" t="s">
        <v>4272</v>
      </c>
      <c r="J2" s="72" t="str">
        <f t="array" ref="J2">IF(Summary!sCalc="On",SUM(IF(ISERROR(FIND("https://",LOWER(Archive!C:C))),0,1)),"")</f>
        <v/>
      </c>
      <c r="K2" s="57"/>
      <c r="L2" s="57"/>
      <c r="M2">
        <f>ROUNDDOWN(J6)</f>
        <v>0</v>
      </c>
    </row>
    <row r="3" ht="22.5" customHeight="1">
      <c r="A3" s="57"/>
      <c r="B3" s="73"/>
      <c r="C3" s="74"/>
      <c r="D3" s="68"/>
      <c r="E3" s="68" t="str">
        <f>IFERROR(__xludf.DUMMYFUNCTION("IF(LEN(C3)=0,"""",QUERY(Archive!C:C,""Select COUNT(C) WHERE lower(C) contains '""&amp;LOWER(C3)&amp;""' LABEL COUNT(C) ''""))"),"")</f>
        <v/>
      </c>
      <c r="F3" s="69" t="str">
        <f>IFERROR(__xludf.DUMMYFUNCTION("IF(LEN(C3)=0,"""",QUERY(Archive!B:C,""Select COUNT(B) WHERE C starts with 'RT' AND B ='""&amp;C3&amp;""' LABEL COUNT(B) ''"")/D3)"),"")</f>
        <v/>
      </c>
      <c r="G3" s="70" t="str">
        <f>IFERROR(__xludf.DUMMYFUNCTION("IF(LEN(C3)=0,"""",SPARKLINE(FREQUENCY(FILTER(Archive!E:E,Archive!B:B=C3),M$2:M$21)))"),"")</f>
        <v/>
      </c>
      <c r="H3" s="57"/>
      <c r="I3" s="71" t="s">
        <v>4273</v>
      </c>
      <c r="J3" s="72" t="str">
        <f t="array" ref="J3">IF(Summary!sCalc="On",SUM(IF(ISERROR(FIND("RT",Archive!C:C)),0,1)),"")</f>
        <v/>
      </c>
      <c r="K3" s="75" t="s">
        <v>4274</v>
      </c>
      <c r="L3" s="57"/>
      <c r="M3">
        <f t="shared" ref="M3:M20" si="1">(M$21-M$2)/20*(ROW()-1)+M$2</f>
        <v>0</v>
      </c>
    </row>
    <row r="4" ht="22.5" customHeight="1">
      <c r="A4" s="57"/>
      <c r="B4" s="73"/>
      <c r="C4" s="74"/>
      <c r="D4" s="68"/>
      <c r="E4" s="68" t="str">
        <f>IFERROR(__xludf.DUMMYFUNCTION("IF(LEN(C4)=0,"""",QUERY(Archive!C:C,""Select COUNT(C) WHERE lower(C) contains '""&amp;LOWER(C4)&amp;""' LABEL COUNT(C) ''""))"),"")</f>
        <v/>
      </c>
      <c r="F4" s="69" t="str">
        <f>IFERROR(__xludf.DUMMYFUNCTION("IF(LEN(C4)=0,"""",QUERY(Archive!B:C,""Select COUNT(B) WHERE C starts with 'RT' AND B ='""&amp;C4&amp;""' LABEL COUNT(B) ''"")/D4)"),"")</f>
        <v/>
      </c>
      <c r="G4" s="70" t="str">
        <f>IFERROR(__xludf.DUMMYFUNCTION("IF(LEN(C4)=0,"""",SPARKLINE(FREQUENCY(FILTER(Archive!E:E,Archive!B:B=C4),M$2:M$21)))"),"")</f>
        <v/>
      </c>
      <c r="H4" s="57"/>
      <c r="I4" s="71" t="s">
        <v>23</v>
      </c>
      <c r="J4" s="72" t="str">
        <f>IF(Summary!sCalc="On",COUNTA(Archive!A:A)-1,"")</f>
        <v/>
      </c>
      <c r="K4" s="57"/>
      <c r="L4" s="57"/>
      <c r="M4">
        <f t="shared" si="1"/>
        <v>0</v>
      </c>
    </row>
    <row r="5" ht="22.5" customHeight="1">
      <c r="A5" s="57"/>
      <c r="B5" s="73"/>
      <c r="C5" s="74"/>
      <c r="D5" s="68"/>
      <c r="E5" s="68" t="str">
        <f>IFERROR(__xludf.DUMMYFUNCTION("IF(LEN(C5)=0,"""",QUERY(Archive!C:C,""Select COUNT(C) WHERE lower(C) contains '""&amp;LOWER(C5)&amp;""' LABEL COUNT(C) ''""))"),"")</f>
        <v/>
      </c>
      <c r="F5" s="69" t="str">
        <f>IFERROR(__xludf.DUMMYFUNCTION("IF(LEN(C5)=0,"""",QUERY(Archive!B:C,""Select COUNT(B) WHERE C starts with 'RT' AND B ='""&amp;C5&amp;""' LABEL COUNT(B) ''"")/D5)"),"")</f>
        <v/>
      </c>
      <c r="G5" s="70" t="str">
        <f>IFERROR(__xludf.DUMMYFUNCTION("IF(LEN(C5)=0,"""",SPARKLINE(FREQUENCY(FILTER(Archive!E:E,Archive!B:B=C5),M$2:M$21)))"),"")</f>
        <v/>
      </c>
      <c r="H5" s="57"/>
      <c r="I5" s="71" t="s">
        <v>24</v>
      </c>
      <c r="J5" s="72" t="str">
        <f>IFERROR(__xludf.DUMMYFUNCTION("IF(Summary!sCalc=""On"",COUNTA(UNIQUE(Archive!A:A))-1,"""")"),"")</f>
        <v/>
      </c>
      <c r="K5" s="75" t="s">
        <v>4275</v>
      </c>
      <c r="L5" s="57"/>
      <c r="M5">
        <f t="shared" si="1"/>
        <v>0</v>
      </c>
    </row>
    <row r="6" ht="22.5" customHeight="1">
      <c r="A6" s="57"/>
      <c r="B6" s="73"/>
      <c r="C6" s="74"/>
      <c r="D6" s="68"/>
      <c r="E6" s="68" t="str">
        <f>IFERROR(__xludf.DUMMYFUNCTION("IF(LEN(C6)=0,"""",QUERY(Archive!C:C,""Select COUNT(C) WHERE lower(C) contains '""&amp;LOWER(C6)&amp;""' LABEL COUNT(C) ''""))"),"")</f>
        <v/>
      </c>
      <c r="F6" s="69" t="str">
        <f>IFERROR(__xludf.DUMMYFUNCTION("IF(LEN(C6)=0,"""",QUERY(Archive!B:C,""Select COUNT(B) WHERE C starts with 'RT' AND B ='""&amp;C6&amp;""' LABEL COUNT(B) ''"")/D6)"),"")</f>
        <v/>
      </c>
      <c r="G6" s="70" t="str">
        <f>IFERROR(__xludf.DUMMYFUNCTION("IF(LEN(C6)=0,"""",SPARKLINE(FREQUENCY(FILTER(Archive!E:E,Archive!B:B=C6),M$2:M$21)))"),"")</f>
        <v/>
      </c>
      <c r="H6" s="57"/>
      <c r="I6" s="71" t="s">
        <v>4276</v>
      </c>
      <c r="J6" s="76" t="str">
        <f>IF(Summary!sCalc="On",MIN(Archive!E:E),"")</f>
        <v/>
      </c>
      <c r="K6" s="75" t="s">
        <v>4277</v>
      </c>
      <c r="L6" s="57"/>
      <c r="M6">
        <f t="shared" si="1"/>
        <v>0</v>
      </c>
    </row>
    <row r="7" ht="22.5" customHeight="1">
      <c r="A7" s="57"/>
      <c r="B7" s="73"/>
      <c r="C7" s="74"/>
      <c r="D7" s="68"/>
      <c r="E7" s="68" t="str">
        <f>IFERROR(__xludf.DUMMYFUNCTION("IF(LEN(C7)=0,"""",QUERY(Archive!C:C,""Select COUNT(C) WHERE lower(C) contains '""&amp;LOWER(C7)&amp;""' LABEL COUNT(C) ''""))"),"")</f>
        <v/>
      </c>
      <c r="F7" s="69" t="str">
        <f>IFERROR(__xludf.DUMMYFUNCTION("IF(LEN(C7)=0,"""",QUERY(Archive!B:C,""Select COUNT(B) WHERE C starts with 'RT' AND B ='""&amp;C7&amp;""' LABEL COUNT(B) ''"")/D7)"),"")</f>
        <v/>
      </c>
      <c r="G7" s="70" t="str">
        <f>IFERROR(__xludf.DUMMYFUNCTION("IF(LEN(C7)=0,"""",SPARKLINE(FREQUENCY(FILTER(Archive!E:E,Archive!B:B=C7),M$2:M$21)))"),"")</f>
        <v/>
      </c>
      <c r="H7" s="57"/>
      <c r="I7" s="71" t="s">
        <v>4278</v>
      </c>
      <c r="J7" s="76" t="str">
        <f>IF(Summary!sCalc="On",MAX(Archive!E:E),"")</f>
        <v/>
      </c>
      <c r="K7" s="75" t="s">
        <v>4277</v>
      </c>
      <c r="L7" s="57"/>
      <c r="M7">
        <f t="shared" si="1"/>
        <v>0</v>
      </c>
    </row>
    <row r="8" ht="22.5" customHeight="1">
      <c r="A8" s="57"/>
      <c r="B8" s="73"/>
      <c r="C8" s="74"/>
      <c r="D8" s="68"/>
      <c r="E8" s="68" t="str">
        <f>IFERROR(__xludf.DUMMYFUNCTION("IF(LEN(C8)=0,"""",QUERY(Archive!C:C,""Select COUNT(C) WHERE lower(C) contains '""&amp;LOWER(C8)&amp;""' LABEL COUNT(C) ''""))"),"")</f>
        <v/>
      </c>
      <c r="F8" s="69" t="str">
        <f>IFERROR(__xludf.DUMMYFUNCTION("IF(LEN(C8)=0,"""",QUERY(Archive!B:C,""Select COUNT(B) WHERE C starts with 'RT' AND B ='""&amp;C8&amp;""' LABEL COUNT(B) ''"")/D8)"),"")</f>
        <v/>
      </c>
      <c r="G8" s="70" t="str">
        <f>IFERROR(__xludf.DUMMYFUNCTION("IF(LEN(C8)=0,"""",SPARKLINE(FREQUENCY(FILTER(Archive!E:E,Archive!B:B=C8),M$2:M$21)))"),"")</f>
        <v/>
      </c>
      <c r="H8" s="57"/>
      <c r="I8" s="71" t="s">
        <v>4279</v>
      </c>
      <c r="J8" s="72" t="str">
        <f>IF(Summary!sCalc="On",COUNTA(Archive!K:K)-1,"")</f>
        <v/>
      </c>
      <c r="K8" s="57"/>
      <c r="L8" s="57"/>
      <c r="M8">
        <f t="shared" si="1"/>
        <v>0</v>
      </c>
    </row>
    <row r="9" ht="22.5" customHeight="1">
      <c r="A9" s="57"/>
      <c r="B9" s="73"/>
      <c r="C9" s="74"/>
      <c r="D9" s="68"/>
      <c r="E9" s="68" t="str">
        <f>IFERROR(__xludf.DUMMYFUNCTION("IF(LEN(C9)=0,"""",QUERY(Archive!C:C,""Select COUNT(C) WHERE lower(C) contains '""&amp;LOWER(C9)&amp;""' LABEL COUNT(C) ''""))"),"")</f>
        <v/>
      </c>
      <c r="F9" s="69" t="str">
        <f>IFERROR(__xludf.DUMMYFUNCTION("IF(LEN(C9)=0,"""",QUERY(Archive!B:C,""Select COUNT(B) WHERE C starts with 'RT' AND B ='""&amp;C9&amp;""' LABEL COUNT(B) ''"")/D9)"),"")</f>
        <v/>
      </c>
      <c r="G9" s="70" t="str">
        <f>IFERROR(__xludf.DUMMYFUNCTION("IF(LEN(C9)=0,"""",SPARKLINE(FREQUENCY(FILTER(Archive!E:E,Archive!B:B=C9),M$2:M$21)))"),"")</f>
        <v/>
      </c>
      <c r="H9" s="57"/>
      <c r="I9" s="71" t="s">
        <v>4280</v>
      </c>
      <c r="J9" s="72" t="str">
        <f t="array" ref="J9">IF(Summary!sCalc="On",COUNTIF(LEFT(Archive!C:C,1),"@"),"")</f>
        <v/>
      </c>
      <c r="K9" s="57"/>
      <c r="L9" s="57"/>
      <c r="M9">
        <f t="shared" si="1"/>
        <v>0</v>
      </c>
    </row>
    <row r="10" ht="22.5" customHeight="1">
      <c r="A10" s="57"/>
      <c r="B10" s="73"/>
      <c r="C10" s="74"/>
      <c r="D10" s="68"/>
      <c r="E10" s="68" t="str">
        <f>IFERROR(__xludf.DUMMYFUNCTION("IF(LEN(C10)=0,"""",QUERY(Archive!C:C,""Select COUNT(C) WHERE lower(C) contains '""&amp;LOWER(C10)&amp;""' LABEL COUNT(C) ''""))"),"")</f>
        <v/>
      </c>
      <c r="F10" s="69" t="str">
        <f>IFERROR(__xludf.DUMMYFUNCTION("IF(LEN(C10)=0,"""",QUERY(Archive!B:C,""Select COUNT(B) WHERE C starts with 'RT' AND B ='""&amp;C10&amp;""' LABEL COUNT(B) ''"")/D10)"),"")</f>
        <v/>
      </c>
      <c r="G10" s="70" t="str">
        <f>IFERROR(__xludf.DUMMYFUNCTION("IF(LEN(C10)=0,"""",SPARKLINE(FREQUENCY(FILTER(Archive!E:E,Archive!B:B=C10),M$2:M$21)))"),"")</f>
        <v/>
      </c>
      <c r="H10" s="57"/>
      <c r="I10" s="71" t="s">
        <v>4281</v>
      </c>
      <c r="J10" s="72" t="str">
        <f>IF(Summary!sCalc="On",COUNTIF(Archive!E:E,"&gt;"&amp;J7-1/24/60*10)/10,"")</f>
        <v/>
      </c>
      <c r="K10" s="75" t="s">
        <v>4282</v>
      </c>
      <c r="L10" s="57"/>
      <c r="M10">
        <f t="shared" si="1"/>
        <v>0</v>
      </c>
    </row>
    <row r="11" ht="22.5" customHeight="1">
      <c r="A11" s="57"/>
      <c r="B11" s="73"/>
      <c r="C11" s="74"/>
      <c r="D11" s="68"/>
      <c r="E11" s="68" t="str">
        <f>IFERROR(__xludf.DUMMYFUNCTION("IF(LEN(C11)=0,"""",QUERY(Archive!C:C,""Select COUNT(C) WHERE lower(C) contains '""&amp;LOWER(C11)&amp;""' LABEL COUNT(C) ''""))"),"")</f>
        <v/>
      </c>
      <c r="F11" s="69" t="str">
        <f>IFERROR(__xludf.DUMMYFUNCTION("IF(LEN(C11)=0,"""",QUERY(Archive!B:C,""Select COUNT(B) WHERE C starts with 'RT' AND B ='""&amp;C11&amp;""' LABEL COUNT(B) ''"")/D11)"),"")</f>
        <v/>
      </c>
      <c r="G11" s="70" t="str">
        <f>IFERROR(__xludf.DUMMYFUNCTION("IF(LEN(C11)=0,"""",SPARKLINE(FREQUENCY(FILTER(Archive!E:E,Archive!B:B=C11),M$2:M$21)))"),"")</f>
        <v/>
      </c>
      <c r="H11" s="57"/>
      <c r="I11" s="77"/>
      <c r="J11" s="57"/>
      <c r="K11" s="57"/>
      <c r="L11" s="57"/>
      <c r="M11">
        <f t="shared" si="1"/>
        <v>0</v>
      </c>
    </row>
    <row r="12" ht="22.5" customHeight="1">
      <c r="A12" s="57"/>
      <c r="B12" s="73"/>
      <c r="C12" s="74"/>
      <c r="D12" s="68"/>
      <c r="E12" s="68" t="str">
        <f>IFERROR(__xludf.DUMMYFUNCTION("IF(LEN(C12)=0,"""",QUERY(Archive!C:C,""Select COUNT(C) WHERE lower(C) contains '""&amp;LOWER(C12)&amp;""' LABEL COUNT(C) ''""))"),"")</f>
        <v/>
      </c>
      <c r="F12" s="69" t="str">
        <f>IFERROR(__xludf.DUMMYFUNCTION("IF(LEN(C12)=0,"""",QUERY(Archive!B:C,""Select COUNT(B) WHERE C starts with 'RT' AND B ='""&amp;C12&amp;""' LABEL COUNT(B) ''"")/D12)"),"")</f>
        <v/>
      </c>
      <c r="G12" s="70" t="str">
        <f>IFERROR(__xludf.DUMMYFUNCTION("IF(LEN(C12)=0,"""",SPARKLINE(FREQUENCY(FILTER(Archive!E:E,Archive!B:B=C12),M$2:M$21)))"),"")</f>
        <v/>
      </c>
      <c r="H12" s="57"/>
      <c r="I12" s="71"/>
      <c r="J12" s="78"/>
      <c r="K12" s="79"/>
      <c r="L12" s="79"/>
      <c r="M12">
        <f t="shared" si="1"/>
        <v>0</v>
      </c>
    </row>
    <row r="13" ht="22.5" customHeight="1">
      <c r="A13" s="57"/>
      <c r="B13" s="73"/>
      <c r="C13" s="74"/>
      <c r="D13" s="68"/>
      <c r="E13" s="68" t="str">
        <f>IFERROR(__xludf.DUMMYFUNCTION("IF(LEN(C13)=0,"""",QUERY(Archive!C:C,""Select COUNT(C) WHERE lower(C) contains '""&amp;LOWER(C13)&amp;""' LABEL COUNT(C) ''""))"),"")</f>
        <v/>
      </c>
      <c r="F13" s="69" t="str">
        <f>IFERROR(__xludf.DUMMYFUNCTION("IF(LEN(C13)=0,"""",QUERY(Archive!B:C,""Select COUNT(B) WHERE C starts with 'RT' AND B ='""&amp;C13&amp;""' LABEL COUNT(B) ''"")/D13)"),"")</f>
        <v/>
      </c>
      <c r="G13" s="70" t="str">
        <f>IFERROR(__xludf.DUMMYFUNCTION("IF(LEN(C13)=0,"""",SPARKLINE(FREQUENCY(FILTER(Archive!E:E,Archive!B:B=C13),M$2:M$21)))"),"")</f>
        <v/>
      </c>
      <c r="H13" s="57"/>
      <c r="I13" s="71"/>
      <c r="J13" s="80"/>
      <c r="K13" s="79"/>
      <c r="L13" s="79"/>
      <c r="M13">
        <f t="shared" si="1"/>
        <v>0</v>
      </c>
    </row>
    <row r="14" ht="22.5" customHeight="1">
      <c r="A14" s="57"/>
      <c r="B14" s="73"/>
      <c r="C14" s="74"/>
      <c r="D14" s="68"/>
      <c r="E14" s="68" t="str">
        <f>IFERROR(__xludf.DUMMYFUNCTION("IF(LEN(C14)=0,"""",QUERY(Archive!C:C,""Select COUNT(C) WHERE lower(C) contains '""&amp;LOWER(C14)&amp;""' LABEL COUNT(C) ''""))"),"")</f>
        <v/>
      </c>
      <c r="F14" s="69" t="str">
        <f>IFERROR(__xludf.DUMMYFUNCTION("IF(LEN(C14)=0,"""",QUERY(Archive!B:C,""Select COUNT(B) WHERE C starts with 'RT' AND B ='""&amp;C14&amp;""' LABEL COUNT(B) ''"")/D14)"),"")</f>
        <v/>
      </c>
      <c r="G14" s="70" t="str">
        <f>IFERROR(__xludf.DUMMYFUNCTION("IF(LEN(C14)=0,"""",SPARKLINE(FREQUENCY(FILTER(Archive!E:E,Archive!B:B=C14),M$2:M$21)))"),"")</f>
        <v/>
      </c>
      <c r="H14" s="57"/>
      <c r="I14" s="77"/>
      <c r="J14" s="80"/>
      <c r="K14" s="81"/>
      <c r="L14" s="81"/>
      <c r="M14">
        <f t="shared" si="1"/>
        <v>0</v>
      </c>
    </row>
    <row r="15" ht="22.5" customHeight="1">
      <c r="A15" s="57"/>
      <c r="B15" s="73"/>
      <c r="C15" s="74"/>
      <c r="D15" s="68"/>
      <c r="E15" s="68" t="str">
        <f>IFERROR(__xludf.DUMMYFUNCTION("IF(LEN(C15)=0,"""",QUERY(Archive!C:C,""Select COUNT(C) WHERE lower(C) contains '""&amp;LOWER(C15)&amp;""' LABEL COUNT(C) ''""))"),"")</f>
        <v/>
      </c>
      <c r="F15" s="69" t="str">
        <f>IFERROR(__xludf.DUMMYFUNCTION("IF(LEN(C15)=0,"""",QUERY(Archive!B:C,""Select COUNT(B) WHERE C starts with 'RT' AND B ='""&amp;C15&amp;""' LABEL COUNT(B) ''"")/D15)"),"")</f>
        <v/>
      </c>
      <c r="G15" s="70" t="str">
        <f>IFERROR(__xludf.DUMMYFUNCTION("IF(LEN(C15)=0,"""",SPARKLINE(FREQUENCY(FILTER(Archive!E:E,Archive!B:B=C15),M$2:M$21)))"),"")</f>
        <v/>
      </c>
      <c r="H15" s="57"/>
      <c r="I15" s="71" t="s">
        <v>4283</v>
      </c>
      <c r="J15" s="38" t="str">
        <f>HYPERLINK("http://hawksey.info/tagsexplorer/?key="&amp;getSheetKey(ReadmeSettings!B6)&amp;"&amp;gid="&amp;getSheetGID(), "TAGSExplorer")</f>
        <v>TAGSExplorer</v>
      </c>
      <c r="K15" s="75" t="s">
        <v>30</v>
      </c>
      <c r="L15" s="81"/>
      <c r="M15">
        <f t="shared" si="1"/>
        <v>0</v>
      </c>
    </row>
    <row r="16" ht="22.5" customHeight="1">
      <c r="A16" s="57"/>
      <c r="B16" s="73"/>
      <c r="C16" s="74"/>
      <c r="D16" s="68"/>
      <c r="E16" s="68" t="str">
        <f>IFERROR(__xludf.DUMMYFUNCTION("IF(LEN(C16)=0,"""",QUERY(Archive!C:C,""Select COUNT(C) WHERE lower(C) contains '""&amp;LOWER(C16)&amp;""' LABEL COUNT(C) ''""))"),"")</f>
        <v/>
      </c>
      <c r="F16" s="69" t="str">
        <f>IFERROR(__xludf.DUMMYFUNCTION("IF(LEN(C16)=0,"""",QUERY(Archive!B:C,""Select COUNT(B) WHERE C starts with 'RT' AND B ='""&amp;C16&amp;""' LABEL COUNT(B) ''"")/D16)"),"")</f>
        <v/>
      </c>
      <c r="G16" s="70" t="str">
        <f>IFERROR(__xludf.DUMMYFUNCTION("IF(LEN(C16)=0,"""",SPARKLINE(FREQUENCY(FILTER(Archive!E:E,Archive!B:B=C16),M$2:M$21)))"),"")</f>
        <v/>
      </c>
      <c r="H16" s="57"/>
      <c r="I16" s="57"/>
      <c r="J16" s="38" t="str">
        <f>HYPERLINK("http://hawksey.info/tagsexplorer/arc.html?key="&amp;getSheetKey(ReadmeSettings!B9)&amp;"&amp;gid="&amp;getSheetGID(), "TAGS Archive")</f>
        <v>TAGS Archive</v>
      </c>
      <c r="K16" s="82" t="s">
        <v>31</v>
      </c>
      <c r="L16" s="81"/>
      <c r="M16">
        <f t="shared" si="1"/>
        <v>0</v>
      </c>
    </row>
    <row r="17" ht="22.5" customHeight="1">
      <c r="A17" s="57"/>
      <c r="B17" s="73"/>
      <c r="C17" s="74"/>
      <c r="D17" s="68"/>
      <c r="E17" s="68" t="str">
        <f>IFERROR(__xludf.DUMMYFUNCTION("IF(LEN(C17)=0,"""",QUERY(Archive!C:C,""Select COUNT(C) WHERE lower(C) contains '""&amp;LOWER(C17)&amp;""' LABEL COUNT(C) ''""))"),"")</f>
        <v/>
      </c>
      <c r="F17" s="69" t="str">
        <f>IFERROR(__xludf.DUMMYFUNCTION("IF(LEN(C17)=0,"""",QUERY(Archive!B:C,""Select COUNT(B) WHERE C starts with 'RT' AND B ='""&amp;C17&amp;""' LABEL COUNT(B) ''"")/D17)"),"")</f>
        <v/>
      </c>
      <c r="G17" s="70" t="str">
        <f>IFERROR(__xludf.DUMMYFUNCTION("IF(LEN(C17)=0,"""",SPARKLINE(FREQUENCY(FILTER(Archive!E:E,Archive!B:B=C17),M$2:M$21)))"),"")</f>
        <v/>
      </c>
      <c r="H17" s="57"/>
      <c r="I17" s="57"/>
      <c r="J17" s="83"/>
      <c r="K17" s="81"/>
      <c r="L17" s="81"/>
      <c r="M17">
        <f t="shared" si="1"/>
        <v>0</v>
      </c>
    </row>
    <row r="18" ht="22.5" customHeight="1">
      <c r="A18" s="57"/>
      <c r="B18" s="73"/>
      <c r="C18" s="74"/>
      <c r="D18" s="68"/>
      <c r="E18" s="68" t="str">
        <f>IFERROR(__xludf.DUMMYFUNCTION("IF(LEN(C18)=0,"""",QUERY(Archive!C:C,""Select COUNT(C) WHERE lower(C) contains '""&amp;LOWER(C18)&amp;""' LABEL COUNT(C) ''""))"),"")</f>
        <v/>
      </c>
      <c r="F18" s="69" t="str">
        <f>IFERROR(__xludf.DUMMYFUNCTION("IF(LEN(C18)=0,"""",QUERY(Archive!B:C,""Select COUNT(B) WHERE C starts with 'RT' AND B ='""&amp;C18&amp;""' LABEL COUNT(B) ''"")/D18)"),"")</f>
        <v/>
      </c>
      <c r="G18" s="70" t="str">
        <f>IFERROR(__xludf.DUMMYFUNCTION("IF(LEN(C18)=0,"""",SPARKLINE(FREQUENCY(FILTER(Archive!E:E,Archive!B:B=C18),M$2:M$21)))"),"")</f>
        <v/>
      </c>
      <c r="H18" s="57"/>
      <c r="I18" s="57"/>
      <c r="J18" s="81"/>
      <c r="K18" s="81"/>
      <c r="L18" s="81"/>
      <c r="M18">
        <f t="shared" si="1"/>
        <v>0</v>
      </c>
    </row>
    <row r="19" ht="22.5" customHeight="1">
      <c r="A19" s="57"/>
      <c r="B19" s="73"/>
      <c r="C19" s="74"/>
      <c r="D19" s="68"/>
      <c r="E19" s="68" t="str">
        <f>IFERROR(__xludf.DUMMYFUNCTION("IF(LEN(C19)=0,"""",QUERY(Archive!C:C,""Select COUNT(C) WHERE lower(C) contains '""&amp;LOWER(C19)&amp;""' LABEL COUNT(C) ''""))"),"")</f>
        <v/>
      </c>
      <c r="F19" s="69" t="str">
        <f>IFERROR(__xludf.DUMMYFUNCTION("IF(LEN(C19)=0,"""",QUERY(Archive!B:C,""Select COUNT(B) WHERE C starts with 'RT' AND B ='""&amp;C19&amp;""' LABEL COUNT(B) ''"")/D19)"),"")</f>
        <v/>
      </c>
      <c r="G19" s="70" t="str">
        <f>IFERROR(__xludf.DUMMYFUNCTION("IF(LEN(C19)=0,"""",SPARKLINE(FREQUENCY(FILTER(Archive!E:E,Archive!B:B=C19),M$2:M$21)))"),"")</f>
        <v/>
      </c>
      <c r="H19" s="57"/>
      <c r="I19" s="84" t="s">
        <v>4284</v>
      </c>
      <c r="J19" s="85" t="s">
        <v>4285</v>
      </c>
      <c r="K19" s="81"/>
      <c r="L19" s="81"/>
      <c r="M19">
        <f t="shared" si="1"/>
        <v>0</v>
      </c>
    </row>
    <row r="20" ht="22.5" customHeight="1">
      <c r="A20" s="57"/>
      <c r="B20" s="73"/>
      <c r="C20" s="74"/>
      <c r="D20" s="68"/>
      <c r="E20" s="68" t="str">
        <f>IFERROR(__xludf.DUMMYFUNCTION("IF(LEN(C20)=0,"""",QUERY(Archive!C:C,""Select COUNT(C) WHERE lower(C) contains '""&amp;LOWER(C20)&amp;""' LABEL COUNT(C) ''""))"),"")</f>
        <v/>
      </c>
      <c r="F20" s="69" t="str">
        <f>IFERROR(__xludf.DUMMYFUNCTION("IF(LEN(C20)=0,"""",QUERY(Archive!B:C,""Select COUNT(B) WHERE C starts with 'RT' AND B ='""&amp;C20&amp;""' LABEL COUNT(B) ''"")/D20)"),"")</f>
        <v/>
      </c>
      <c r="G20" s="70" t="str">
        <f>IFERROR(__xludf.DUMMYFUNCTION("IF(LEN(C20)=0,"""",SPARKLINE(FREQUENCY(FILTER(Archive!E:E,Archive!B:B=C20),M$2:M$21)))"),"")</f>
        <v/>
      </c>
      <c r="H20" s="57"/>
      <c r="I20" s="57"/>
      <c r="J20" s="86" t="s">
        <v>4286</v>
      </c>
      <c r="K20" s="81"/>
      <c r="L20" s="81"/>
      <c r="M20">
        <f t="shared" si="1"/>
        <v>0</v>
      </c>
    </row>
    <row r="21" ht="22.5" customHeight="1">
      <c r="A21" s="57"/>
      <c r="B21" s="73"/>
      <c r="C21" s="74"/>
      <c r="D21" s="68"/>
      <c r="E21" s="68" t="str">
        <f>IFERROR(__xludf.DUMMYFUNCTION("IF(LEN(C21)=0,"""",QUERY(Archive!C:C,""Select COUNT(C) WHERE lower(C) contains '""&amp;LOWER(C21)&amp;""' LABEL COUNT(C) ''""))"),"")</f>
        <v/>
      </c>
      <c r="F21" s="69" t="str">
        <f>IFERROR(__xludf.DUMMYFUNCTION("IF(LEN(C21)=0,"""",QUERY(Archive!B:C,""Select COUNT(B) WHERE C starts with 'RT' AND B ='""&amp;C21&amp;""' LABEL COUNT(B) ''"")/D21)"),"")</f>
        <v/>
      </c>
      <c r="G21" s="70" t="str">
        <f>IFERROR(__xludf.DUMMYFUNCTION("IF(LEN(C21)=0,"""",SPARKLINE(FREQUENCY(FILTER(Archive!E:E,Archive!B:B=C21),M$2:M$21)))"),"")</f>
        <v/>
      </c>
      <c r="H21" s="57"/>
      <c r="I21" s="57"/>
      <c r="J21" s="81"/>
      <c r="K21" s="81"/>
      <c r="L21" s="81"/>
      <c r="M21">
        <f>ROUNDDOWN(J7)</f>
        <v>0</v>
      </c>
    </row>
    <row r="22" ht="22.5" customHeight="1">
      <c r="A22" s="57"/>
      <c r="B22" s="73"/>
      <c r="C22" s="74"/>
      <c r="D22" s="68"/>
      <c r="E22" s="68" t="str">
        <f>IFERROR(__xludf.DUMMYFUNCTION("IF(LEN(C22)=0,"""",QUERY(Archive!C:C,""Select COUNT(C) WHERE lower(C) contains '""&amp;LOWER(C22)&amp;""' LABEL COUNT(C) ''""))"),"")</f>
        <v/>
      </c>
      <c r="F22" s="69" t="str">
        <f>IFERROR(__xludf.DUMMYFUNCTION("IF(LEN(C22)=0,"""",QUERY(Archive!B:C,""Select COUNT(B) WHERE C starts with 'RT' AND B ='""&amp;C22&amp;""' LABEL COUNT(B) ''"")/D22)"),"")</f>
        <v/>
      </c>
      <c r="G22" s="70" t="str">
        <f>IFERROR(__xludf.DUMMYFUNCTION("IF(LEN(C22)=0,"""",SPARKLINE(FREQUENCY(FILTER(Archive!E:E,Archive!B:B=C22),M$2:M$21)))"),"")</f>
        <v/>
      </c>
      <c r="H22" s="57"/>
      <c r="I22" s="57"/>
      <c r="J22" s="81"/>
      <c r="K22" s="81"/>
      <c r="L22" s="81"/>
      <c r="M22" s="87"/>
    </row>
    <row r="23" ht="22.5" customHeight="1">
      <c r="A23" s="57"/>
      <c r="B23" s="73"/>
      <c r="C23" s="74"/>
      <c r="D23" s="68"/>
      <c r="E23" s="68" t="str">
        <f>IFERROR(__xludf.DUMMYFUNCTION("IF(LEN(C23)=0,"""",QUERY(Archive!C:C,""Select COUNT(C) WHERE lower(C) contains '""&amp;LOWER(C23)&amp;""' LABEL COUNT(C) ''""))"),"")</f>
        <v/>
      </c>
      <c r="F23" s="69" t="str">
        <f>IFERROR(__xludf.DUMMYFUNCTION("IF(LEN(C23)=0,"""",QUERY(Archive!B:C,""Select COUNT(B) WHERE C starts with 'RT' AND B ='""&amp;C23&amp;""' LABEL COUNT(B) ''"")/D23)"),"")</f>
        <v/>
      </c>
      <c r="G23" s="70" t="str">
        <f>IFERROR(__xludf.DUMMYFUNCTION("IF(LEN(C23)=0,"""",SPARKLINE(FREQUENCY(FILTER(Archive!E:E,Archive!B:B=C23),M$2:M$21)))"),"")</f>
        <v/>
      </c>
      <c r="H23" s="57"/>
      <c r="I23" s="57"/>
      <c r="J23" s="81"/>
      <c r="K23" s="81"/>
      <c r="L23" s="81"/>
      <c r="M23" s="87"/>
    </row>
    <row r="24" ht="22.5" customHeight="1">
      <c r="A24" s="57"/>
      <c r="B24" s="73"/>
      <c r="C24" s="74"/>
      <c r="D24" s="68"/>
      <c r="E24" s="68" t="str">
        <f>IFERROR(__xludf.DUMMYFUNCTION("IF(LEN(C24)=0,"""",QUERY(Archive!C:C,""Select COUNT(C) WHERE lower(C) contains '""&amp;LOWER(C24)&amp;""' LABEL COUNT(C) ''""))"),"")</f>
        <v/>
      </c>
      <c r="F24" s="69" t="str">
        <f>IFERROR(__xludf.DUMMYFUNCTION("IF(LEN(C24)=0,"""",QUERY(Archive!B:C,""Select COUNT(B) WHERE C starts with 'RT' AND B ='""&amp;C24&amp;""' LABEL COUNT(B) ''"")/D24)"),"")</f>
        <v/>
      </c>
      <c r="G24" s="70" t="str">
        <f>IFERROR(__xludf.DUMMYFUNCTION("IF(LEN(C24)=0,"""",SPARKLINE(FREQUENCY(FILTER(Archive!E:E,Archive!B:B=C24),M$2:M$21)))"),"")</f>
        <v/>
      </c>
      <c r="H24" s="57"/>
      <c r="I24" s="57"/>
      <c r="J24" s="57"/>
      <c r="K24" s="57"/>
      <c r="L24" s="57"/>
    </row>
    <row r="25" ht="22.5" customHeight="1">
      <c r="A25" s="57"/>
      <c r="B25" s="73"/>
      <c r="C25" s="74"/>
      <c r="D25" s="68"/>
      <c r="E25" s="68" t="str">
        <f>IFERROR(__xludf.DUMMYFUNCTION("IF(LEN(C25)=0,"""",QUERY(Archive!C:C,""Select COUNT(C) WHERE lower(C) contains '""&amp;LOWER(C25)&amp;""' LABEL COUNT(C) ''""))"),"")</f>
        <v/>
      </c>
      <c r="F25" s="69" t="str">
        <f>IFERROR(__xludf.DUMMYFUNCTION("IF(LEN(C25)=0,"""",QUERY(Archive!B:C,""Select COUNT(B) WHERE C starts with 'RT' AND B ='""&amp;C25&amp;""' LABEL COUNT(B) ''"")/D25)"),"")</f>
        <v/>
      </c>
      <c r="G25" s="70" t="str">
        <f>IFERROR(__xludf.DUMMYFUNCTION("IF(LEN(C25)=0,"""",SPARKLINE(FREQUENCY(FILTER(Archive!E:E,Archive!B:B=C25),M$2:M$21)))"),"")</f>
        <v/>
      </c>
      <c r="H25" s="57"/>
      <c r="I25" s="57"/>
      <c r="J25" s="57"/>
      <c r="K25" s="57"/>
      <c r="L25" s="57"/>
    </row>
    <row r="26" ht="22.5" customHeight="1">
      <c r="A26" s="57"/>
      <c r="B26" s="73"/>
      <c r="C26" s="74"/>
      <c r="D26" s="68"/>
      <c r="E26" s="68" t="str">
        <f>IFERROR(__xludf.DUMMYFUNCTION("IF(LEN(C26)=0,"""",QUERY(Archive!C:C,""Select COUNT(C) WHERE lower(C) contains '""&amp;LOWER(C26)&amp;""' LABEL COUNT(C) ''""))"),"")</f>
        <v/>
      </c>
      <c r="F26" s="69" t="str">
        <f>IFERROR(__xludf.DUMMYFUNCTION("IF(LEN(C26)=0,"""",QUERY(Archive!B:C,""Select COUNT(B) WHERE C starts with 'RT' AND B ='""&amp;C26&amp;""' LABEL COUNT(B) ''"")/D26)"),"")</f>
        <v/>
      </c>
      <c r="G26" s="70" t="str">
        <f>IFERROR(__xludf.DUMMYFUNCTION("IF(LEN(C26)=0,"""",SPARKLINE(FREQUENCY(FILTER(Archive!E:E,Archive!B:B=C26),M$2:M$21)))"),"")</f>
        <v/>
      </c>
      <c r="H26" s="57"/>
      <c r="I26" s="57"/>
      <c r="J26" s="57"/>
      <c r="K26" s="57"/>
      <c r="L26" s="57"/>
    </row>
    <row r="27" ht="22.5" customHeight="1">
      <c r="A27" s="57"/>
      <c r="B27" s="73"/>
      <c r="C27" s="74"/>
      <c r="D27" s="68"/>
      <c r="E27" s="68" t="str">
        <f>IFERROR(__xludf.DUMMYFUNCTION("IF(LEN(C27)=0,"""",QUERY(Archive!C:C,""Select COUNT(C) WHERE lower(C) contains '""&amp;LOWER(C27)&amp;""' LABEL COUNT(C) ''""))"),"")</f>
        <v/>
      </c>
      <c r="F27" s="69" t="str">
        <f>IFERROR(__xludf.DUMMYFUNCTION("IF(LEN(C27)=0,"""",QUERY(Archive!B:C,""Select COUNT(B) WHERE C starts with 'RT' AND B ='""&amp;C27&amp;""' LABEL COUNT(B) ''"")/D27)"),"")</f>
        <v/>
      </c>
      <c r="G27" s="70" t="str">
        <f>IFERROR(__xludf.DUMMYFUNCTION("IF(LEN(C27)=0,"""",SPARKLINE(FREQUENCY(FILTER(Archive!E:E,Archive!B:B=C27),M$2:M$21)))"),"")</f>
        <v/>
      </c>
      <c r="H27" s="57"/>
      <c r="I27" s="57"/>
      <c r="J27" s="57"/>
      <c r="K27" s="57"/>
      <c r="L27" s="57"/>
    </row>
    <row r="28" ht="22.5" customHeight="1">
      <c r="A28" s="57"/>
      <c r="B28" s="73"/>
      <c r="C28" s="74"/>
      <c r="D28" s="68"/>
      <c r="E28" s="68" t="str">
        <f>IFERROR(__xludf.DUMMYFUNCTION("IF(LEN(C28)=0,"""",QUERY(Archive!C:C,""Select COUNT(C) WHERE lower(C) contains '""&amp;LOWER(C28)&amp;""' LABEL COUNT(C) ''""))"),"")</f>
        <v/>
      </c>
      <c r="F28" s="69" t="str">
        <f>IFERROR(__xludf.DUMMYFUNCTION("IF(LEN(C28)=0,"""",QUERY(Archive!B:C,""Select COUNT(B) WHERE C starts with 'RT' AND B ='""&amp;C28&amp;""' LABEL COUNT(B) ''"")/D28)"),"")</f>
        <v/>
      </c>
      <c r="G28" s="70" t="str">
        <f>IFERROR(__xludf.DUMMYFUNCTION("IF(LEN(C28)=0,"""",SPARKLINE(FREQUENCY(FILTER(Archive!E:E,Archive!B:B=C28),M$2:M$21)))"),"")</f>
        <v/>
      </c>
      <c r="H28" s="57"/>
      <c r="I28" s="57"/>
      <c r="J28" s="57"/>
      <c r="K28" s="57"/>
      <c r="L28" s="57"/>
    </row>
    <row r="29" ht="22.5" customHeight="1">
      <c r="A29" s="57"/>
      <c r="B29" s="73"/>
      <c r="C29" s="74"/>
      <c r="D29" s="68"/>
      <c r="E29" s="68" t="str">
        <f>IFERROR(__xludf.DUMMYFUNCTION("IF(LEN(C29)=0,"""",QUERY(Archive!C:C,""Select COUNT(C) WHERE lower(C) contains '""&amp;LOWER(C29)&amp;""' LABEL COUNT(C) ''""))"),"")</f>
        <v/>
      </c>
      <c r="F29" s="69" t="str">
        <f>IFERROR(__xludf.DUMMYFUNCTION("IF(LEN(C29)=0,"""",QUERY(Archive!B:C,""Select COUNT(B) WHERE C starts with 'RT' AND B ='""&amp;C29&amp;""' LABEL COUNT(B) ''"")/D29)"),"")</f>
        <v/>
      </c>
      <c r="G29" s="70" t="str">
        <f>IFERROR(__xludf.DUMMYFUNCTION("IF(LEN(C29)=0,"""",SPARKLINE(FREQUENCY(FILTER(Archive!E:E,Archive!B:B=C29),M$2:M$21)))"),"")</f>
        <v/>
      </c>
      <c r="H29" s="57"/>
      <c r="I29" s="57"/>
      <c r="J29" s="57"/>
      <c r="K29" s="57"/>
      <c r="L29" s="57"/>
    </row>
    <row r="30" ht="22.5" customHeight="1">
      <c r="A30" s="57"/>
      <c r="B30" s="73"/>
      <c r="C30" s="74"/>
      <c r="D30" s="68"/>
      <c r="E30" s="68" t="str">
        <f>IFERROR(__xludf.DUMMYFUNCTION("IF(LEN(C30)=0,"""",QUERY(Archive!C:C,""Select COUNT(C) WHERE lower(C) contains '""&amp;LOWER(C30)&amp;""' LABEL COUNT(C) ''""))"),"")</f>
        <v/>
      </c>
      <c r="F30" s="69" t="str">
        <f>IFERROR(__xludf.DUMMYFUNCTION("IF(LEN(C30)=0,"""",QUERY(Archive!B:C,""Select COUNT(B) WHERE C starts with 'RT' AND B ='""&amp;C30&amp;""' LABEL COUNT(B) ''"")/D30)"),"")</f>
        <v/>
      </c>
      <c r="G30" s="70" t="str">
        <f>IFERROR(__xludf.DUMMYFUNCTION("IF(LEN(C30)=0,"""",SPARKLINE(FREQUENCY(FILTER(Archive!E:E,Archive!B:B=C30),M$2:M$21)))"),"")</f>
        <v/>
      </c>
      <c r="H30" s="57"/>
      <c r="I30" s="57"/>
      <c r="J30" s="57"/>
      <c r="K30" s="57"/>
      <c r="L30" s="57"/>
    </row>
    <row r="31" ht="22.5" customHeight="1">
      <c r="A31" s="57"/>
      <c r="B31" s="73"/>
      <c r="C31" s="74"/>
      <c r="D31" s="68"/>
      <c r="E31" s="68" t="str">
        <f>IFERROR(__xludf.DUMMYFUNCTION("IF(LEN(C31)=0,"""",QUERY(Archive!C:C,""Select COUNT(C) WHERE lower(C) contains '""&amp;LOWER(C31)&amp;""' LABEL COUNT(C) ''""))"),"")</f>
        <v/>
      </c>
      <c r="F31" s="69" t="str">
        <f>IFERROR(__xludf.DUMMYFUNCTION("IF(LEN(C31)=0,"""",QUERY(Archive!B:C,""Select COUNT(B) WHERE C starts with 'RT' AND B ='""&amp;C31&amp;""' LABEL COUNT(B) ''"")/D31)"),"")</f>
        <v/>
      </c>
      <c r="G31" s="70" t="str">
        <f>IFERROR(__xludf.DUMMYFUNCTION("IF(LEN(C31)=0,"""",SPARKLINE(FREQUENCY(FILTER(Archive!E:E,Archive!B:B=C31),M$2:M$21)))"),"")</f>
        <v/>
      </c>
      <c r="H31" s="57"/>
      <c r="I31" s="57"/>
      <c r="J31" s="57"/>
      <c r="K31" s="57"/>
      <c r="L31" s="57"/>
    </row>
    <row r="32" ht="16.5" customHeight="1">
      <c r="A32" s="57"/>
      <c r="B32" s="73"/>
      <c r="C32" s="74"/>
      <c r="D32" s="68"/>
      <c r="E32" s="68" t="str">
        <f>IFERROR(__xludf.DUMMYFUNCTION("IF(LEN(C32)=0,"""",QUERY(Archive!C:C,""Select COUNT(C) WHERE lower(C) contains '""&amp;LOWER(C32)&amp;""' LABEL COUNT(C) ''""))"),"")</f>
        <v/>
      </c>
      <c r="F32" s="88"/>
      <c r="G32" s="89"/>
      <c r="H32" s="57"/>
      <c r="I32" s="57"/>
      <c r="J32" s="57"/>
      <c r="K32" s="57"/>
      <c r="L32" s="57"/>
    </row>
    <row r="33" ht="16.5" customHeight="1">
      <c r="A33" s="57"/>
      <c r="B33" s="73"/>
      <c r="C33" s="74"/>
      <c r="D33" s="68"/>
      <c r="E33" s="68" t="str">
        <f>IFERROR(__xludf.DUMMYFUNCTION("IF(LEN(C33)=0,"""",QUERY(Archive!C:C,""Select COUNT(C) WHERE lower(C) contains '""&amp;LOWER(C33)&amp;""' LABEL COUNT(C) ''""))"),"")</f>
        <v/>
      </c>
      <c r="F33" s="88"/>
      <c r="G33" s="89"/>
      <c r="H33" s="57"/>
      <c r="I33" s="57"/>
      <c r="J33" s="57"/>
      <c r="K33" s="57"/>
      <c r="L33" s="57"/>
    </row>
    <row r="34" ht="16.5" customHeight="1">
      <c r="A34" s="57"/>
      <c r="B34" s="73"/>
      <c r="C34" s="74"/>
      <c r="D34" s="68"/>
      <c r="E34" s="68" t="str">
        <f>IFERROR(__xludf.DUMMYFUNCTION("IF(LEN(C34)=0,"""",QUERY(Archive!C:C,""Select COUNT(C) WHERE lower(C) contains '""&amp;LOWER(C34)&amp;""' LABEL COUNT(C) ''""))"),"")</f>
        <v/>
      </c>
      <c r="F34" s="88"/>
      <c r="G34" s="89"/>
      <c r="H34" s="57"/>
      <c r="I34" s="57"/>
      <c r="J34" s="57"/>
      <c r="K34" s="57"/>
      <c r="L34" s="57"/>
    </row>
    <row r="35" ht="16.5" customHeight="1">
      <c r="A35" s="57"/>
      <c r="B35" s="73"/>
      <c r="C35" s="74"/>
      <c r="D35" s="68"/>
      <c r="E35" s="68" t="str">
        <f>IFERROR(__xludf.DUMMYFUNCTION("IF(LEN(C35)=0,"""",QUERY(Archive!C:C,""Select COUNT(C) WHERE lower(C) contains '""&amp;LOWER(C35)&amp;""' LABEL COUNT(C) ''""))"),"")</f>
        <v/>
      </c>
      <c r="F35" s="88"/>
      <c r="G35" s="89"/>
      <c r="H35" s="57"/>
      <c r="I35" s="57"/>
      <c r="J35" s="57"/>
      <c r="K35" s="57"/>
      <c r="L35" s="57"/>
    </row>
    <row r="36" ht="16.5" customHeight="1">
      <c r="A36" s="57"/>
      <c r="B36" s="73"/>
      <c r="C36" s="74"/>
      <c r="D36" s="68"/>
      <c r="E36" s="68" t="str">
        <f>IFERROR(__xludf.DUMMYFUNCTION("IF(LEN(C36)=0,"""",QUERY(Archive!C:C,""Select COUNT(C) WHERE lower(C) contains '""&amp;LOWER(C36)&amp;""' LABEL COUNT(C) ''""))"),"")</f>
        <v/>
      </c>
      <c r="F36" s="88"/>
      <c r="G36" s="89"/>
      <c r="H36" s="57"/>
      <c r="I36" s="57"/>
      <c r="J36" s="57"/>
      <c r="K36" s="57"/>
      <c r="L36" s="57"/>
    </row>
    <row r="37" ht="16.5" customHeight="1">
      <c r="A37" s="57"/>
      <c r="B37" s="73"/>
      <c r="C37" s="74"/>
      <c r="D37" s="68"/>
      <c r="E37" s="68" t="str">
        <f>IFERROR(__xludf.DUMMYFUNCTION("IF(LEN(C37)=0,"""",QUERY(Archive!C:C,""Select COUNT(C) WHERE lower(C) contains '""&amp;LOWER(C37)&amp;""' LABEL COUNT(C) ''""))"),"")</f>
        <v/>
      </c>
      <c r="F37" s="88"/>
      <c r="G37" s="89"/>
      <c r="H37" s="57"/>
      <c r="I37" s="57"/>
      <c r="J37" s="57"/>
      <c r="K37" s="57"/>
      <c r="L37" s="57"/>
    </row>
    <row r="38" ht="16.5" customHeight="1">
      <c r="A38" s="57"/>
      <c r="B38" s="73"/>
      <c r="C38" s="74"/>
      <c r="D38" s="68"/>
      <c r="E38" s="68" t="str">
        <f>IFERROR(__xludf.DUMMYFUNCTION("IF(LEN(C38)=0,"""",QUERY(Archive!C:C,""Select COUNT(C) WHERE lower(C) contains '""&amp;LOWER(C38)&amp;""' LABEL COUNT(C) ''""))"),"")</f>
        <v/>
      </c>
      <c r="F38" s="88"/>
      <c r="G38" s="89"/>
      <c r="H38" s="57"/>
      <c r="I38" s="57"/>
      <c r="J38" s="57"/>
      <c r="K38" s="57"/>
      <c r="L38" s="57"/>
    </row>
    <row r="39" ht="16.5" customHeight="1">
      <c r="A39" s="57"/>
      <c r="B39" s="73"/>
      <c r="C39" s="74"/>
      <c r="D39" s="68"/>
      <c r="E39" s="68" t="str">
        <f>IFERROR(__xludf.DUMMYFUNCTION("IF(LEN(C39)=0,"""",QUERY(Archive!C:C,""Select COUNT(C) WHERE lower(C) contains '""&amp;LOWER(C39)&amp;""' LABEL COUNT(C) ''""))"),"")</f>
        <v/>
      </c>
      <c r="F39" s="88"/>
      <c r="G39" s="89"/>
      <c r="H39" s="57"/>
      <c r="I39" s="57"/>
      <c r="J39" s="57"/>
      <c r="K39" s="57"/>
      <c r="L39" s="57"/>
    </row>
    <row r="40" ht="16.5" customHeight="1">
      <c r="A40" s="57"/>
      <c r="B40" s="73"/>
      <c r="C40" s="74"/>
      <c r="D40" s="68"/>
      <c r="E40" s="68" t="str">
        <f>IFERROR(__xludf.DUMMYFUNCTION("IF(LEN(C40)=0,"""",QUERY(Archive!C:C,""Select COUNT(C) WHERE lower(C) contains '""&amp;LOWER(C40)&amp;""' LABEL COUNT(C) ''""))"),"")</f>
        <v/>
      </c>
      <c r="F40" s="88"/>
      <c r="G40" s="89"/>
      <c r="H40" s="57"/>
      <c r="I40" s="57"/>
      <c r="J40" s="57"/>
      <c r="K40" s="57"/>
      <c r="L40" s="57"/>
    </row>
    <row r="41" ht="16.5" customHeight="1">
      <c r="A41" s="57"/>
      <c r="B41" s="73"/>
      <c r="C41" s="74"/>
      <c r="D41" s="68"/>
      <c r="E41" s="68" t="str">
        <f>IFERROR(__xludf.DUMMYFUNCTION("IF(LEN(C41)=0,"""",QUERY(Archive!C:C,""Select COUNT(C) WHERE lower(C) contains '""&amp;LOWER(C41)&amp;""' LABEL COUNT(C) ''""))"),"")</f>
        <v/>
      </c>
      <c r="F41" s="88"/>
      <c r="G41" s="89"/>
      <c r="H41" s="57"/>
      <c r="I41" s="57"/>
      <c r="J41" s="57"/>
      <c r="K41" s="57"/>
      <c r="L41" s="57"/>
    </row>
    <row r="42" ht="16.5" customHeight="1">
      <c r="A42" s="57"/>
      <c r="B42" s="73"/>
      <c r="C42" s="74"/>
      <c r="D42" s="68"/>
      <c r="E42" s="68" t="str">
        <f>IFERROR(__xludf.DUMMYFUNCTION("IF(LEN(C42)=0,"""",QUERY(Archive!C:C,""Select COUNT(C) WHERE lower(C) contains '""&amp;LOWER(C42)&amp;""' LABEL COUNT(C) ''""))"),"")</f>
        <v/>
      </c>
      <c r="F42" s="88"/>
      <c r="G42" s="89"/>
      <c r="H42" s="57"/>
      <c r="I42" s="57"/>
      <c r="J42" s="57"/>
      <c r="K42" s="57"/>
      <c r="L42" s="57"/>
    </row>
    <row r="43" ht="16.5" customHeight="1">
      <c r="A43" s="57"/>
      <c r="B43" s="73"/>
      <c r="C43" s="74"/>
      <c r="D43" s="68"/>
      <c r="E43" s="68" t="str">
        <f>IFERROR(__xludf.DUMMYFUNCTION("IF(LEN(C43)=0,"""",QUERY(Archive!C:C,""Select COUNT(C) WHERE lower(C) contains '""&amp;LOWER(C43)&amp;""' LABEL COUNT(C) ''""))"),"")</f>
        <v/>
      </c>
      <c r="F43" s="88"/>
      <c r="G43" s="89"/>
      <c r="H43" s="57"/>
      <c r="I43" s="57"/>
      <c r="J43" s="57"/>
      <c r="K43" s="57"/>
      <c r="L43" s="57"/>
    </row>
    <row r="44" ht="16.5" customHeight="1">
      <c r="A44" s="57"/>
      <c r="B44" s="73"/>
      <c r="C44" s="74"/>
      <c r="D44" s="68"/>
      <c r="E44" s="68" t="str">
        <f>IFERROR(__xludf.DUMMYFUNCTION("IF(LEN(C44)=0,"""",QUERY(Archive!C:C,""Select COUNT(C) WHERE lower(C) contains '""&amp;LOWER(C44)&amp;""' LABEL COUNT(C) ''""))"),"")</f>
        <v/>
      </c>
      <c r="F44" s="88"/>
      <c r="G44" s="89"/>
      <c r="H44" s="57"/>
      <c r="I44" s="57"/>
      <c r="J44" s="57"/>
      <c r="K44" s="57"/>
      <c r="L44" s="57"/>
    </row>
    <row r="45" ht="16.5" customHeight="1">
      <c r="A45" s="57"/>
      <c r="B45" s="73"/>
      <c r="C45" s="74"/>
      <c r="D45" s="68"/>
      <c r="E45" s="68" t="str">
        <f>IFERROR(__xludf.DUMMYFUNCTION("IF(LEN(C45)=0,"""",QUERY(Archive!C:C,""Select COUNT(C) WHERE lower(C) contains '""&amp;LOWER(C45)&amp;""' LABEL COUNT(C) ''""))"),"")</f>
        <v/>
      </c>
      <c r="F45" s="88"/>
      <c r="G45" s="89"/>
      <c r="H45" s="57"/>
      <c r="I45" s="57"/>
      <c r="J45" s="57"/>
      <c r="K45" s="57"/>
      <c r="L45" s="57"/>
    </row>
    <row r="46" ht="16.5" customHeight="1">
      <c r="A46" s="57"/>
      <c r="B46" s="73"/>
      <c r="C46" s="74"/>
      <c r="D46" s="68"/>
      <c r="E46" s="68" t="str">
        <f>IFERROR(__xludf.DUMMYFUNCTION("IF(LEN(C46)=0,"""",QUERY(Archive!C:C,""Select COUNT(C) WHERE lower(C) contains '""&amp;LOWER(C46)&amp;""' LABEL COUNT(C) ''""))"),"")</f>
        <v/>
      </c>
      <c r="F46" s="88"/>
      <c r="G46" s="89"/>
      <c r="H46" s="57"/>
      <c r="I46" s="57"/>
      <c r="J46" s="57"/>
      <c r="K46" s="57"/>
      <c r="L46" s="57"/>
    </row>
    <row r="47" ht="16.5" customHeight="1">
      <c r="A47" s="57"/>
      <c r="B47" s="73"/>
      <c r="C47" s="74"/>
      <c r="D47" s="68"/>
      <c r="E47" s="68" t="str">
        <f>IFERROR(__xludf.DUMMYFUNCTION("IF(LEN(C47)=0,"""",QUERY(Archive!C:C,""Select COUNT(C) WHERE lower(C) contains '""&amp;LOWER(C47)&amp;""' LABEL COUNT(C) ''""))"),"")</f>
        <v/>
      </c>
      <c r="F47" s="88"/>
      <c r="G47" s="89"/>
      <c r="H47" s="57"/>
      <c r="I47" s="57"/>
      <c r="J47" s="57"/>
      <c r="K47" s="57"/>
      <c r="L47" s="57"/>
    </row>
    <row r="48" ht="16.5" customHeight="1">
      <c r="A48" s="57"/>
      <c r="B48" s="73"/>
      <c r="C48" s="74"/>
      <c r="D48" s="68"/>
      <c r="E48" s="68" t="str">
        <f>IFERROR(__xludf.DUMMYFUNCTION("IF(LEN(C48)=0,"""",QUERY(Archive!C:C,""Select COUNT(C) WHERE lower(C) contains '""&amp;LOWER(C48)&amp;""' LABEL COUNT(C) ''""))"),"")</f>
        <v/>
      </c>
      <c r="F48" s="88"/>
      <c r="G48" s="89"/>
      <c r="H48" s="57"/>
      <c r="I48" s="57"/>
      <c r="J48" s="57"/>
      <c r="K48" s="57"/>
      <c r="L48" s="57"/>
    </row>
    <row r="49" ht="16.5" customHeight="1">
      <c r="A49" s="57"/>
      <c r="B49" s="73"/>
      <c r="C49" s="74"/>
      <c r="D49" s="68"/>
      <c r="E49" s="68" t="str">
        <f>IFERROR(__xludf.DUMMYFUNCTION("IF(LEN(C49)=0,"""",QUERY(Archive!C:C,""Select COUNT(C) WHERE lower(C) contains '""&amp;LOWER(C49)&amp;""' LABEL COUNT(C) ''""))"),"")</f>
        <v/>
      </c>
      <c r="F49" s="88"/>
      <c r="G49" s="89"/>
      <c r="H49" s="57"/>
      <c r="I49" s="57"/>
      <c r="J49" s="57"/>
      <c r="K49" s="57"/>
      <c r="L49" s="57"/>
    </row>
    <row r="50" ht="16.5" customHeight="1">
      <c r="A50" s="57"/>
      <c r="B50" s="73"/>
      <c r="C50" s="74"/>
      <c r="D50" s="68"/>
      <c r="E50" s="68" t="str">
        <f>IFERROR(__xludf.DUMMYFUNCTION("IF(LEN(C50)=0,"""",QUERY(Archive!C:C,""Select COUNT(C) WHERE lower(C) contains '""&amp;LOWER(C50)&amp;""' LABEL COUNT(C) ''""))"),"")</f>
        <v/>
      </c>
      <c r="F50" s="88"/>
      <c r="G50" s="89"/>
      <c r="H50" s="57"/>
      <c r="I50" s="57"/>
      <c r="J50" s="57"/>
      <c r="K50" s="57"/>
      <c r="L50" s="57"/>
    </row>
    <row r="51" ht="16.5" customHeight="1">
      <c r="A51" s="57"/>
      <c r="B51" s="73"/>
      <c r="C51" s="74"/>
      <c r="D51" s="68"/>
      <c r="E51" s="68" t="str">
        <f>IFERROR(__xludf.DUMMYFUNCTION("IF(LEN(C51)=0,"""",QUERY(Archive!C:C,""Select COUNT(C) WHERE lower(C) contains '""&amp;LOWER(C51)&amp;""' LABEL COUNT(C) ''""))"),"")</f>
        <v/>
      </c>
      <c r="F51" s="88"/>
      <c r="G51" s="89"/>
      <c r="H51" s="57"/>
      <c r="I51" s="57"/>
      <c r="J51" s="57"/>
      <c r="K51" s="57"/>
      <c r="L51" s="57"/>
    </row>
    <row r="52" ht="16.5" customHeight="1">
      <c r="A52" s="57"/>
      <c r="B52" s="73"/>
      <c r="C52" s="74"/>
      <c r="D52" s="68"/>
      <c r="E52" s="68" t="str">
        <f>IFERROR(__xludf.DUMMYFUNCTION("IF(LEN(C52)=0,"""",QUERY(Archive!C:C,""Select COUNT(C) WHERE lower(C) contains '""&amp;LOWER(C52)&amp;""' LABEL COUNT(C) ''""))"),"")</f>
        <v/>
      </c>
      <c r="F52" s="88"/>
      <c r="G52" s="89"/>
      <c r="H52" s="57"/>
      <c r="I52" s="57"/>
      <c r="J52" s="57"/>
      <c r="K52" s="57"/>
      <c r="L52" s="57"/>
    </row>
    <row r="53" ht="16.5" customHeight="1">
      <c r="A53" s="57"/>
      <c r="B53" s="73"/>
      <c r="C53" s="74"/>
      <c r="D53" s="68"/>
      <c r="E53" s="68" t="str">
        <f>IFERROR(__xludf.DUMMYFUNCTION("IF(LEN(C53)=0,"""",QUERY(Archive!C:C,""Select COUNT(C) WHERE lower(C) contains '""&amp;LOWER(C53)&amp;""' LABEL COUNT(C) ''""))"),"")</f>
        <v/>
      </c>
      <c r="F53" s="88"/>
      <c r="G53" s="89"/>
      <c r="H53" s="57"/>
      <c r="I53" s="57"/>
      <c r="J53" s="57"/>
      <c r="K53" s="57"/>
      <c r="L53" s="57"/>
    </row>
    <row r="54" ht="16.5" customHeight="1">
      <c r="A54" s="57"/>
      <c r="B54" s="73"/>
      <c r="C54" s="74"/>
      <c r="D54" s="68"/>
      <c r="E54" s="68" t="str">
        <f>IFERROR(__xludf.DUMMYFUNCTION("IF(LEN(C54)=0,"""",QUERY(Archive!C:C,""Select COUNT(C) WHERE lower(C) contains '""&amp;LOWER(C54)&amp;""' LABEL COUNT(C) ''""))"),"")</f>
        <v/>
      </c>
      <c r="F54" s="88"/>
      <c r="G54" s="89"/>
      <c r="H54" s="57"/>
      <c r="I54" s="57"/>
      <c r="J54" s="57"/>
      <c r="K54" s="57"/>
      <c r="L54" s="57"/>
    </row>
    <row r="55" ht="16.5" customHeight="1">
      <c r="A55" s="57"/>
      <c r="B55" s="73"/>
      <c r="C55" s="74"/>
      <c r="D55" s="68"/>
      <c r="E55" s="68" t="str">
        <f>IFERROR(__xludf.DUMMYFUNCTION("IF(LEN(C55)=0,"""",QUERY(Archive!C:C,""Select COUNT(C) WHERE lower(C) contains '""&amp;LOWER(C55)&amp;""' LABEL COUNT(C) ''""))"),"")</f>
        <v/>
      </c>
      <c r="F55" s="88"/>
      <c r="G55" s="89"/>
      <c r="H55" s="57"/>
      <c r="I55" s="57"/>
      <c r="J55" s="57"/>
      <c r="K55" s="57"/>
      <c r="L55" s="57"/>
    </row>
    <row r="56" ht="16.5" customHeight="1">
      <c r="A56" s="57"/>
      <c r="B56" s="73"/>
      <c r="C56" s="74"/>
      <c r="D56" s="68"/>
      <c r="E56" s="68" t="str">
        <f>IFERROR(__xludf.DUMMYFUNCTION("IF(LEN(C56)=0,"""",QUERY(Archive!C:C,""Select COUNT(C) WHERE lower(C) contains '""&amp;LOWER(C56)&amp;""' LABEL COUNT(C) ''""))"),"")</f>
        <v/>
      </c>
      <c r="F56" s="88"/>
      <c r="G56" s="89"/>
      <c r="H56" s="57"/>
      <c r="I56" s="57"/>
      <c r="J56" s="57"/>
      <c r="K56" s="57"/>
      <c r="L56" s="57"/>
    </row>
    <row r="57" ht="16.5" customHeight="1">
      <c r="A57" s="57"/>
      <c r="B57" s="73"/>
      <c r="C57" s="74"/>
      <c r="D57" s="68"/>
      <c r="E57" s="68" t="str">
        <f>IFERROR(__xludf.DUMMYFUNCTION("IF(LEN(C57)=0,"""",QUERY(Archive!C:C,""Select COUNT(C) WHERE lower(C) contains '""&amp;LOWER(C57)&amp;""' LABEL COUNT(C) ''""))"),"")</f>
        <v/>
      </c>
      <c r="F57" s="88"/>
      <c r="G57" s="89"/>
      <c r="H57" s="57"/>
      <c r="I57" s="57"/>
      <c r="J57" s="57"/>
      <c r="K57" s="57"/>
      <c r="L57" s="57"/>
    </row>
    <row r="58" ht="16.5" customHeight="1">
      <c r="A58" s="57"/>
      <c r="B58" s="73"/>
      <c r="C58" s="74"/>
      <c r="D58" s="68"/>
      <c r="E58" s="68" t="str">
        <f>IFERROR(__xludf.DUMMYFUNCTION("IF(LEN(C58)=0,"""",QUERY(Archive!C:C,""Select COUNT(C) WHERE lower(C) contains '""&amp;LOWER(C58)&amp;""' LABEL COUNT(C) ''""))"),"")</f>
        <v/>
      </c>
      <c r="F58" s="88"/>
      <c r="G58" s="89"/>
      <c r="H58" s="57"/>
      <c r="I58" s="57"/>
      <c r="J58" s="57"/>
      <c r="K58" s="57"/>
      <c r="L58" s="57"/>
    </row>
    <row r="59" ht="16.5" customHeight="1">
      <c r="A59" s="57"/>
      <c r="B59" s="73"/>
      <c r="C59" s="74"/>
      <c r="D59" s="68"/>
      <c r="E59" s="68" t="str">
        <f>IFERROR(__xludf.DUMMYFUNCTION("IF(LEN(C59)=0,"""",QUERY(Archive!C:C,""Select COUNT(C) WHERE lower(C) contains '""&amp;LOWER(C59)&amp;""' LABEL COUNT(C) ''""))"),"")</f>
        <v/>
      </c>
      <c r="F59" s="88"/>
      <c r="G59" s="89"/>
      <c r="H59" s="57"/>
      <c r="I59" s="57"/>
      <c r="J59" s="57"/>
      <c r="K59" s="57"/>
      <c r="L59" s="57"/>
    </row>
    <row r="60" ht="16.5" customHeight="1">
      <c r="A60" s="57"/>
      <c r="B60" s="73"/>
      <c r="C60" s="74"/>
      <c r="D60" s="68"/>
      <c r="E60" s="68" t="str">
        <f>IFERROR(__xludf.DUMMYFUNCTION("IF(LEN(C60)=0,"""",QUERY(Archive!C:C,""Select COUNT(C) WHERE lower(C) contains '""&amp;LOWER(C60)&amp;""' LABEL COUNT(C) ''""))"),"")</f>
        <v/>
      </c>
      <c r="F60" s="88"/>
      <c r="G60" s="89"/>
      <c r="H60" s="57"/>
      <c r="I60" s="57"/>
      <c r="J60" s="57"/>
      <c r="K60" s="57"/>
      <c r="L60" s="57"/>
    </row>
    <row r="61" ht="16.5" customHeight="1">
      <c r="A61" s="57"/>
      <c r="B61" s="73"/>
      <c r="C61" s="74"/>
      <c r="D61" s="68"/>
      <c r="E61" s="68" t="str">
        <f>IFERROR(__xludf.DUMMYFUNCTION("IF(LEN(C61)=0,"""",QUERY(Archive!C:C,""Select COUNT(C) WHERE lower(C) contains '""&amp;LOWER(C61)&amp;""' LABEL COUNT(C) ''""))"),"")</f>
        <v/>
      </c>
      <c r="F61" s="88"/>
      <c r="G61" s="89"/>
      <c r="H61" s="57"/>
      <c r="I61" s="57"/>
      <c r="J61" s="57"/>
      <c r="K61" s="57"/>
      <c r="L61" s="57"/>
    </row>
    <row r="62" ht="16.5" customHeight="1">
      <c r="A62" s="57"/>
      <c r="B62" s="73"/>
      <c r="C62" s="74"/>
      <c r="D62" s="68"/>
      <c r="E62" s="68" t="str">
        <f>IFERROR(__xludf.DUMMYFUNCTION("IF(LEN(C62)=0,"""",QUERY(Archive!C:C,""Select COUNT(C) WHERE lower(C) contains '""&amp;LOWER(C62)&amp;""' LABEL COUNT(C) ''""))"),"")</f>
        <v/>
      </c>
      <c r="F62" s="88"/>
      <c r="G62" s="89"/>
      <c r="H62" s="57"/>
      <c r="I62" s="57"/>
      <c r="J62" s="57"/>
      <c r="K62" s="57"/>
      <c r="L62" s="57"/>
    </row>
    <row r="63" ht="16.5" customHeight="1">
      <c r="A63" s="57"/>
      <c r="B63" s="73"/>
      <c r="C63" s="74"/>
      <c r="D63" s="68"/>
      <c r="E63" s="68" t="str">
        <f>IFERROR(__xludf.DUMMYFUNCTION("IF(LEN(C63)=0,"""",QUERY(Archive!C:C,""Select COUNT(C) WHERE lower(C) contains '""&amp;LOWER(C63)&amp;""' LABEL COUNT(C) ''""))"),"")</f>
        <v/>
      </c>
      <c r="F63" s="88"/>
      <c r="G63" s="89"/>
      <c r="H63" s="57"/>
      <c r="I63" s="57"/>
      <c r="J63" s="57"/>
      <c r="K63" s="57"/>
      <c r="L63" s="57"/>
    </row>
    <row r="64" ht="16.5" customHeight="1">
      <c r="A64" s="57"/>
      <c r="B64" s="73"/>
      <c r="C64" s="74"/>
      <c r="D64" s="68"/>
      <c r="E64" s="68" t="str">
        <f>IFERROR(__xludf.DUMMYFUNCTION("IF(LEN(C64)=0,"""",QUERY(Archive!C:C,""Select COUNT(C) WHERE lower(C) contains '""&amp;LOWER(C64)&amp;""' LABEL COUNT(C) ''""))"),"")</f>
        <v/>
      </c>
      <c r="F64" s="88"/>
      <c r="G64" s="89"/>
      <c r="H64" s="57"/>
      <c r="I64" s="57"/>
      <c r="J64" s="57"/>
      <c r="K64" s="57"/>
      <c r="L64" s="57"/>
    </row>
    <row r="65" ht="16.5" customHeight="1">
      <c r="A65" s="57"/>
      <c r="B65" s="73"/>
      <c r="C65" s="74"/>
      <c r="D65" s="68"/>
      <c r="E65" s="68" t="str">
        <f>IFERROR(__xludf.DUMMYFUNCTION("IF(LEN(C65)=0,"""",QUERY(Archive!C:C,""Select COUNT(C) WHERE lower(C) contains '""&amp;LOWER(C65)&amp;""' LABEL COUNT(C) ''""))"),"")</f>
        <v/>
      </c>
      <c r="F65" s="88"/>
      <c r="G65" s="89"/>
      <c r="H65" s="57"/>
      <c r="I65" s="57"/>
      <c r="J65" s="57"/>
      <c r="K65" s="57"/>
      <c r="L65" s="57"/>
    </row>
    <row r="66" ht="16.5" customHeight="1">
      <c r="A66" s="57"/>
      <c r="B66" s="73"/>
      <c r="C66" s="74"/>
      <c r="D66" s="68"/>
      <c r="E66" s="68" t="str">
        <f>IFERROR(__xludf.DUMMYFUNCTION("IF(LEN(C66)=0,"""",QUERY(Archive!C:C,""Select COUNT(C) WHERE lower(C) contains '""&amp;LOWER(C66)&amp;""' LABEL COUNT(C) ''""))"),"")</f>
        <v/>
      </c>
      <c r="F66" s="88"/>
      <c r="G66" s="89"/>
      <c r="H66" s="57"/>
      <c r="I66" s="57"/>
      <c r="J66" s="57"/>
      <c r="K66" s="57"/>
      <c r="L66" s="57"/>
    </row>
    <row r="67" ht="16.5" customHeight="1">
      <c r="A67" s="57"/>
      <c r="B67" s="73"/>
      <c r="C67" s="74"/>
      <c r="D67" s="68"/>
      <c r="E67" s="68" t="str">
        <f>IFERROR(__xludf.DUMMYFUNCTION("IF(LEN(C67)=0,"""",QUERY(Archive!C:C,""Select COUNT(C) WHERE lower(C) contains '""&amp;LOWER(C67)&amp;""' LABEL COUNT(C) ''""))"),"")</f>
        <v/>
      </c>
      <c r="F67" s="88"/>
      <c r="G67" s="89"/>
      <c r="H67" s="57"/>
      <c r="I67" s="57"/>
      <c r="J67" s="57"/>
      <c r="K67" s="57"/>
      <c r="L67" s="57"/>
    </row>
    <row r="68" ht="16.5" customHeight="1">
      <c r="A68" s="57"/>
      <c r="B68" s="73"/>
      <c r="C68" s="74"/>
      <c r="D68" s="68"/>
      <c r="E68" s="68" t="str">
        <f>IFERROR(__xludf.DUMMYFUNCTION("IF(LEN(C68)=0,"""",QUERY(Archive!C:C,""Select COUNT(C) WHERE lower(C) contains '""&amp;LOWER(C68)&amp;""' LABEL COUNT(C) ''""))"),"")</f>
        <v/>
      </c>
      <c r="F68" s="88"/>
      <c r="G68" s="89"/>
      <c r="H68" s="57"/>
      <c r="I68" s="57"/>
      <c r="J68" s="57"/>
      <c r="K68" s="57"/>
      <c r="L68" s="57"/>
    </row>
    <row r="69" ht="16.5" customHeight="1">
      <c r="A69" s="57"/>
      <c r="B69" s="73"/>
      <c r="C69" s="74"/>
      <c r="D69" s="68"/>
      <c r="E69" s="68" t="str">
        <f>IFERROR(__xludf.DUMMYFUNCTION("IF(LEN(C69)=0,"""",QUERY(Archive!C:C,""Select COUNT(C) WHERE lower(C) contains '""&amp;LOWER(C69)&amp;""' LABEL COUNT(C) ''""))"),"")</f>
        <v/>
      </c>
      <c r="F69" s="88"/>
      <c r="G69" s="89"/>
      <c r="H69" s="57"/>
      <c r="I69" s="57"/>
      <c r="J69" s="57"/>
      <c r="K69" s="57"/>
      <c r="L69" s="57"/>
    </row>
    <row r="70" ht="16.5" customHeight="1">
      <c r="A70" s="57"/>
      <c r="B70" s="73"/>
      <c r="C70" s="74"/>
      <c r="D70" s="68"/>
      <c r="E70" s="68" t="str">
        <f>IFERROR(__xludf.DUMMYFUNCTION("IF(LEN(C70)=0,"""",QUERY(Archive!C:C,""Select COUNT(C) WHERE lower(C) contains '""&amp;LOWER(C70)&amp;""' LABEL COUNT(C) ''""))"),"")</f>
        <v/>
      </c>
      <c r="F70" s="88"/>
      <c r="G70" s="89"/>
      <c r="H70" s="57"/>
      <c r="I70" s="57"/>
      <c r="J70" s="57"/>
      <c r="K70" s="57"/>
      <c r="L70" s="57"/>
    </row>
    <row r="71" ht="16.5" customHeight="1">
      <c r="A71" s="57"/>
      <c r="B71" s="73"/>
      <c r="C71" s="74"/>
      <c r="D71" s="68"/>
      <c r="E71" s="68" t="str">
        <f>IFERROR(__xludf.DUMMYFUNCTION("IF(LEN(C71)=0,"""",QUERY(Archive!C:C,""Select COUNT(C) WHERE lower(C) contains '""&amp;LOWER(C71)&amp;""' LABEL COUNT(C) ''""))"),"")</f>
        <v/>
      </c>
      <c r="F71" s="88"/>
      <c r="G71" s="89"/>
      <c r="H71" s="57"/>
      <c r="I71" s="57"/>
      <c r="J71" s="57"/>
      <c r="K71" s="57"/>
      <c r="L71" s="57"/>
    </row>
    <row r="72" ht="16.5" customHeight="1">
      <c r="A72" s="57"/>
      <c r="B72" s="73"/>
      <c r="C72" s="74"/>
      <c r="D72" s="68"/>
      <c r="E72" s="68" t="str">
        <f>IFERROR(__xludf.DUMMYFUNCTION("IF(LEN(C72)=0,"""",QUERY(Archive!C:C,""Select COUNT(C) WHERE lower(C) contains '""&amp;LOWER(C72)&amp;""' LABEL COUNT(C) ''""))"),"")</f>
        <v/>
      </c>
      <c r="F72" s="88"/>
      <c r="G72" s="89"/>
      <c r="H72" s="57"/>
      <c r="I72" s="57"/>
      <c r="J72" s="57"/>
      <c r="K72" s="57"/>
      <c r="L72" s="57"/>
    </row>
    <row r="73" ht="16.5" customHeight="1">
      <c r="A73" s="57"/>
      <c r="B73" s="73"/>
      <c r="C73" s="74"/>
      <c r="D73" s="68"/>
      <c r="E73" s="68" t="str">
        <f>IFERROR(__xludf.DUMMYFUNCTION("IF(LEN(C73)=0,"""",QUERY(Archive!C:C,""Select COUNT(C) WHERE lower(C) contains '""&amp;LOWER(C73)&amp;""' LABEL COUNT(C) ''""))"),"")</f>
        <v/>
      </c>
      <c r="F73" s="88"/>
      <c r="G73" s="89"/>
      <c r="H73" s="57"/>
      <c r="I73" s="57"/>
      <c r="J73" s="57"/>
      <c r="K73" s="57"/>
      <c r="L73" s="57"/>
    </row>
    <row r="74" ht="16.5" customHeight="1">
      <c r="A74" s="57"/>
      <c r="B74" s="73"/>
      <c r="C74" s="74"/>
      <c r="D74" s="68"/>
      <c r="E74" s="68" t="str">
        <f>IFERROR(__xludf.DUMMYFUNCTION("IF(LEN(C74)=0,"""",QUERY(Archive!C:C,""Select COUNT(C) WHERE lower(C) contains '""&amp;LOWER(C74)&amp;""' LABEL COUNT(C) ''""))"),"")</f>
        <v/>
      </c>
      <c r="F74" s="88"/>
      <c r="G74" s="89"/>
      <c r="H74" s="57"/>
      <c r="I74" s="57"/>
      <c r="J74" s="57"/>
      <c r="K74" s="57"/>
      <c r="L74" s="57"/>
    </row>
    <row r="75" ht="16.5" customHeight="1">
      <c r="A75" s="57"/>
      <c r="B75" s="73"/>
      <c r="C75" s="74"/>
      <c r="D75" s="68"/>
      <c r="E75" s="68" t="str">
        <f>IFERROR(__xludf.DUMMYFUNCTION("IF(LEN(C75)=0,"""",QUERY(Archive!C:C,""Select COUNT(C) WHERE lower(C) contains '""&amp;LOWER(C75)&amp;""' LABEL COUNT(C) ''""))"),"")</f>
        <v/>
      </c>
      <c r="F75" s="88"/>
      <c r="G75" s="89"/>
      <c r="H75" s="57"/>
      <c r="I75" s="57"/>
      <c r="J75" s="57"/>
      <c r="K75" s="57"/>
      <c r="L75" s="57"/>
    </row>
    <row r="76" ht="16.5" customHeight="1">
      <c r="A76" s="57"/>
      <c r="B76" s="73"/>
      <c r="C76" s="74"/>
      <c r="D76" s="68"/>
      <c r="E76" s="68" t="str">
        <f>IFERROR(__xludf.DUMMYFUNCTION("IF(LEN(C76)=0,"""",QUERY(Archive!C:C,""Select COUNT(C) WHERE lower(C) contains '""&amp;LOWER(C76)&amp;""' LABEL COUNT(C) ''""))"),"")</f>
        <v/>
      </c>
      <c r="F76" s="88"/>
      <c r="G76" s="89"/>
      <c r="H76" s="57"/>
      <c r="I76" s="57"/>
      <c r="J76" s="57"/>
      <c r="K76" s="57"/>
      <c r="L76" s="57"/>
    </row>
    <row r="77" ht="16.5" customHeight="1">
      <c r="A77" s="57"/>
      <c r="B77" s="73"/>
      <c r="C77" s="74"/>
      <c r="D77" s="68"/>
      <c r="E77" s="68" t="str">
        <f>IFERROR(__xludf.DUMMYFUNCTION("IF(LEN(C77)=0,"""",QUERY(Archive!C:C,""Select COUNT(C) WHERE lower(C) contains '""&amp;LOWER(C77)&amp;""' LABEL COUNT(C) ''""))"),"")</f>
        <v/>
      </c>
      <c r="F77" s="88"/>
      <c r="G77" s="89"/>
      <c r="H77" s="57"/>
      <c r="I77" s="57"/>
      <c r="J77" s="57"/>
      <c r="K77" s="57"/>
      <c r="L77" s="57"/>
    </row>
    <row r="78" ht="16.5" customHeight="1">
      <c r="A78" s="57"/>
      <c r="B78" s="73"/>
      <c r="C78" s="74"/>
      <c r="D78" s="68"/>
      <c r="E78" s="68" t="str">
        <f>IFERROR(__xludf.DUMMYFUNCTION("IF(LEN(C78)=0,"""",QUERY(Archive!C:C,""Select COUNT(C) WHERE lower(C) contains '""&amp;LOWER(C78)&amp;""' LABEL COUNT(C) ''""))"),"")</f>
        <v/>
      </c>
      <c r="F78" s="88"/>
      <c r="G78" s="89"/>
      <c r="H78" s="57"/>
      <c r="I78" s="57"/>
      <c r="J78" s="57"/>
      <c r="K78" s="57"/>
      <c r="L78" s="57"/>
    </row>
    <row r="79" ht="16.5" customHeight="1">
      <c r="A79" s="57"/>
      <c r="B79" s="73"/>
      <c r="C79" s="74"/>
      <c r="D79" s="68"/>
      <c r="E79" s="68" t="str">
        <f>IFERROR(__xludf.DUMMYFUNCTION("IF(LEN(C79)=0,"""",QUERY(Archive!C:C,""Select COUNT(C) WHERE lower(C) contains '""&amp;LOWER(C79)&amp;""' LABEL COUNT(C) ''""))"),"")</f>
        <v/>
      </c>
      <c r="F79" s="88"/>
      <c r="G79" s="89"/>
      <c r="H79" s="57"/>
      <c r="I79" s="57"/>
      <c r="J79" s="57"/>
      <c r="K79" s="57"/>
      <c r="L79" s="57"/>
    </row>
    <row r="80" ht="16.5" customHeight="1">
      <c r="A80" s="57"/>
      <c r="B80" s="73"/>
      <c r="C80" s="74"/>
      <c r="D80" s="68"/>
      <c r="E80" s="68" t="str">
        <f>IFERROR(__xludf.DUMMYFUNCTION("IF(LEN(C80)=0,"""",QUERY(Archive!C:C,""Select COUNT(C) WHERE lower(C) contains '""&amp;LOWER(C80)&amp;""' LABEL COUNT(C) ''""))"),"")</f>
        <v/>
      </c>
      <c r="F80" s="88"/>
      <c r="G80" s="89"/>
      <c r="H80" s="57"/>
      <c r="I80" s="57"/>
      <c r="J80" s="57"/>
      <c r="K80" s="57"/>
      <c r="L80" s="57"/>
    </row>
    <row r="81" ht="16.5" customHeight="1">
      <c r="A81" s="57"/>
      <c r="B81" s="73"/>
      <c r="C81" s="74"/>
      <c r="D81" s="68"/>
      <c r="E81" s="68" t="str">
        <f>IFERROR(__xludf.DUMMYFUNCTION("IF(LEN(C81)=0,"""",QUERY(Archive!C:C,""Select COUNT(C) WHERE lower(C) contains '""&amp;LOWER(C81)&amp;""' LABEL COUNT(C) ''""))"),"")</f>
        <v/>
      </c>
      <c r="F81" s="88"/>
      <c r="G81" s="89"/>
      <c r="H81" s="57"/>
      <c r="I81" s="57"/>
      <c r="J81" s="57"/>
      <c r="K81" s="57"/>
      <c r="L81" s="57"/>
    </row>
    <row r="82" ht="16.5" customHeight="1">
      <c r="A82" s="57"/>
      <c r="B82" s="73"/>
      <c r="C82" s="74"/>
      <c r="D82" s="68"/>
      <c r="E82" s="68" t="str">
        <f>IFERROR(__xludf.DUMMYFUNCTION("IF(LEN(C82)=0,"""",QUERY(Archive!C:C,""Select COUNT(C) WHERE lower(C) contains '""&amp;LOWER(C82)&amp;""' LABEL COUNT(C) ''""))"),"")</f>
        <v/>
      </c>
      <c r="F82" s="88"/>
      <c r="G82" s="89"/>
      <c r="H82" s="57"/>
      <c r="I82" s="57"/>
      <c r="J82" s="57"/>
      <c r="K82" s="57"/>
      <c r="L82" s="57"/>
    </row>
    <row r="83" ht="16.5" customHeight="1">
      <c r="A83" s="57"/>
      <c r="B83" s="73"/>
      <c r="C83" s="74"/>
      <c r="D83" s="68"/>
      <c r="E83" s="68" t="str">
        <f>IFERROR(__xludf.DUMMYFUNCTION("IF(LEN(C83)=0,"""",QUERY(Archive!C:C,""Select COUNT(C) WHERE lower(C) contains '""&amp;LOWER(C83)&amp;""' LABEL COUNT(C) ''""))"),"")</f>
        <v/>
      </c>
      <c r="F83" s="88"/>
      <c r="G83" s="89"/>
      <c r="H83" s="57"/>
      <c r="I83" s="57"/>
      <c r="J83" s="57"/>
      <c r="K83" s="57"/>
      <c r="L83" s="57"/>
    </row>
    <row r="84" ht="16.5" customHeight="1">
      <c r="A84" s="57"/>
      <c r="B84" s="73"/>
      <c r="C84" s="74"/>
      <c r="D84" s="68"/>
      <c r="E84" s="68" t="str">
        <f>IFERROR(__xludf.DUMMYFUNCTION("IF(LEN(C84)=0,"""",QUERY(Archive!C:C,""Select COUNT(C) WHERE lower(C) contains '""&amp;LOWER(C84)&amp;""' LABEL COUNT(C) ''""))"),"")</f>
        <v/>
      </c>
      <c r="F84" s="88"/>
      <c r="G84" s="89"/>
      <c r="H84" s="57"/>
      <c r="I84" s="57"/>
      <c r="J84" s="57"/>
      <c r="K84" s="57"/>
      <c r="L84" s="57"/>
    </row>
    <row r="85" ht="16.5" customHeight="1">
      <c r="A85" s="57"/>
      <c r="B85" s="73"/>
      <c r="C85" s="74"/>
      <c r="D85" s="68"/>
      <c r="E85" s="68" t="str">
        <f>IFERROR(__xludf.DUMMYFUNCTION("IF(LEN(C85)=0,"""",QUERY(Archive!C:C,""Select COUNT(C) WHERE lower(C) contains '""&amp;LOWER(C85)&amp;""' LABEL COUNT(C) ''""))"),"")</f>
        <v/>
      </c>
      <c r="F85" s="88"/>
      <c r="G85" s="89"/>
      <c r="H85" s="57"/>
      <c r="I85" s="57"/>
      <c r="J85" s="57"/>
      <c r="K85" s="57"/>
      <c r="L85" s="57"/>
    </row>
    <row r="86" ht="16.5" customHeight="1">
      <c r="A86" s="57"/>
      <c r="B86" s="73"/>
      <c r="C86" s="74"/>
      <c r="D86" s="68"/>
      <c r="E86" s="68" t="str">
        <f>IFERROR(__xludf.DUMMYFUNCTION("IF(LEN(C86)=0,"""",QUERY(Archive!C:C,""Select COUNT(C) WHERE lower(C) contains '""&amp;LOWER(C86)&amp;""' LABEL COUNT(C) ''""))"),"")</f>
        <v/>
      </c>
      <c r="F86" s="88"/>
      <c r="G86" s="89"/>
      <c r="H86" s="57"/>
      <c r="I86" s="57"/>
      <c r="J86" s="57"/>
      <c r="K86" s="57"/>
      <c r="L86" s="57"/>
    </row>
    <row r="87" ht="16.5" customHeight="1">
      <c r="A87" s="57"/>
      <c r="B87" s="73"/>
      <c r="C87" s="74"/>
      <c r="D87" s="68"/>
      <c r="E87" s="68" t="str">
        <f>IFERROR(__xludf.DUMMYFUNCTION("IF(LEN(C87)=0,"""",QUERY(Archive!C:C,""Select COUNT(C) WHERE lower(C) contains '""&amp;LOWER(C87)&amp;""' LABEL COUNT(C) ''""))"),"")</f>
        <v/>
      </c>
      <c r="F87" s="88"/>
      <c r="G87" s="89"/>
      <c r="H87" s="57"/>
      <c r="I87" s="57"/>
      <c r="J87" s="57"/>
      <c r="K87" s="57"/>
      <c r="L87" s="57"/>
    </row>
    <row r="88" ht="16.5" customHeight="1">
      <c r="A88" s="57"/>
      <c r="B88" s="73"/>
      <c r="C88" s="74"/>
      <c r="D88" s="68"/>
      <c r="E88" s="68" t="str">
        <f>IFERROR(__xludf.DUMMYFUNCTION("IF(LEN(C88)=0,"""",QUERY(Archive!C:C,""Select COUNT(C) WHERE lower(C) contains '""&amp;LOWER(C88)&amp;""' LABEL COUNT(C) ''""))"),"")</f>
        <v/>
      </c>
      <c r="F88" s="88"/>
      <c r="G88" s="89"/>
      <c r="H88" s="57"/>
      <c r="I88" s="57"/>
      <c r="J88" s="57"/>
      <c r="K88" s="57"/>
      <c r="L88" s="57"/>
    </row>
    <row r="89" ht="16.5" customHeight="1">
      <c r="A89" s="57"/>
      <c r="B89" s="73"/>
      <c r="C89" s="74"/>
      <c r="D89" s="68"/>
      <c r="E89" s="68" t="str">
        <f>IFERROR(__xludf.DUMMYFUNCTION("IF(LEN(C89)=0,"""",QUERY(Archive!C:C,""Select COUNT(C) WHERE lower(C) contains '""&amp;LOWER(C89)&amp;""' LABEL COUNT(C) ''""))"),"")</f>
        <v/>
      </c>
      <c r="F89" s="88"/>
      <c r="G89" s="89"/>
      <c r="H89" s="57"/>
      <c r="I89" s="57"/>
      <c r="J89" s="57"/>
      <c r="K89" s="57"/>
      <c r="L89" s="57"/>
    </row>
    <row r="90" ht="16.5" customHeight="1">
      <c r="A90" s="57"/>
      <c r="B90" s="73"/>
      <c r="C90" s="74"/>
      <c r="D90" s="68"/>
      <c r="E90" s="68" t="str">
        <f>IFERROR(__xludf.DUMMYFUNCTION("IF(LEN(C90)=0,"""",QUERY(Archive!C:C,""Select COUNT(C) WHERE lower(C) contains '""&amp;LOWER(C90)&amp;""' LABEL COUNT(C) ''""))"),"")</f>
        <v/>
      </c>
      <c r="F90" s="88"/>
      <c r="G90" s="89"/>
      <c r="H90" s="57"/>
      <c r="I90" s="57"/>
      <c r="J90" s="57"/>
      <c r="K90" s="57"/>
      <c r="L90" s="57"/>
    </row>
    <row r="91" ht="16.5" customHeight="1">
      <c r="A91" s="57"/>
      <c r="B91" s="73"/>
      <c r="C91" s="74"/>
      <c r="D91" s="68"/>
      <c r="E91" s="68" t="str">
        <f>IFERROR(__xludf.DUMMYFUNCTION("IF(LEN(C91)=0,"""",QUERY(Archive!C:C,""Select COUNT(C) WHERE lower(C) contains '""&amp;LOWER(C91)&amp;""' LABEL COUNT(C) ''""))"),"")</f>
        <v/>
      </c>
      <c r="F91" s="88"/>
      <c r="G91" s="89"/>
      <c r="H91" s="57"/>
      <c r="I91" s="57"/>
      <c r="J91" s="57"/>
      <c r="K91" s="57"/>
      <c r="L91" s="57"/>
    </row>
    <row r="92" ht="16.5" customHeight="1">
      <c r="A92" s="57"/>
      <c r="B92" s="73"/>
      <c r="C92" s="74"/>
      <c r="D92" s="68"/>
      <c r="E92" s="68" t="str">
        <f>IFERROR(__xludf.DUMMYFUNCTION("IF(LEN(C92)=0,"""",QUERY(Archive!C:C,""Select COUNT(C) WHERE lower(C) contains '""&amp;LOWER(C92)&amp;""' LABEL COUNT(C) ''""))"),"")</f>
        <v/>
      </c>
      <c r="F92" s="88"/>
      <c r="G92" s="89"/>
      <c r="H92" s="57"/>
      <c r="I92" s="57"/>
      <c r="J92" s="57"/>
      <c r="K92" s="57"/>
      <c r="L92" s="57"/>
    </row>
    <row r="93" ht="16.5" customHeight="1">
      <c r="A93" s="57"/>
      <c r="B93" s="73"/>
      <c r="C93" s="74"/>
      <c r="D93" s="68"/>
      <c r="E93" s="68" t="str">
        <f>IFERROR(__xludf.DUMMYFUNCTION("IF(LEN(C93)=0,"""",QUERY(Archive!C:C,""Select COUNT(C) WHERE lower(C) contains '""&amp;LOWER(C93)&amp;""' LABEL COUNT(C) ''""))"),"")</f>
        <v/>
      </c>
      <c r="F93" s="88"/>
      <c r="G93" s="89"/>
      <c r="H93" s="57"/>
      <c r="I93" s="57"/>
      <c r="J93" s="57"/>
      <c r="K93" s="57"/>
      <c r="L93" s="57"/>
    </row>
    <row r="94" ht="16.5" customHeight="1">
      <c r="A94" s="57"/>
      <c r="B94" s="73"/>
      <c r="C94" s="74"/>
      <c r="D94" s="68"/>
      <c r="E94" s="68" t="str">
        <f>IFERROR(__xludf.DUMMYFUNCTION("IF(LEN(C94)=0,"""",QUERY(Archive!C:C,""Select COUNT(C) WHERE lower(C) contains '""&amp;LOWER(C94)&amp;""' LABEL COUNT(C) ''""))"),"")</f>
        <v/>
      </c>
      <c r="F94" s="88"/>
      <c r="G94" s="89"/>
      <c r="H94" s="57"/>
      <c r="I94" s="57"/>
      <c r="J94" s="57"/>
      <c r="K94" s="57"/>
      <c r="L94" s="57"/>
    </row>
    <row r="95" ht="16.5" customHeight="1">
      <c r="A95" s="57"/>
      <c r="B95" s="73"/>
      <c r="C95" s="74"/>
      <c r="D95" s="68"/>
      <c r="E95" s="68" t="str">
        <f>IFERROR(__xludf.DUMMYFUNCTION("IF(LEN(C95)=0,"""",QUERY(Archive!C:C,""Select COUNT(C) WHERE lower(C) contains '""&amp;LOWER(C95)&amp;""' LABEL COUNT(C) ''""))"),"")</f>
        <v/>
      </c>
      <c r="F95" s="88"/>
      <c r="G95" s="89"/>
      <c r="H95" s="57"/>
      <c r="I95" s="57"/>
      <c r="J95" s="57"/>
      <c r="K95" s="57"/>
      <c r="L95" s="57"/>
    </row>
    <row r="96" ht="16.5" customHeight="1">
      <c r="A96" s="57"/>
      <c r="B96" s="73"/>
      <c r="C96" s="74"/>
      <c r="D96" s="68"/>
      <c r="E96" s="68" t="str">
        <f>IFERROR(__xludf.DUMMYFUNCTION("IF(LEN(C96)=0,"""",QUERY(Archive!C:C,""Select COUNT(C) WHERE lower(C) contains '""&amp;LOWER(C96)&amp;""' LABEL COUNT(C) ''""))"),"")</f>
        <v/>
      </c>
      <c r="F96" s="88"/>
      <c r="G96" s="89"/>
      <c r="H96" s="57"/>
      <c r="I96" s="57"/>
      <c r="J96" s="57"/>
      <c r="K96" s="57"/>
      <c r="L96" s="57"/>
    </row>
    <row r="97" ht="16.5" customHeight="1">
      <c r="A97" s="57"/>
      <c r="B97" s="73"/>
      <c r="C97" s="74"/>
      <c r="D97" s="68"/>
      <c r="E97" s="68" t="str">
        <f>IFERROR(__xludf.DUMMYFUNCTION("IF(LEN(C97)=0,"""",QUERY(Archive!C:C,""Select COUNT(C) WHERE lower(C) contains '""&amp;LOWER(C97)&amp;""' LABEL COUNT(C) ''""))"),"")</f>
        <v/>
      </c>
      <c r="F97" s="88"/>
      <c r="G97" s="89"/>
      <c r="H97" s="57"/>
      <c r="I97" s="57"/>
      <c r="J97" s="57"/>
      <c r="K97" s="57"/>
      <c r="L97" s="57"/>
    </row>
    <row r="98" ht="16.5" customHeight="1">
      <c r="A98" s="57"/>
      <c r="B98" s="73"/>
      <c r="C98" s="74"/>
      <c r="D98" s="68"/>
      <c r="E98" s="68" t="str">
        <f>IFERROR(__xludf.DUMMYFUNCTION("IF(LEN(C98)=0,"""",QUERY(Archive!C:C,""Select COUNT(C) WHERE lower(C) contains '""&amp;LOWER(C98)&amp;""' LABEL COUNT(C) ''""))"),"")</f>
        <v/>
      </c>
      <c r="F98" s="88"/>
      <c r="G98" s="89"/>
      <c r="H98" s="57"/>
      <c r="I98" s="57"/>
      <c r="J98" s="57"/>
      <c r="K98" s="57"/>
      <c r="L98" s="57"/>
    </row>
    <row r="99" ht="16.5" customHeight="1">
      <c r="A99" s="57"/>
      <c r="B99" s="73"/>
      <c r="C99" s="74"/>
      <c r="D99" s="68"/>
      <c r="E99" s="68" t="str">
        <f>IFERROR(__xludf.DUMMYFUNCTION("IF(LEN(C99)=0,"""",QUERY(Archive!C:C,""Select COUNT(C) WHERE lower(C) contains '""&amp;LOWER(C99)&amp;""' LABEL COUNT(C) ''""))"),"")</f>
        <v/>
      </c>
      <c r="F99" s="88"/>
      <c r="G99" s="89"/>
      <c r="H99" s="57"/>
      <c r="I99" s="57"/>
      <c r="J99" s="57"/>
      <c r="K99" s="57"/>
      <c r="L99" s="57"/>
    </row>
    <row r="100" ht="16.5" customHeight="1">
      <c r="A100" s="57"/>
      <c r="B100" s="73"/>
      <c r="C100" s="74"/>
      <c r="D100" s="68"/>
      <c r="E100" s="68" t="str">
        <f>IFERROR(__xludf.DUMMYFUNCTION("IF(LEN(C100)=0,"""",QUERY(Archive!C:C,""Select COUNT(C) WHERE lower(C) contains '""&amp;LOWER(C100)&amp;""' LABEL COUNT(C) ''""))"),"")</f>
        <v/>
      </c>
      <c r="F100" s="88"/>
      <c r="G100" s="89"/>
      <c r="H100" s="57"/>
      <c r="I100" s="57"/>
      <c r="J100" s="57"/>
      <c r="K100" s="57"/>
      <c r="L100" s="57"/>
    </row>
    <row r="101" ht="16.5" customHeight="1">
      <c r="A101" s="57"/>
      <c r="B101" s="73"/>
      <c r="C101" s="74"/>
      <c r="D101" s="68"/>
      <c r="E101" s="68" t="str">
        <f>IFERROR(__xludf.DUMMYFUNCTION("IF(LEN(C101)=0,"""",QUERY(Archive!C:C,""Select COUNT(C) WHERE lower(C) contains '""&amp;LOWER(C101)&amp;""' LABEL COUNT(C) ''""))"),"")</f>
        <v/>
      </c>
      <c r="F101" s="88"/>
      <c r="G101" s="89"/>
      <c r="H101" s="57"/>
      <c r="I101" s="57"/>
      <c r="J101" s="57"/>
      <c r="K101" s="57"/>
      <c r="L101" s="57"/>
    </row>
    <row r="102" ht="16.5" customHeight="1">
      <c r="A102" s="57"/>
      <c r="B102" s="73"/>
      <c r="C102" s="74"/>
      <c r="D102" s="68"/>
      <c r="E102" s="68" t="str">
        <f>IFERROR(__xludf.DUMMYFUNCTION("IF(LEN(C102)=0,"""",QUERY(Archive!C:C,""Select COUNT(C) WHERE lower(C) contains '""&amp;LOWER(C102)&amp;""' LABEL COUNT(C) ''""))"),"")</f>
        <v/>
      </c>
      <c r="F102" s="88"/>
      <c r="G102" s="89"/>
      <c r="H102" s="57"/>
      <c r="I102" s="57"/>
      <c r="J102" s="57"/>
      <c r="K102" s="57"/>
      <c r="L102" s="57"/>
    </row>
    <row r="103" ht="16.5" customHeight="1">
      <c r="A103" s="57"/>
      <c r="B103" s="73"/>
      <c r="C103" s="74"/>
      <c r="D103" s="68"/>
      <c r="E103" s="68" t="str">
        <f>IFERROR(__xludf.DUMMYFUNCTION("IF(LEN(C103)=0,"""",QUERY(Archive!C:C,""Select COUNT(C) WHERE lower(C) contains '""&amp;LOWER(C103)&amp;""' LABEL COUNT(C) ''""))"),"")</f>
        <v/>
      </c>
      <c r="F103" s="88"/>
      <c r="G103" s="89"/>
      <c r="H103" s="57"/>
      <c r="I103" s="57"/>
      <c r="J103" s="57"/>
      <c r="K103" s="57"/>
      <c r="L103" s="57"/>
    </row>
    <row r="104" ht="16.5" customHeight="1">
      <c r="A104" s="57"/>
      <c r="B104" s="73"/>
      <c r="C104" s="74"/>
      <c r="D104" s="68"/>
      <c r="E104" s="68" t="str">
        <f>IFERROR(__xludf.DUMMYFUNCTION("IF(LEN(C104)=0,"""",QUERY(Archive!C:C,""Select COUNT(C) WHERE lower(C) contains '""&amp;LOWER(C104)&amp;""' LABEL COUNT(C) ''""))"),"")</f>
        <v/>
      </c>
      <c r="F104" s="88"/>
      <c r="G104" s="89"/>
      <c r="H104" s="57"/>
      <c r="I104" s="57"/>
      <c r="J104" s="57"/>
      <c r="K104" s="57"/>
      <c r="L104" s="57"/>
    </row>
    <row r="105" ht="16.5" customHeight="1">
      <c r="A105" s="57"/>
      <c r="B105" s="73"/>
      <c r="C105" s="74"/>
      <c r="D105" s="68"/>
      <c r="E105" s="68" t="str">
        <f>IFERROR(__xludf.DUMMYFUNCTION("IF(LEN(C105)=0,"""",QUERY(Archive!C:C,""Select COUNT(C) WHERE lower(C) contains '""&amp;LOWER(C105)&amp;""' LABEL COUNT(C) ''""))"),"")</f>
        <v/>
      </c>
      <c r="F105" s="88"/>
      <c r="G105" s="89"/>
      <c r="H105" s="57"/>
      <c r="I105" s="57"/>
      <c r="J105" s="57"/>
      <c r="K105" s="57"/>
      <c r="L105" s="57"/>
    </row>
    <row r="106" ht="16.5" customHeight="1">
      <c r="A106" s="57"/>
      <c r="B106" s="73"/>
      <c r="C106" s="74"/>
      <c r="D106" s="68"/>
      <c r="E106" s="68" t="str">
        <f>IFERROR(__xludf.DUMMYFUNCTION("IF(LEN(C106)=0,"""",QUERY(Archive!C:C,""Select COUNT(C) WHERE lower(C) contains '""&amp;LOWER(C106)&amp;""' LABEL COUNT(C) ''""))"),"")</f>
        <v/>
      </c>
      <c r="F106" s="88"/>
      <c r="G106" s="89"/>
      <c r="H106" s="57"/>
      <c r="I106" s="57"/>
      <c r="J106" s="57"/>
      <c r="K106" s="57"/>
      <c r="L106" s="57"/>
    </row>
    <row r="107" ht="16.5" customHeight="1">
      <c r="A107" s="57"/>
      <c r="B107" s="73"/>
      <c r="C107" s="74"/>
      <c r="D107" s="68"/>
      <c r="E107" s="68" t="str">
        <f>IFERROR(__xludf.DUMMYFUNCTION("IF(LEN(C107)=0,"""",QUERY(Archive!C:C,""Select COUNT(C) WHERE lower(C) contains '""&amp;LOWER(C107)&amp;""' LABEL COUNT(C) ''""))"),"")</f>
        <v/>
      </c>
      <c r="F107" s="88"/>
      <c r="G107" s="89"/>
      <c r="H107" s="57"/>
      <c r="I107" s="57"/>
      <c r="J107" s="57"/>
      <c r="K107" s="57"/>
      <c r="L107" s="57"/>
    </row>
    <row r="108" ht="16.5" customHeight="1">
      <c r="A108" s="57"/>
      <c r="B108" s="73"/>
      <c r="C108" s="74"/>
      <c r="D108" s="68"/>
      <c r="E108" s="68" t="str">
        <f>IFERROR(__xludf.DUMMYFUNCTION("IF(LEN(C108)=0,"""",QUERY(Archive!C:C,""Select COUNT(C) WHERE lower(C) contains '""&amp;LOWER(C108)&amp;""' LABEL COUNT(C) ''""))"),"")</f>
        <v/>
      </c>
      <c r="F108" s="88"/>
      <c r="G108" s="89"/>
      <c r="H108" s="57"/>
      <c r="I108" s="57"/>
      <c r="J108" s="57"/>
      <c r="K108" s="57"/>
      <c r="L108" s="57"/>
    </row>
    <row r="109" ht="16.5" customHeight="1">
      <c r="A109" s="57"/>
      <c r="B109" s="73"/>
      <c r="C109" s="74"/>
      <c r="D109" s="68"/>
      <c r="E109" s="68" t="str">
        <f>IFERROR(__xludf.DUMMYFUNCTION("IF(LEN(C109)=0,"""",QUERY(Archive!C:C,""Select COUNT(C) WHERE lower(C) contains '""&amp;LOWER(C109)&amp;""' LABEL COUNT(C) ''""))"),"")</f>
        <v/>
      </c>
      <c r="F109" s="88"/>
      <c r="G109" s="89"/>
      <c r="H109" s="57"/>
      <c r="I109" s="57"/>
      <c r="J109" s="57"/>
      <c r="K109" s="57"/>
      <c r="L109" s="57"/>
    </row>
    <row r="110" ht="16.5" customHeight="1">
      <c r="A110" s="57"/>
      <c r="B110" s="73"/>
      <c r="C110" s="74"/>
      <c r="D110" s="68"/>
      <c r="E110" s="68" t="str">
        <f>IFERROR(__xludf.DUMMYFUNCTION("IF(LEN(C110)=0,"""",QUERY(Archive!C:C,""Select COUNT(C) WHERE lower(C) contains '""&amp;LOWER(C110)&amp;""' LABEL COUNT(C) ''""))"),"")</f>
        <v/>
      </c>
      <c r="F110" s="88"/>
      <c r="G110" s="89"/>
      <c r="H110" s="57"/>
      <c r="I110" s="57"/>
      <c r="J110" s="57"/>
      <c r="K110" s="57"/>
      <c r="L110" s="57"/>
    </row>
    <row r="111" ht="16.5" customHeight="1">
      <c r="A111" s="57"/>
      <c r="B111" s="73"/>
      <c r="C111" s="74"/>
      <c r="D111" s="68"/>
      <c r="E111" s="68" t="str">
        <f>IFERROR(__xludf.DUMMYFUNCTION("IF(LEN(C111)=0,"""",QUERY(Archive!C:C,""Select COUNT(C) WHERE lower(C) contains '""&amp;LOWER(C111)&amp;""' LABEL COUNT(C) ''""))"),"")</f>
        <v/>
      </c>
      <c r="F111" s="88"/>
      <c r="G111" s="89"/>
      <c r="H111" s="57"/>
      <c r="I111" s="57"/>
      <c r="J111" s="57"/>
      <c r="K111" s="57"/>
      <c r="L111" s="57"/>
    </row>
    <row r="112" ht="16.5" customHeight="1">
      <c r="A112" s="57"/>
      <c r="B112" s="73"/>
      <c r="C112" s="74"/>
      <c r="D112" s="68"/>
      <c r="E112" s="68" t="str">
        <f>IFERROR(__xludf.DUMMYFUNCTION("IF(LEN(C112)=0,"""",QUERY(Archive!C:C,""Select COUNT(C) WHERE lower(C) contains '""&amp;LOWER(C112)&amp;""' LABEL COUNT(C) ''""))"),"")</f>
        <v/>
      </c>
      <c r="F112" s="88"/>
      <c r="G112" s="89"/>
      <c r="H112" s="57"/>
      <c r="I112" s="57"/>
      <c r="J112" s="57"/>
      <c r="K112" s="57"/>
      <c r="L112" s="57"/>
    </row>
    <row r="113" ht="16.5" customHeight="1">
      <c r="A113" s="57"/>
      <c r="B113" s="73"/>
      <c r="C113" s="74"/>
      <c r="D113" s="68"/>
      <c r="E113" s="68" t="str">
        <f>IFERROR(__xludf.DUMMYFUNCTION("IF(LEN(C113)=0,"""",QUERY(Archive!C:C,""Select COUNT(C) WHERE lower(C) contains '""&amp;LOWER(C113)&amp;""' LABEL COUNT(C) ''""))"),"")</f>
        <v/>
      </c>
      <c r="F113" s="88"/>
      <c r="G113" s="89"/>
      <c r="H113" s="57"/>
      <c r="I113" s="57"/>
      <c r="J113" s="57"/>
      <c r="K113" s="57"/>
      <c r="L113" s="57"/>
    </row>
    <row r="114" ht="16.5" customHeight="1">
      <c r="A114" s="57"/>
      <c r="B114" s="73"/>
      <c r="C114" s="74"/>
      <c r="D114" s="68"/>
      <c r="E114" s="68" t="str">
        <f>IFERROR(__xludf.DUMMYFUNCTION("IF(LEN(C114)=0,"""",QUERY(Archive!C:C,""Select COUNT(C) WHERE lower(C) contains '""&amp;LOWER(C114)&amp;""' LABEL COUNT(C) ''""))"),"")</f>
        <v/>
      </c>
      <c r="F114" s="88"/>
      <c r="G114" s="89"/>
      <c r="H114" s="57"/>
      <c r="I114" s="57"/>
      <c r="J114" s="57"/>
      <c r="K114" s="57"/>
      <c r="L114" s="57"/>
    </row>
    <row r="115" ht="16.5" customHeight="1">
      <c r="A115" s="57"/>
      <c r="B115" s="73"/>
      <c r="C115" s="74"/>
      <c r="D115" s="68"/>
      <c r="E115" s="68" t="str">
        <f>IFERROR(__xludf.DUMMYFUNCTION("IF(LEN(C115)=0,"""",QUERY(Archive!C:C,""Select COUNT(C) WHERE lower(C) contains '""&amp;LOWER(C115)&amp;""' LABEL COUNT(C) ''""))"),"")</f>
        <v/>
      </c>
      <c r="F115" s="88"/>
      <c r="G115" s="89"/>
      <c r="H115" s="57"/>
      <c r="I115" s="57"/>
      <c r="J115" s="57"/>
      <c r="K115" s="57"/>
      <c r="L115" s="57"/>
    </row>
    <row r="116" ht="16.5" customHeight="1">
      <c r="A116" s="57"/>
      <c r="B116" s="73"/>
      <c r="C116" s="74"/>
      <c r="D116" s="68"/>
      <c r="E116" s="68" t="str">
        <f>IFERROR(__xludf.DUMMYFUNCTION("IF(LEN(C116)=0,"""",QUERY(Archive!C:C,""Select COUNT(C) WHERE lower(C) contains '""&amp;LOWER(C116)&amp;""' LABEL COUNT(C) ''""))"),"")</f>
        <v/>
      </c>
      <c r="F116" s="88"/>
      <c r="G116" s="89"/>
      <c r="H116" s="57"/>
      <c r="I116" s="57"/>
      <c r="J116" s="57"/>
      <c r="K116" s="57"/>
      <c r="L116" s="57"/>
    </row>
    <row r="117" ht="16.5" customHeight="1">
      <c r="A117" s="57"/>
      <c r="B117" s="73"/>
      <c r="C117" s="74"/>
      <c r="D117" s="68"/>
      <c r="E117" s="68" t="str">
        <f>IFERROR(__xludf.DUMMYFUNCTION("IF(LEN(C117)=0,"""",QUERY(Archive!C:C,""Select COUNT(C) WHERE lower(C) contains '""&amp;LOWER(C117)&amp;""' LABEL COUNT(C) ''""))"),"")</f>
        <v/>
      </c>
      <c r="F117" s="88"/>
      <c r="G117" s="89"/>
      <c r="H117" s="57"/>
      <c r="I117" s="57"/>
      <c r="J117" s="57"/>
      <c r="K117" s="57"/>
      <c r="L117" s="57"/>
    </row>
    <row r="118" ht="16.5" customHeight="1">
      <c r="A118" s="57"/>
      <c r="B118" s="73"/>
      <c r="C118" s="74"/>
      <c r="D118" s="68"/>
      <c r="E118" s="68" t="str">
        <f>IFERROR(__xludf.DUMMYFUNCTION("IF(LEN(C118)=0,"""",QUERY(Archive!C:C,""Select COUNT(C) WHERE lower(C) contains '""&amp;LOWER(C118)&amp;""' LABEL COUNT(C) ''""))"),"")</f>
        <v/>
      </c>
      <c r="F118" s="88"/>
      <c r="G118" s="89"/>
      <c r="H118" s="57"/>
      <c r="I118" s="57"/>
      <c r="J118" s="57"/>
      <c r="K118" s="57"/>
      <c r="L118" s="57"/>
    </row>
    <row r="119" ht="16.5" customHeight="1">
      <c r="A119" s="57"/>
      <c r="B119" s="73"/>
      <c r="C119" s="74"/>
      <c r="D119" s="68"/>
      <c r="E119" s="68" t="str">
        <f>IFERROR(__xludf.DUMMYFUNCTION("IF(LEN(C119)=0,"""",QUERY(Archive!C:C,""Select COUNT(C) WHERE lower(C) contains '""&amp;LOWER(C119)&amp;""' LABEL COUNT(C) ''""))"),"")</f>
        <v/>
      </c>
      <c r="F119" s="88"/>
      <c r="G119" s="89"/>
      <c r="H119" s="57"/>
      <c r="I119" s="57"/>
      <c r="J119" s="57"/>
      <c r="K119" s="57"/>
      <c r="L119" s="57"/>
    </row>
    <row r="120" ht="16.5" customHeight="1">
      <c r="A120" s="57"/>
      <c r="B120" s="73"/>
      <c r="C120" s="74"/>
      <c r="D120" s="68"/>
      <c r="E120" s="68" t="str">
        <f>IFERROR(__xludf.DUMMYFUNCTION("IF(LEN(C120)=0,"""",QUERY(Archive!C:C,""Select COUNT(C) WHERE lower(C) contains '""&amp;LOWER(C120)&amp;""' LABEL COUNT(C) ''""))"),"")</f>
        <v/>
      </c>
      <c r="F120" s="88"/>
      <c r="G120" s="89"/>
      <c r="H120" s="57"/>
      <c r="I120" s="57"/>
      <c r="J120" s="57"/>
      <c r="K120" s="57"/>
      <c r="L120" s="57"/>
    </row>
    <row r="121" ht="16.5" customHeight="1">
      <c r="A121" s="57"/>
      <c r="B121" s="73"/>
      <c r="C121" s="74"/>
      <c r="D121" s="68"/>
      <c r="E121" s="68" t="str">
        <f>IFERROR(__xludf.DUMMYFUNCTION("IF(LEN(C121)=0,"""",QUERY(Archive!C:C,""Select COUNT(C) WHERE lower(C) contains '""&amp;LOWER(C121)&amp;""' LABEL COUNT(C) ''""))"),"")</f>
        <v/>
      </c>
      <c r="F121" s="88"/>
      <c r="G121" s="89"/>
      <c r="H121" s="57"/>
      <c r="I121" s="57"/>
      <c r="J121" s="57"/>
      <c r="K121" s="57"/>
      <c r="L121" s="57"/>
    </row>
    <row r="122" ht="16.5" customHeight="1">
      <c r="A122" s="57"/>
      <c r="B122" s="73"/>
      <c r="C122" s="74"/>
      <c r="D122" s="68"/>
      <c r="E122" s="68" t="str">
        <f>IFERROR(__xludf.DUMMYFUNCTION("IF(LEN(C122)=0,"""",QUERY(Archive!C:C,""Select COUNT(C) WHERE lower(C) contains '""&amp;LOWER(C122)&amp;""' LABEL COUNT(C) ''""))"),"")</f>
        <v/>
      </c>
      <c r="F122" s="88"/>
      <c r="G122" s="89"/>
      <c r="H122" s="57"/>
      <c r="I122" s="57"/>
      <c r="J122" s="57"/>
      <c r="K122" s="57"/>
      <c r="L122" s="57"/>
    </row>
    <row r="123" ht="16.5" customHeight="1">
      <c r="A123" s="57"/>
      <c r="B123" s="73"/>
      <c r="C123" s="74"/>
      <c r="D123" s="68"/>
      <c r="E123" s="68" t="str">
        <f>IFERROR(__xludf.DUMMYFUNCTION("IF(LEN(C123)=0,"""",QUERY(Archive!C:C,""Select COUNT(C) WHERE lower(C) contains '""&amp;LOWER(C123)&amp;""' LABEL COUNT(C) ''""))"),"")</f>
        <v/>
      </c>
      <c r="F123" s="88"/>
      <c r="G123" s="89"/>
      <c r="H123" s="57"/>
      <c r="I123" s="57"/>
      <c r="J123" s="57"/>
      <c r="K123" s="57"/>
      <c r="L123" s="57"/>
    </row>
    <row r="124" ht="16.5" customHeight="1">
      <c r="A124" s="57"/>
      <c r="B124" s="73"/>
      <c r="C124" s="74"/>
      <c r="D124" s="68"/>
      <c r="E124" s="68" t="str">
        <f>IFERROR(__xludf.DUMMYFUNCTION("IF(LEN(C124)=0,"""",QUERY(Archive!C:C,""Select COUNT(C) WHERE lower(C) contains '""&amp;LOWER(C124)&amp;""' LABEL COUNT(C) ''""))"),"")</f>
        <v/>
      </c>
      <c r="F124" s="88"/>
      <c r="G124" s="89"/>
      <c r="H124" s="57"/>
      <c r="I124" s="57"/>
      <c r="J124" s="57"/>
      <c r="K124" s="57"/>
      <c r="L124" s="57"/>
    </row>
    <row r="125" ht="16.5" customHeight="1">
      <c r="A125" s="57"/>
      <c r="B125" s="73"/>
      <c r="C125" s="74"/>
      <c r="D125" s="68"/>
      <c r="E125" s="68" t="str">
        <f>IFERROR(__xludf.DUMMYFUNCTION("IF(LEN(C125)=0,"""",QUERY(Archive!C:C,""Select COUNT(C) WHERE lower(C) contains '""&amp;LOWER(C125)&amp;""' LABEL COUNT(C) ''""))"),"")</f>
        <v/>
      </c>
      <c r="F125" s="88"/>
      <c r="G125" s="89"/>
      <c r="H125" s="57"/>
      <c r="I125" s="57"/>
      <c r="J125" s="57"/>
      <c r="K125" s="57"/>
      <c r="L125" s="57"/>
    </row>
    <row r="126" ht="16.5" customHeight="1">
      <c r="A126" s="57"/>
      <c r="B126" s="73"/>
      <c r="C126" s="74"/>
      <c r="D126" s="68"/>
      <c r="E126" s="68" t="str">
        <f>IFERROR(__xludf.DUMMYFUNCTION("IF(LEN(C126)=0,"""",QUERY(Archive!C:C,""Select COUNT(C) WHERE lower(C) contains '""&amp;LOWER(C126)&amp;""' LABEL COUNT(C) ''""))"),"")</f>
        <v/>
      </c>
      <c r="F126" s="88"/>
      <c r="G126" s="89"/>
      <c r="H126" s="57"/>
      <c r="I126" s="57"/>
      <c r="J126" s="57"/>
      <c r="K126" s="57"/>
      <c r="L126" s="57"/>
    </row>
    <row r="127" ht="16.5" customHeight="1">
      <c r="A127" s="57"/>
      <c r="B127" s="73"/>
      <c r="C127" s="74"/>
      <c r="D127" s="68"/>
      <c r="E127" s="68" t="str">
        <f>IFERROR(__xludf.DUMMYFUNCTION("IF(LEN(C127)=0,"""",QUERY(Archive!C:C,""Select COUNT(C) WHERE lower(C) contains '""&amp;LOWER(C127)&amp;""' LABEL COUNT(C) ''""))"),"")</f>
        <v/>
      </c>
      <c r="F127" s="88"/>
      <c r="G127" s="89"/>
      <c r="H127" s="57"/>
      <c r="I127" s="57"/>
      <c r="J127" s="57"/>
      <c r="K127" s="57"/>
      <c r="L127" s="57"/>
    </row>
    <row r="128" ht="16.5" customHeight="1">
      <c r="A128" s="57"/>
      <c r="B128" s="73"/>
      <c r="C128" s="74"/>
      <c r="D128" s="68"/>
      <c r="E128" s="68" t="str">
        <f>IFERROR(__xludf.DUMMYFUNCTION("IF(LEN(C128)=0,"""",QUERY(Archive!C:C,""Select COUNT(C) WHERE lower(C) contains '""&amp;LOWER(C128)&amp;""' LABEL COUNT(C) ''""))"),"")</f>
        <v/>
      </c>
      <c r="F128" s="88"/>
      <c r="G128" s="89"/>
      <c r="H128" s="57"/>
      <c r="I128" s="57"/>
      <c r="J128" s="57"/>
      <c r="K128" s="57"/>
      <c r="L128" s="57"/>
    </row>
    <row r="129" ht="16.5" customHeight="1">
      <c r="A129" s="57"/>
      <c r="B129" s="73"/>
      <c r="C129" s="74"/>
      <c r="D129" s="68"/>
      <c r="E129" s="68" t="str">
        <f>IFERROR(__xludf.DUMMYFUNCTION("IF(LEN(C129)=0,"""",QUERY(Archive!C:C,""Select COUNT(C) WHERE lower(C) contains '""&amp;LOWER(C129)&amp;""' LABEL COUNT(C) ''""))"),"")</f>
        <v/>
      </c>
      <c r="F129" s="88"/>
      <c r="G129" s="89"/>
      <c r="H129" s="57"/>
      <c r="I129" s="57"/>
      <c r="J129" s="57"/>
      <c r="K129" s="57"/>
      <c r="L129" s="57"/>
    </row>
    <row r="130" ht="16.5" customHeight="1">
      <c r="A130" s="57"/>
      <c r="B130" s="73"/>
      <c r="C130" s="74"/>
      <c r="D130" s="68"/>
      <c r="E130" s="68" t="str">
        <f>IFERROR(__xludf.DUMMYFUNCTION("IF(LEN(C130)=0,"""",QUERY(Archive!C:C,""Select COUNT(C) WHERE lower(C) contains '""&amp;LOWER(C130)&amp;""' LABEL COUNT(C) ''""))"),"")</f>
        <v/>
      </c>
      <c r="F130" s="88"/>
      <c r="G130" s="89"/>
      <c r="H130" s="57"/>
      <c r="I130" s="57"/>
      <c r="J130" s="57"/>
      <c r="K130" s="57"/>
      <c r="L130" s="57"/>
    </row>
    <row r="131" ht="16.5" customHeight="1">
      <c r="A131" s="57"/>
      <c r="B131" s="73"/>
      <c r="C131" s="74"/>
      <c r="D131" s="68"/>
      <c r="E131" s="68" t="str">
        <f>IFERROR(__xludf.DUMMYFUNCTION("IF(LEN(C131)=0,"""",QUERY(Archive!C:C,""Select COUNT(C) WHERE lower(C) contains '""&amp;LOWER(C131)&amp;""' LABEL COUNT(C) ''""))"),"")</f>
        <v/>
      </c>
      <c r="F131" s="88"/>
      <c r="G131" s="89"/>
      <c r="H131" s="57"/>
      <c r="I131" s="57"/>
      <c r="J131" s="57"/>
      <c r="K131" s="57"/>
      <c r="L131" s="57"/>
    </row>
    <row r="132" ht="16.5" customHeight="1">
      <c r="A132" s="57"/>
      <c r="B132" s="73"/>
      <c r="C132" s="74"/>
      <c r="D132" s="68"/>
      <c r="E132" s="68" t="str">
        <f>IFERROR(__xludf.DUMMYFUNCTION("IF(LEN(C132)=0,"""",QUERY(Archive!C:C,""Select COUNT(C) WHERE lower(C) contains '""&amp;LOWER(C132)&amp;""' LABEL COUNT(C) ''""))"),"")</f>
        <v/>
      </c>
      <c r="F132" s="88"/>
      <c r="G132" s="89"/>
      <c r="H132" s="57"/>
      <c r="I132" s="57"/>
      <c r="J132" s="57"/>
      <c r="K132" s="57"/>
      <c r="L132" s="57"/>
    </row>
    <row r="133" ht="16.5" customHeight="1">
      <c r="A133" s="57"/>
      <c r="B133" s="73"/>
      <c r="C133" s="74"/>
      <c r="D133" s="68"/>
      <c r="E133" s="68" t="str">
        <f>IFERROR(__xludf.DUMMYFUNCTION("IF(LEN(C133)=0,"""",QUERY(Archive!C:C,""Select COUNT(C) WHERE lower(C) contains '""&amp;LOWER(C133)&amp;""' LABEL COUNT(C) ''""))"),"")</f>
        <v/>
      </c>
      <c r="F133" s="88"/>
      <c r="G133" s="89"/>
      <c r="H133" s="57"/>
      <c r="I133" s="57"/>
      <c r="J133" s="57"/>
      <c r="K133" s="57"/>
      <c r="L133" s="57"/>
    </row>
    <row r="134" ht="16.5" customHeight="1">
      <c r="A134" s="57"/>
      <c r="B134" s="73"/>
      <c r="C134" s="74"/>
      <c r="D134" s="68"/>
      <c r="E134" s="68" t="str">
        <f>IFERROR(__xludf.DUMMYFUNCTION("IF(LEN(C134)=0,"""",QUERY(Archive!C:C,""Select COUNT(C) WHERE lower(C) contains '""&amp;LOWER(C134)&amp;""' LABEL COUNT(C) ''""))"),"")</f>
        <v/>
      </c>
      <c r="F134" s="88"/>
      <c r="G134" s="89"/>
      <c r="H134" s="57"/>
      <c r="I134" s="57"/>
      <c r="J134" s="57"/>
      <c r="K134" s="57"/>
      <c r="L134" s="57"/>
    </row>
    <row r="135" ht="16.5" customHeight="1">
      <c r="A135" s="57"/>
      <c r="B135" s="73"/>
      <c r="C135" s="74"/>
      <c r="D135" s="68"/>
      <c r="E135" s="68" t="str">
        <f>IFERROR(__xludf.DUMMYFUNCTION("IF(LEN(C135)=0,"""",QUERY(Archive!C:C,""Select COUNT(C) WHERE lower(C) contains '""&amp;LOWER(C135)&amp;""' LABEL COUNT(C) ''""))"),"")</f>
        <v/>
      </c>
      <c r="F135" s="88"/>
      <c r="G135" s="89"/>
      <c r="H135" s="57"/>
      <c r="I135" s="57"/>
      <c r="J135" s="57"/>
      <c r="K135" s="57"/>
      <c r="L135" s="57"/>
    </row>
    <row r="136" ht="16.5" customHeight="1">
      <c r="A136" s="57"/>
      <c r="B136" s="73"/>
      <c r="C136" s="74"/>
      <c r="D136" s="68"/>
      <c r="E136" s="68" t="str">
        <f>IFERROR(__xludf.DUMMYFUNCTION("IF(LEN(C136)=0,"""",QUERY(Archive!C:C,""Select COUNT(C) WHERE lower(C) contains '""&amp;LOWER(C136)&amp;""' LABEL COUNT(C) ''""))"),"")</f>
        <v/>
      </c>
      <c r="F136" s="88"/>
      <c r="G136" s="89"/>
      <c r="H136" s="57"/>
      <c r="I136" s="57"/>
      <c r="J136" s="57"/>
      <c r="K136" s="57"/>
      <c r="L136" s="57"/>
    </row>
    <row r="137" ht="16.5" customHeight="1">
      <c r="A137" s="57"/>
      <c r="B137" s="73"/>
      <c r="C137" s="74"/>
      <c r="D137" s="68"/>
      <c r="E137" s="68" t="str">
        <f>IFERROR(__xludf.DUMMYFUNCTION("IF(LEN(C137)=0,"""",QUERY(Archive!C:C,""Select COUNT(C) WHERE lower(C) contains '""&amp;LOWER(C137)&amp;""' LABEL COUNT(C) ''""))"),"")</f>
        <v/>
      </c>
      <c r="F137" s="88"/>
      <c r="G137" s="89"/>
      <c r="H137" s="57"/>
      <c r="I137" s="57"/>
      <c r="J137" s="57"/>
      <c r="K137" s="57"/>
      <c r="L137" s="57"/>
    </row>
    <row r="138" ht="16.5" customHeight="1">
      <c r="A138" s="57"/>
      <c r="B138" s="73"/>
      <c r="C138" s="74"/>
      <c r="D138" s="68"/>
      <c r="E138" s="68" t="str">
        <f>IFERROR(__xludf.DUMMYFUNCTION("IF(LEN(C138)=0,"""",QUERY(Archive!C:C,""Select COUNT(C) WHERE lower(C) contains '""&amp;LOWER(C138)&amp;""' LABEL COUNT(C) ''""))"),"")</f>
        <v/>
      </c>
      <c r="F138" s="88"/>
      <c r="G138" s="89"/>
      <c r="H138" s="57"/>
      <c r="I138" s="57"/>
      <c r="J138" s="57"/>
      <c r="K138" s="57"/>
      <c r="L138" s="57"/>
    </row>
    <row r="139" ht="16.5" customHeight="1">
      <c r="A139" s="57"/>
      <c r="B139" s="73"/>
      <c r="C139" s="74"/>
      <c r="D139" s="68"/>
      <c r="E139" s="68" t="str">
        <f>IFERROR(__xludf.DUMMYFUNCTION("IF(LEN(C139)=0,"""",QUERY(Archive!C:C,""Select COUNT(C) WHERE lower(C) contains '""&amp;LOWER(C139)&amp;""' LABEL COUNT(C) ''""))"),"")</f>
        <v/>
      </c>
      <c r="F139" s="88"/>
      <c r="G139" s="89"/>
      <c r="H139" s="57"/>
      <c r="I139" s="57"/>
      <c r="J139" s="57"/>
      <c r="K139" s="57"/>
      <c r="L139" s="57"/>
    </row>
    <row r="140" ht="16.5" customHeight="1">
      <c r="A140" s="57"/>
      <c r="B140" s="73"/>
      <c r="C140" s="74"/>
      <c r="D140" s="68"/>
      <c r="E140" s="68" t="str">
        <f>IFERROR(__xludf.DUMMYFUNCTION("IF(LEN(C140)=0,"""",QUERY(Archive!C:C,""Select COUNT(C) WHERE lower(C) contains '""&amp;LOWER(C140)&amp;""' LABEL COUNT(C) ''""))"),"")</f>
        <v/>
      </c>
      <c r="F140" s="88"/>
      <c r="G140" s="89"/>
      <c r="H140" s="57"/>
      <c r="I140" s="57"/>
      <c r="J140" s="57"/>
      <c r="K140" s="57"/>
      <c r="L140" s="57"/>
    </row>
    <row r="141" ht="16.5" customHeight="1">
      <c r="A141" s="57"/>
      <c r="B141" s="73"/>
      <c r="C141" s="74"/>
      <c r="D141" s="68"/>
      <c r="E141" s="68" t="str">
        <f>IFERROR(__xludf.DUMMYFUNCTION("IF(LEN(C141)=0,"""",QUERY(Archive!C:C,""Select COUNT(C) WHERE lower(C) contains '""&amp;LOWER(C141)&amp;""' LABEL COUNT(C) ''""))"),"")</f>
        <v/>
      </c>
      <c r="F141" s="88"/>
      <c r="G141" s="89"/>
      <c r="H141" s="57"/>
      <c r="I141" s="57"/>
      <c r="J141" s="57"/>
      <c r="K141" s="57"/>
      <c r="L141" s="57"/>
    </row>
    <row r="142" ht="16.5" customHeight="1">
      <c r="A142" s="57"/>
      <c r="B142" s="73"/>
      <c r="C142" s="74"/>
      <c r="D142" s="68"/>
      <c r="E142" s="68" t="str">
        <f>IFERROR(__xludf.DUMMYFUNCTION("IF(LEN(C142)=0,"""",QUERY(Archive!C:C,""Select COUNT(C) WHERE lower(C) contains '""&amp;LOWER(C142)&amp;""' LABEL COUNT(C) ''""))"),"")</f>
        <v/>
      </c>
      <c r="F142" s="88"/>
      <c r="G142" s="89"/>
      <c r="H142" s="57"/>
      <c r="I142" s="57"/>
      <c r="J142" s="57"/>
      <c r="K142" s="57"/>
      <c r="L142" s="57"/>
    </row>
    <row r="143" ht="16.5" customHeight="1">
      <c r="A143" s="57"/>
      <c r="B143" s="73"/>
      <c r="C143" s="74"/>
      <c r="D143" s="68"/>
      <c r="E143" s="68" t="str">
        <f>IFERROR(__xludf.DUMMYFUNCTION("IF(LEN(C143)=0,"""",QUERY(Archive!C:C,""Select COUNT(C) WHERE lower(C) contains '""&amp;LOWER(C143)&amp;""' LABEL COUNT(C) ''""))"),"")</f>
        <v/>
      </c>
      <c r="F143" s="88"/>
      <c r="G143" s="89"/>
      <c r="H143" s="57"/>
      <c r="I143" s="57"/>
      <c r="J143" s="57"/>
      <c r="K143" s="57"/>
      <c r="L143" s="57"/>
    </row>
    <row r="144" ht="16.5" customHeight="1">
      <c r="A144" s="57"/>
      <c r="B144" s="73"/>
      <c r="C144" s="74"/>
      <c r="D144" s="68"/>
      <c r="E144" s="68" t="str">
        <f>IFERROR(__xludf.DUMMYFUNCTION("IF(LEN(C144)=0,"""",QUERY(Archive!C:C,""Select COUNT(C) WHERE lower(C) contains '""&amp;LOWER(C144)&amp;""' LABEL COUNT(C) ''""))"),"")</f>
        <v/>
      </c>
      <c r="F144" s="88"/>
      <c r="G144" s="89"/>
      <c r="H144" s="57"/>
      <c r="I144" s="57"/>
      <c r="J144" s="57"/>
      <c r="K144" s="57"/>
      <c r="L144" s="57"/>
    </row>
    <row r="145" ht="16.5" customHeight="1">
      <c r="A145" s="57"/>
      <c r="B145" s="73"/>
      <c r="C145" s="74"/>
      <c r="D145" s="68"/>
      <c r="E145" s="68" t="str">
        <f>IFERROR(__xludf.DUMMYFUNCTION("IF(LEN(C145)=0,"""",QUERY(Archive!C:C,""Select COUNT(C) WHERE lower(C) contains '""&amp;LOWER(C145)&amp;""' LABEL COUNT(C) ''""))"),"")</f>
        <v/>
      </c>
      <c r="F145" s="88"/>
      <c r="G145" s="89"/>
      <c r="H145" s="57"/>
      <c r="I145" s="57"/>
      <c r="J145" s="57"/>
      <c r="K145" s="57"/>
      <c r="L145" s="57"/>
    </row>
    <row r="146" ht="16.5" customHeight="1">
      <c r="A146" s="57"/>
      <c r="B146" s="73"/>
      <c r="C146" s="74"/>
      <c r="D146" s="68"/>
      <c r="E146" s="90"/>
      <c r="F146" s="88"/>
      <c r="G146" s="89"/>
      <c r="H146" s="57"/>
      <c r="I146" s="57"/>
      <c r="J146" s="57"/>
      <c r="K146" s="57"/>
      <c r="L146" s="57"/>
    </row>
    <row r="147" ht="16.5" customHeight="1">
      <c r="A147" s="57"/>
      <c r="B147" s="73"/>
      <c r="C147" s="74"/>
      <c r="D147" s="68"/>
      <c r="E147" s="90"/>
      <c r="F147" s="88"/>
      <c r="G147" s="89"/>
      <c r="H147" s="57"/>
      <c r="I147" s="57"/>
      <c r="J147" s="57"/>
      <c r="K147" s="57"/>
      <c r="L147" s="57"/>
    </row>
    <row r="148" ht="16.5" customHeight="1">
      <c r="A148" s="57"/>
      <c r="B148" s="73"/>
      <c r="C148" s="74"/>
      <c r="D148" s="68"/>
      <c r="E148" s="90"/>
      <c r="F148" s="88"/>
      <c r="G148" s="89"/>
      <c r="H148" s="57"/>
      <c r="I148" s="57"/>
      <c r="J148" s="57"/>
      <c r="K148" s="57"/>
      <c r="L148" s="57"/>
    </row>
    <row r="149" ht="16.5" customHeight="1">
      <c r="A149" s="57"/>
      <c r="B149" s="73"/>
      <c r="C149" s="74"/>
      <c r="D149" s="68"/>
      <c r="E149" s="90"/>
      <c r="F149" s="88"/>
      <c r="G149" s="89"/>
      <c r="H149" s="57"/>
      <c r="I149" s="57"/>
      <c r="J149" s="57"/>
      <c r="K149" s="57"/>
      <c r="L149" s="57"/>
    </row>
    <row r="150" ht="16.5" customHeight="1">
      <c r="A150" s="57"/>
      <c r="B150" s="73"/>
      <c r="C150" s="74"/>
      <c r="D150" s="68"/>
      <c r="E150" s="90"/>
      <c r="F150" s="88"/>
      <c r="G150" s="89"/>
      <c r="H150" s="57"/>
      <c r="I150" s="57"/>
      <c r="J150" s="57"/>
      <c r="K150" s="57"/>
      <c r="L150" s="57"/>
    </row>
    <row r="151" ht="16.5" customHeight="1">
      <c r="A151" s="57"/>
      <c r="B151" s="73"/>
      <c r="C151" s="74"/>
      <c r="D151" s="68"/>
      <c r="E151" s="90"/>
      <c r="F151" s="88"/>
      <c r="G151" s="89"/>
      <c r="H151" s="57"/>
      <c r="I151" s="57"/>
      <c r="J151" s="57"/>
      <c r="K151" s="57"/>
      <c r="L151" s="57"/>
    </row>
    <row r="152" ht="16.5" customHeight="1">
      <c r="A152" s="57"/>
      <c r="B152" s="73"/>
      <c r="C152" s="74"/>
      <c r="D152" s="68"/>
      <c r="E152" s="90"/>
      <c r="F152" s="88"/>
      <c r="G152" s="89"/>
      <c r="H152" s="57"/>
      <c r="I152" s="57"/>
      <c r="J152" s="57"/>
      <c r="K152" s="57"/>
      <c r="L152" s="57"/>
    </row>
    <row r="153" ht="16.5" customHeight="1">
      <c r="A153" s="57"/>
      <c r="B153" s="73"/>
      <c r="C153" s="74"/>
      <c r="D153" s="68"/>
      <c r="E153" s="90"/>
      <c r="F153" s="88"/>
      <c r="G153" s="89"/>
      <c r="H153" s="57"/>
      <c r="I153" s="57"/>
      <c r="J153" s="57"/>
      <c r="K153" s="57"/>
      <c r="L153" s="57"/>
    </row>
    <row r="154" ht="16.5" customHeight="1">
      <c r="A154" s="57"/>
      <c r="B154" s="73"/>
      <c r="C154" s="74"/>
      <c r="D154" s="68"/>
      <c r="E154" s="90"/>
      <c r="F154" s="88"/>
      <c r="G154" s="89"/>
      <c r="H154" s="57"/>
      <c r="I154" s="57"/>
      <c r="J154" s="57"/>
      <c r="K154" s="57"/>
      <c r="L154" s="57"/>
    </row>
    <row r="155" ht="16.5" customHeight="1">
      <c r="A155" s="57"/>
      <c r="B155" s="73"/>
      <c r="C155" s="74"/>
      <c r="D155" s="68"/>
      <c r="E155" s="90"/>
      <c r="F155" s="88"/>
      <c r="G155" s="89"/>
      <c r="H155" s="57"/>
      <c r="I155" s="57"/>
      <c r="J155" s="57"/>
      <c r="K155" s="57"/>
      <c r="L155" s="57"/>
    </row>
    <row r="156" ht="16.5" customHeight="1">
      <c r="A156" s="57"/>
      <c r="B156" s="73"/>
      <c r="C156" s="74"/>
      <c r="D156" s="68"/>
      <c r="E156" s="90"/>
      <c r="F156" s="88"/>
      <c r="G156" s="89"/>
      <c r="H156" s="57"/>
      <c r="I156" s="57"/>
      <c r="J156" s="57"/>
      <c r="K156" s="57"/>
      <c r="L156" s="57"/>
    </row>
    <row r="157" ht="16.5" customHeight="1">
      <c r="A157" s="57"/>
      <c r="B157" s="73"/>
      <c r="C157" s="74"/>
      <c r="D157" s="68"/>
      <c r="E157" s="90"/>
      <c r="F157" s="88"/>
      <c r="G157" s="89"/>
      <c r="H157" s="57"/>
      <c r="I157" s="57"/>
      <c r="J157" s="57"/>
      <c r="K157" s="57"/>
      <c r="L157" s="57"/>
    </row>
    <row r="158" ht="16.5" customHeight="1">
      <c r="A158" s="57"/>
      <c r="B158" s="73"/>
      <c r="C158" s="74"/>
      <c r="D158" s="68"/>
      <c r="E158" s="90"/>
      <c r="F158" s="88"/>
      <c r="G158" s="89"/>
      <c r="H158" s="57"/>
      <c r="I158" s="57"/>
      <c r="J158" s="57"/>
      <c r="K158" s="57"/>
      <c r="L158" s="57"/>
    </row>
    <row r="159" ht="16.5" customHeight="1">
      <c r="A159" s="57"/>
      <c r="B159" s="73"/>
      <c r="C159" s="74"/>
      <c r="D159" s="68"/>
      <c r="E159" s="90"/>
      <c r="F159" s="88"/>
      <c r="G159" s="89"/>
      <c r="H159" s="57"/>
      <c r="I159" s="57"/>
      <c r="J159" s="57"/>
      <c r="K159" s="57"/>
      <c r="L159" s="57"/>
    </row>
    <row r="160" ht="16.5" customHeight="1">
      <c r="A160" s="57"/>
      <c r="B160" s="73"/>
      <c r="C160" s="74"/>
      <c r="D160" s="68"/>
      <c r="E160" s="90"/>
      <c r="F160" s="88"/>
      <c r="G160" s="89"/>
      <c r="H160" s="57"/>
      <c r="I160" s="57"/>
      <c r="J160" s="57"/>
      <c r="K160" s="57"/>
      <c r="L160" s="57"/>
    </row>
    <row r="161" ht="16.5" customHeight="1">
      <c r="A161" s="57"/>
      <c r="B161" s="73"/>
      <c r="C161" s="74"/>
      <c r="D161" s="68"/>
      <c r="E161" s="90"/>
      <c r="F161" s="88"/>
      <c r="G161" s="89"/>
      <c r="H161" s="57"/>
      <c r="I161" s="57"/>
      <c r="J161" s="57"/>
      <c r="K161" s="57"/>
      <c r="L161" s="57"/>
    </row>
    <row r="162" ht="16.5" customHeight="1">
      <c r="A162" s="57"/>
      <c r="B162" s="73"/>
      <c r="C162" s="74"/>
      <c r="D162" s="68"/>
      <c r="E162" s="90"/>
      <c r="F162" s="88"/>
      <c r="G162" s="89"/>
      <c r="H162" s="57"/>
      <c r="I162" s="57"/>
      <c r="J162" s="57"/>
      <c r="K162" s="57"/>
      <c r="L162" s="57"/>
    </row>
    <row r="163" ht="16.5" customHeight="1">
      <c r="A163" s="57"/>
      <c r="B163" s="73"/>
      <c r="C163" s="74"/>
      <c r="D163" s="68"/>
      <c r="E163" s="90"/>
      <c r="F163" s="88"/>
      <c r="G163" s="89"/>
      <c r="H163" s="57"/>
      <c r="I163" s="57"/>
      <c r="J163" s="57"/>
      <c r="K163" s="57"/>
      <c r="L163" s="57"/>
    </row>
    <row r="164" ht="16.5" customHeight="1">
      <c r="A164" s="57"/>
      <c r="B164" s="73"/>
      <c r="C164" s="74"/>
      <c r="D164" s="68"/>
      <c r="E164" s="90"/>
      <c r="F164" s="88"/>
      <c r="G164" s="89"/>
      <c r="H164" s="57"/>
      <c r="I164" s="57"/>
      <c r="J164" s="57"/>
      <c r="K164" s="57"/>
      <c r="L164" s="57"/>
    </row>
    <row r="165" ht="16.5" customHeight="1">
      <c r="A165" s="57"/>
      <c r="B165" s="73"/>
      <c r="C165" s="74"/>
      <c r="D165" s="68"/>
      <c r="E165" s="90"/>
      <c r="F165" s="88"/>
      <c r="G165" s="89"/>
      <c r="H165" s="57"/>
      <c r="I165" s="57"/>
      <c r="J165" s="57"/>
      <c r="K165" s="57"/>
      <c r="L165" s="57"/>
    </row>
    <row r="166" ht="16.5" customHeight="1">
      <c r="A166" s="57"/>
      <c r="B166" s="73"/>
      <c r="C166" s="74"/>
      <c r="D166" s="68"/>
      <c r="E166" s="90"/>
      <c r="F166" s="88"/>
      <c r="G166" s="89"/>
      <c r="H166" s="57"/>
      <c r="I166" s="57"/>
      <c r="J166" s="57"/>
      <c r="K166" s="57"/>
      <c r="L166" s="57"/>
    </row>
    <row r="167" ht="16.5" customHeight="1">
      <c r="A167" s="57"/>
      <c r="B167" s="73"/>
      <c r="C167" s="74"/>
      <c r="D167" s="68"/>
      <c r="E167" s="90"/>
      <c r="F167" s="88"/>
      <c r="G167" s="89"/>
      <c r="H167" s="57"/>
      <c r="I167" s="57"/>
      <c r="J167" s="57"/>
      <c r="K167" s="57"/>
      <c r="L167" s="57"/>
    </row>
    <row r="168" ht="16.5" customHeight="1">
      <c r="A168" s="57"/>
      <c r="B168" s="73"/>
      <c r="C168" s="74"/>
      <c r="D168" s="68"/>
      <c r="E168" s="90"/>
      <c r="F168" s="88"/>
      <c r="G168" s="89"/>
      <c r="H168" s="57"/>
      <c r="I168" s="57"/>
      <c r="J168" s="57"/>
      <c r="K168" s="57"/>
      <c r="L168" s="57"/>
    </row>
    <row r="169" ht="16.5" customHeight="1">
      <c r="A169" s="57"/>
      <c r="B169" s="73"/>
      <c r="C169" s="74"/>
      <c r="D169" s="68"/>
      <c r="E169" s="90"/>
      <c r="F169" s="88"/>
      <c r="G169" s="89"/>
      <c r="H169" s="57"/>
      <c r="I169" s="57"/>
      <c r="J169" s="57"/>
      <c r="K169" s="57"/>
      <c r="L169" s="57"/>
    </row>
    <row r="170" ht="16.5" customHeight="1">
      <c r="A170" s="57"/>
      <c r="B170" s="73"/>
      <c r="C170" s="74"/>
      <c r="D170" s="68"/>
      <c r="E170" s="90"/>
      <c r="F170" s="88"/>
      <c r="G170" s="89"/>
      <c r="H170" s="57"/>
      <c r="I170" s="57"/>
      <c r="J170" s="57"/>
      <c r="K170" s="57"/>
      <c r="L170" s="57"/>
    </row>
    <row r="171" ht="16.5" customHeight="1">
      <c r="A171" s="57"/>
      <c r="B171" s="73"/>
      <c r="C171" s="74"/>
      <c r="D171" s="68"/>
      <c r="E171" s="90"/>
      <c r="F171" s="88"/>
      <c r="G171" s="89"/>
      <c r="H171" s="57"/>
      <c r="I171" s="57"/>
      <c r="J171" s="57"/>
      <c r="K171" s="57"/>
      <c r="L171" s="57"/>
    </row>
    <row r="172" ht="16.5" customHeight="1">
      <c r="A172" s="57"/>
      <c r="B172" s="73"/>
      <c r="C172" s="74"/>
      <c r="D172" s="68"/>
      <c r="E172" s="90"/>
      <c r="F172" s="88"/>
      <c r="G172" s="89"/>
      <c r="H172" s="57"/>
      <c r="I172" s="57"/>
      <c r="J172" s="57"/>
      <c r="K172" s="57"/>
      <c r="L172" s="57"/>
    </row>
    <row r="173" ht="16.5" customHeight="1">
      <c r="A173" s="57"/>
      <c r="B173" s="73"/>
      <c r="C173" s="74"/>
      <c r="D173" s="68"/>
      <c r="E173" s="90"/>
      <c r="F173" s="88"/>
      <c r="G173" s="89"/>
      <c r="H173" s="57"/>
      <c r="I173" s="57"/>
      <c r="J173" s="57"/>
      <c r="K173" s="57"/>
      <c r="L173" s="57"/>
    </row>
    <row r="174" ht="16.5" customHeight="1">
      <c r="A174" s="57"/>
      <c r="B174" s="73"/>
      <c r="C174" s="74"/>
      <c r="D174" s="68"/>
      <c r="E174" s="90"/>
      <c r="F174" s="88"/>
      <c r="G174" s="89"/>
      <c r="H174" s="57"/>
      <c r="I174" s="57"/>
      <c r="J174" s="57"/>
      <c r="K174" s="57"/>
      <c r="L174" s="57"/>
    </row>
    <row r="175" ht="16.5" customHeight="1">
      <c r="A175" s="57"/>
      <c r="B175" s="73"/>
      <c r="C175" s="74"/>
      <c r="D175" s="68"/>
      <c r="E175" s="90"/>
      <c r="F175" s="88"/>
      <c r="G175" s="89"/>
      <c r="H175" s="57"/>
      <c r="I175" s="57"/>
      <c r="J175" s="57"/>
      <c r="K175" s="57"/>
      <c r="L175" s="57"/>
    </row>
    <row r="176" ht="16.5" customHeight="1">
      <c r="A176" s="57"/>
      <c r="B176" s="73"/>
      <c r="C176" s="74"/>
      <c r="D176" s="68"/>
      <c r="E176" s="90"/>
      <c r="F176" s="88"/>
      <c r="G176" s="89"/>
      <c r="H176" s="57"/>
      <c r="I176" s="57"/>
      <c r="J176" s="57"/>
      <c r="K176" s="57"/>
      <c r="L176" s="57"/>
    </row>
    <row r="177" ht="16.5" customHeight="1">
      <c r="A177" s="57"/>
      <c r="B177" s="73"/>
      <c r="C177" s="74"/>
      <c r="D177" s="68"/>
      <c r="E177" s="90"/>
      <c r="F177" s="88"/>
      <c r="G177" s="89"/>
      <c r="H177" s="57"/>
      <c r="I177" s="57"/>
      <c r="J177" s="57"/>
      <c r="K177" s="57"/>
      <c r="L177" s="57"/>
    </row>
    <row r="178" ht="16.5" customHeight="1">
      <c r="A178" s="57"/>
      <c r="B178" s="73"/>
      <c r="C178" s="74"/>
      <c r="D178" s="68"/>
      <c r="E178" s="90"/>
      <c r="F178" s="88"/>
      <c r="G178" s="89"/>
      <c r="H178" s="57"/>
      <c r="I178" s="57"/>
      <c r="J178" s="57"/>
      <c r="K178" s="57"/>
      <c r="L178" s="57"/>
    </row>
    <row r="179" ht="16.5" customHeight="1">
      <c r="A179" s="57"/>
      <c r="B179" s="73"/>
      <c r="C179" s="74"/>
      <c r="D179" s="68"/>
      <c r="E179" s="90"/>
      <c r="F179" s="88"/>
      <c r="G179" s="89"/>
      <c r="H179" s="57"/>
      <c r="I179" s="57"/>
      <c r="J179" s="57"/>
      <c r="K179" s="57"/>
      <c r="L179" s="57"/>
    </row>
    <row r="180" ht="16.5" customHeight="1">
      <c r="A180" s="57"/>
      <c r="B180" s="73"/>
      <c r="C180" s="74"/>
      <c r="D180" s="68"/>
      <c r="E180" s="90"/>
      <c r="F180" s="88"/>
      <c r="G180" s="89"/>
      <c r="H180" s="57"/>
      <c r="I180" s="57"/>
      <c r="J180" s="57"/>
      <c r="K180" s="57"/>
      <c r="L180" s="57"/>
    </row>
    <row r="181" ht="16.5" customHeight="1">
      <c r="A181" s="57"/>
      <c r="B181" s="73"/>
      <c r="C181" s="74"/>
      <c r="D181" s="68"/>
      <c r="E181" s="90"/>
      <c r="F181" s="88"/>
      <c r="G181" s="89"/>
      <c r="H181" s="57"/>
      <c r="I181" s="57"/>
      <c r="J181" s="57"/>
      <c r="K181" s="57"/>
      <c r="L181" s="57"/>
    </row>
    <row r="182" ht="16.5" customHeight="1">
      <c r="A182" s="57"/>
      <c r="B182" s="73"/>
      <c r="C182" s="74"/>
      <c r="D182" s="68"/>
      <c r="E182" s="90"/>
      <c r="F182" s="88"/>
      <c r="G182" s="89"/>
      <c r="H182" s="57"/>
      <c r="I182" s="57"/>
      <c r="J182" s="57"/>
      <c r="K182" s="57"/>
      <c r="L182" s="57"/>
    </row>
    <row r="183" ht="16.5" customHeight="1">
      <c r="A183" s="57"/>
      <c r="B183" s="73"/>
      <c r="C183" s="74"/>
      <c r="D183" s="68"/>
      <c r="E183" s="90"/>
      <c r="F183" s="88"/>
      <c r="G183" s="89"/>
      <c r="H183" s="57"/>
      <c r="I183" s="57"/>
      <c r="J183" s="57"/>
      <c r="K183" s="57"/>
      <c r="L183" s="57"/>
    </row>
    <row r="184" ht="16.5" customHeight="1">
      <c r="A184" s="57"/>
      <c r="B184" s="73"/>
      <c r="C184" s="74"/>
      <c r="D184" s="68"/>
      <c r="E184" s="90"/>
      <c r="F184" s="88"/>
      <c r="G184" s="89"/>
      <c r="H184" s="57"/>
      <c r="I184" s="57"/>
      <c r="J184" s="57"/>
      <c r="K184" s="57"/>
      <c r="L184" s="57"/>
    </row>
    <row r="185" ht="16.5" customHeight="1">
      <c r="A185" s="57"/>
      <c r="B185" s="73"/>
      <c r="C185" s="74"/>
      <c r="D185" s="68"/>
      <c r="E185" s="90"/>
      <c r="F185" s="88"/>
      <c r="G185" s="89"/>
      <c r="H185" s="57"/>
      <c r="I185" s="57"/>
      <c r="J185" s="57"/>
      <c r="K185" s="57"/>
      <c r="L185" s="57"/>
    </row>
    <row r="186" ht="16.5" customHeight="1">
      <c r="A186" s="57"/>
      <c r="B186" s="73"/>
      <c r="C186" s="74"/>
      <c r="D186" s="68"/>
      <c r="E186" s="90"/>
      <c r="F186" s="88"/>
      <c r="G186" s="89"/>
      <c r="H186" s="57"/>
      <c r="I186" s="57"/>
      <c r="J186" s="57"/>
      <c r="K186" s="57"/>
      <c r="L186" s="57"/>
    </row>
    <row r="187" ht="16.5" customHeight="1">
      <c r="A187" s="57"/>
      <c r="B187" s="73"/>
      <c r="C187" s="74"/>
      <c r="D187" s="68"/>
      <c r="E187" s="90"/>
      <c r="F187" s="88"/>
      <c r="G187" s="89"/>
      <c r="H187" s="57"/>
      <c r="I187" s="57"/>
      <c r="J187" s="57"/>
      <c r="K187" s="57"/>
      <c r="L187" s="57"/>
    </row>
    <row r="188" ht="16.5" customHeight="1">
      <c r="A188" s="57"/>
      <c r="B188" s="73"/>
      <c r="C188" s="74"/>
      <c r="D188" s="68"/>
      <c r="E188" s="90"/>
      <c r="F188" s="88"/>
      <c r="G188" s="89"/>
      <c r="H188" s="57"/>
      <c r="I188" s="57"/>
      <c r="J188" s="57"/>
      <c r="K188" s="57"/>
      <c r="L188" s="57"/>
    </row>
    <row r="189" ht="16.5" customHeight="1">
      <c r="A189" s="57"/>
      <c r="B189" s="73"/>
      <c r="C189" s="74"/>
      <c r="D189" s="68"/>
      <c r="E189" s="90"/>
      <c r="F189" s="88"/>
      <c r="G189" s="89"/>
      <c r="H189" s="57"/>
      <c r="I189" s="57"/>
      <c r="J189" s="57"/>
      <c r="K189" s="57"/>
      <c r="L189" s="57"/>
    </row>
    <row r="190" ht="16.5" customHeight="1">
      <c r="A190" s="57"/>
      <c r="B190" s="73"/>
      <c r="C190" s="74"/>
      <c r="D190" s="68"/>
      <c r="E190" s="90"/>
      <c r="F190" s="88"/>
      <c r="G190" s="89"/>
      <c r="H190" s="57"/>
      <c r="I190" s="57"/>
      <c r="J190" s="57"/>
      <c r="K190" s="57"/>
      <c r="L190" s="57"/>
    </row>
    <row r="191" ht="16.5" customHeight="1">
      <c r="A191" s="57"/>
      <c r="B191" s="73"/>
      <c r="C191" s="74"/>
      <c r="D191" s="68"/>
      <c r="E191" s="90"/>
      <c r="F191" s="88"/>
      <c r="G191" s="89"/>
      <c r="H191" s="57"/>
      <c r="I191" s="57"/>
      <c r="J191" s="57"/>
      <c r="K191" s="57"/>
      <c r="L191" s="57"/>
    </row>
    <row r="192" ht="16.5" customHeight="1">
      <c r="A192" s="57"/>
      <c r="B192" s="73"/>
      <c r="C192" s="74"/>
      <c r="D192" s="68"/>
      <c r="E192" s="90"/>
      <c r="F192" s="88"/>
      <c r="G192" s="89"/>
      <c r="H192" s="57"/>
      <c r="I192" s="57"/>
      <c r="J192" s="57"/>
      <c r="K192" s="57"/>
      <c r="L192" s="57"/>
    </row>
    <row r="193" ht="16.5" customHeight="1">
      <c r="A193" s="57"/>
      <c r="B193" s="73"/>
      <c r="C193" s="74"/>
      <c r="D193" s="68"/>
      <c r="E193" s="90"/>
      <c r="F193" s="88"/>
      <c r="G193" s="89"/>
      <c r="H193" s="57"/>
      <c r="I193" s="57"/>
      <c r="J193" s="57"/>
      <c r="K193" s="57"/>
      <c r="L193" s="57"/>
    </row>
    <row r="194" ht="16.5" customHeight="1">
      <c r="A194" s="57"/>
      <c r="B194" s="73"/>
      <c r="C194" s="74"/>
      <c r="D194" s="68"/>
      <c r="E194" s="90"/>
      <c r="F194" s="88"/>
      <c r="G194" s="89"/>
      <c r="H194" s="57"/>
      <c r="I194" s="57"/>
      <c r="J194" s="57"/>
      <c r="K194" s="57"/>
      <c r="L194" s="57"/>
    </row>
    <row r="195" ht="16.5" customHeight="1">
      <c r="A195" s="57"/>
      <c r="B195" s="73"/>
      <c r="C195" s="74"/>
      <c r="D195" s="68"/>
      <c r="E195" s="90"/>
      <c r="F195" s="88"/>
      <c r="G195" s="89"/>
      <c r="H195" s="57"/>
      <c r="I195" s="57"/>
      <c r="J195" s="57"/>
      <c r="K195" s="57"/>
      <c r="L195" s="57"/>
    </row>
    <row r="196" ht="16.5" customHeight="1">
      <c r="A196" s="57"/>
      <c r="B196" s="73"/>
      <c r="C196" s="74"/>
      <c r="D196" s="68"/>
      <c r="E196" s="90"/>
      <c r="F196" s="88"/>
      <c r="G196" s="89"/>
      <c r="H196" s="57"/>
      <c r="I196" s="57"/>
      <c r="J196" s="57"/>
      <c r="K196" s="57"/>
      <c r="L196" s="57"/>
    </row>
    <row r="197" ht="16.5" customHeight="1">
      <c r="A197" s="57"/>
      <c r="B197" s="73"/>
      <c r="C197" s="74"/>
      <c r="D197" s="68"/>
      <c r="E197" s="90"/>
      <c r="F197" s="88"/>
      <c r="G197" s="89"/>
      <c r="H197" s="57"/>
      <c r="I197" s="57"/>
      <c r="J197" s="57"/>
      <c r="K197" s="57"/>
      <c r="L197" s="57"/>
    </row>
    <row r="198" ht="16.5" customHeight="1">
      <c r="A198" s="57"/>
      <c r="B198" s="73"/>
      <c r="C198" s="74"/>
      <c r="D198" s="68"/>
      <c r="E198" s="90"/>
      <c r="F198" s="88"/>
      <c r="G198" s="89"/>
      <c r="H198" s="57"/>
      <c r="I198" s="57"/>
      <c r="J198" s="57"/>
      <c r="K198" s="57"/>
      <c r="L198" s="57"/>
    </row>
    <row r="199" ht="16.5" customHeight="1">
      <c r="A199" s="57"/>
      <c r="B199" s="73"/>
      <c r="C199" s="74"/>
      <c r="D199" s="68"/>
      <c r="E199" s="90"/>
      <c r="F199" s="88"/>
      <c r="G199" s="89"/>
      <c r="H199" s="57"/>
      <c r="I199" s="57"/>
      <c r="J199" s="57"/>
      <c r="K199" s="57"/>
      <c r="L199" s="57"/>
    </row>
    <row r="200" ht="16.5" customHeight="1">
      <c r="A200" s="57"/>
      <c r="B200" s="73"/>
      <c r="C200" s="74"/>
      <c r="D200" s="68"/>
      <c r="E200" s="90"/>
      <c r="F200" s="88"/>
      <c r="G200" s="89"/>
      <c r="H200" s="57"/>
      <c r="I200" s="57"/>
      <c r="J200" s="57"/>
      <c r="K200" s="57"/>
      <c r="L200" s="57"/>
    </row>
    <row r="201" ht="16.5" customHeight="1">
      <c r="A201" s="57"/>
      <c r="B201" s="73"/>
      <c r="C201" s="74"/>
      <c r="D201" s="68"/>
      <c r="E201" s="90"/>
      <c r="F201" s="88"/>
      <c r="G201" s="89"/>
      <c r="H201" s="57"/>
      <c r="I201" s="57"/>
      <c r="J201" s="57"/>
      <c r="K201" s="57"/>
      <c r="L201" s="57"/>
    </row>
    <row r="202" ht="16.5" customHeight="1">
      <c r="A202" s="57"/>
      <c r="B202" s="73"/>
      <c r="C202" s="74"/>
      <c r="D202" s="68"/>
      <c r="E202" s="90"/>
      <c r="F202" s="88"/>
      <c r="G202" s="89"/>
      <c r="H202" s="57"/>
      <c r="I202" s="57"/>
      <c r="J202" s="57"/>
      <c r="K202" s="57"/>
      <c r="L202" s="57"/>
    </row>
    <row r="203" ht="16.5" customHeight="1">
      <c r="A203" s="57"/>
      <c r="B203" s="73"/>
      <c r="C203" s="74"/>
      <c r="D203" s="68"/>
      <c r="E203" s="90"/>
      <c r="F203" s="88"/>
      <c r="G203" s="89"/>
      <c r="H203" s="57"/>
      <c r="I203" s="57"/>
      <c r="J203" s="57"/>
      <c r="K203" s="57"/>
      <c r="L203" s="57"/>
    </row>
    <row r="204" ht="16.5" customHeight="1">
      <c r="A204" s="57"/>
      <c r="B204" s="73"/>
      <c r="C204" s="74"/>
      <c r="D204" s="68"/>
      <c r="E204" s="90"/>
      <c r="F204" s="88"/>
      <c r="G204" s="89"/>
      <c r="H204" s="57"/>
      <c r="I204" s="57"/>
      <c r="J204" s="57"/>
      <c r="K204" s="57"/>
      <c r="L204" s="57"/>
    </row>
    <row r="205" ht="16.5" customHeight="1">
      <c r="A205" s="57"/>
      <c r="B205" s="73"/>
      <c r="C205" s="74"/>
      <c r="D205" s="68"/>
      <c r="E205" s="90"/>
      <c r="F205" s="88"/>
      <c r="G205" s="89"/>
      <c r="H205" s="57"/>
      <c r="I205" s="57"/>
      <c r="J205" s="57"/>
      <c r="K205" s="57"/>
      <c r="L205" s="57"/>
    </row>
    <row r="206" ht="16.5" customHeight="1">
      <c r="A206" s="57"/>
      <c r="B206" s="73"/>
      <c r="C206" s="74"/>
      <c r="D206" s="68"/>
      <c r="E206" s="90"/>
      <c r="F206" s="88"/>
      <c r="G206" s="89"/>
      <c r="H206" s="57"/>
      <c r="I206" s="57"/>
      <c r="J206" s="57"/>
      <c r="K206" s="57"/>
      <c r="L206" s="57"/>
    </row>
    <row r="207" ht="16.5" customHeight="1">
      <c r="A207" s="57"/>
      <c r="B207" s="73"/>
      <c r="C207" s="74"/>
      <c r="D207" s="68"/>
      <c r="E207" s="90"/>
      <c r="F207" s="88"/>
      <c r="G207" s="89"/>
      <c r="H207" s="57"/>
      <c r="I207" s="57"/>
      <c r="J207" s="57"/>
      <c r="K207" s="57"/>
      <c r="L207" s="57"/>
    </row>
    <row r="208" ht="16.5" customHeight="1">
      <c r="A208" s="57"/>
      <c r="B208" s="73"/>
      <c r="C208" s="74"/>
      <c r="D208" s="68"/>
      <c r="E208" s="90"/>
      <c r="F208" s="88"/>
      <c r="G208" s="89"/>
      <c r="H208" s="57"/>
      <c r="I208" s="57"/>
      <c r="J208" s="57"/>
      <c r="K208" s="57"/>
      <c r="L208" s="57"/>
    </row>
    <row r="209" ht="16.5" customHeight="1">
      <c r="A209" s="57"/>
      <c r="B209" s="73"/>
      <c r="C209" s="74"/>
      <c r="D209" s="68"/>
      <c r="E209" s="90"/>
      <c r="F209" s="88"/>
      <c r="G209" s="89"/>
      <c r="H209" s="57"/>
      <c r="I209" s="57"/>
      <c r="J209" s="57"/>
      <c r="K209" s="57"/>
      <c r="L209" s="57"/>
    </row>
    <row r="210" ht="16.5" customHeight="1">
      <c r="A210" s="57"/>
      <c r="B210" s="73"/>
      <c r="C210" s="74"/>
      <c r="D210" s="68"/>
      <c r="E210" s="90"/>
      <c r="F210" s="88"/>
      <c r="G210" s="89"/>
      <c r="H210" s="57"/>
      <c r="I210" s="57"/>
      <c r="J210" s="57"/>
      <c r="K210" s="57"/>
      <c r="L210" s="57"/>
    </row>
    <row r="211" ht="16.5" customHeight="1">
      <c r="A211" s="57"/>
      <c r="B211" s="73"/>
      <c r="C211" s="74"/>
      <c r="D211" s="68"/>
      <c r="E211" s="90"/>
      <c r="F211" s="88"/>
      <c r="G211" s="89"/>
      <c r="H211" s="57"/>
      <c r="I211" s="57"/>
      <c r="J211" s="57"/>
      <c r="K211" s="57"/>
      <c r="L211" s="57"/>
    </row>
    <row r="212" ht="16.5" customHeight="1">
      <c r="A212" s="57"/>
      <c r="B212" s="73"/>
      <c r="C212" s="74"/>
      <c r="D212" s="68"/>
      <c r="E212" s="90"/>
      <c r="F212" s="88"/>
      <c r="G212" s="89"/>
      <c r="H212" s="57"/>
      <c r="I212" s="57"/>
      <c r="J212" s="57"/>
      <c r="K212" s="57"/>
      <c r="L212" s="57"/>
    </row>
    <row r="213" ht="16.5" customHeight="1">
      <c r="A213" s="57"/>
      <c r="B213" s="73"/>
      <c r="C213" s="74"/>
      <c r="D213" s="68"/>
      <c r="E213" s="90"/>
      <c r="F213" s="88"/>
      <c r="G213" s="89"/>
      <c r="H213" s="57"/>
      <c r="I213" s="57"/>
      <c r="J213" s="57"/>
      <c r="K213" s="57"/>
      <c r="L213" s="57"/>
    </row>
    <row r="214" ht="16.5" customHeight="1">
      <c r="A214" s="57"/>
      <c r="B214" s="73"/>
      <c r="C214" s="74"/>
      <c r="D214" s="68"/>
      <c r="E214" s="90"/>
      <c r="F214" s="88"/>
      <c r="G214" s="89"/>
      <c r="H214" s="57"/>
      <c r="I214" s="57"/>
      <c r="J214" s="57"/>
      <c r="K214" s="57"/>
      <c r="L214" s="57"/>
    </row>
    <row r="215" ht="16.5" customHeight="1">
      <c r="A215" s="57"/>
      <c r="B215" s="73"/>
      <c r="C215" s="74"/>
      <c r="D215" s="68"/>
      <c r="E215" s="90"/>
      <c r="F215" s="88"/>
      <c r="G215" s="89"/>
      <c r="H215" s="57"/>
      <c r="I215" s="57"/>
      <c r="J215" s="57"/>
      <c r="K215" s="57"/>
      <c r="L215" s="57"/>
    </row>
    <row r="216" ht="16.5" customHeight="1">
      <c r="A216" s="57"/>
      <c r="B216" s="73"/>
      <c r="C216" s="74"/>
      <c r="D216" s="68"/>
      <c r="E216" s="90"/>
      <c r="F216" s="88"/>
      <c r="G216" s="89"/>
      <c r="H216" s="57"/>
      <c r="I216" s="57"/>
      <c r="J216" s="57"/>
      <c r="K216" s="57"/>
      <c r="L216" s="57"/>
    </row>
    <row r="217" ht="16.5" customHeight="1">
      <c r="A217" s="57"/>
      <c r="B217" s="73"/>
      <c r="C217" s="74"/>
      <c r="D217" s="68"/>
      <c r="E217" s="90"/>
      <c r="F217" s="88"/>
      <c r="G217" s="89"/>
      <c r="H217" s="57"/>
      <c r="I217" s="57"/>
      <c r="J217" s="57"/>
      <c r="K217" s="57"/>
      <c r="L217" s="57"/>
    </row>
    <row r="218" ht="16.5" customHeight="1">
      <c r="A218" s="57"/>
      <c r="B218" s="73"/>
      <c r="C218" s="74"/>
      <c r="D218" s="68"/>
      <c r="E218" s="90"/>
      <c r="F218" s="88"/>
      <c r="G218" s="89"/>
      <c r="H218" s="57"/>
      <c r="I218" s="57"/>
      <c r="J218" s="57"/>
      <c r="K218" s="57"/>
      <c r="L218" s="57"/>
    </row>
    <row r="219" ht="16.5" customHeight="1">
      <c r="A219" s="57"/>
      <c r="B219" s="73"/>
      <c r="C219" s="74"/>
      <c r="D219" s="68"/>
      <c r="E219" s="90"/>
      <c r="F219" s="88"/>
      <c r="G219" s="89"/>
      <c r="H219" s="57"/>
      <c r="I219" s="57"/>
      <c r="J219" s="57"/>
      <c r="K219" s="57"/>
      <c r="L219" s="57"/>
    </row>
    <row r="220" ht="16.5" customHeight="1">
      <c r="A220" s="57"/>
      <c r="B220" s="73"/>
      <c r="C220" s="74"/>
      <c r="D220" s="68"/>
      <c r="E220" s="90"/>
      <c r="F220" s="88"/>
      <c r="G220" s="89"/>
      <c r="H220" s="57"/>
      <c r="I220" s="57"/>
      <c r="J220" s="57"/>
      <c r="K220" s="57"/>
      <c r="L220" s="57"/>
    </row>
    <row r="221" ht="16.5" customHeight="1">
      <c r="A221" s="57"/>
      <c r="B221" s="73"/>
      <c r="C221" s="74"/>
      <c r="D221" s="68"/>
      <c r="E221" s="90"/>
      <c r="F221" s="88"/>
      <c r="G221" s="89"/>
      <c r="H221" s="57"/>
      <c r="I221" s="57"/>
      <c r="J221" s="57"/>
      <c r="K221" s="57"/>
      <c r="L221" s="57"/>
    </row>
    <row r="222" ht="16.5" customHeight="1">
      <c r="A222" s="57"/>
      <c r="B222" s="73"/>
      <c r="C222" s="74"/>
      <c r="D222" s="68"/>
      <c r="E222" s="90"/>
      <c r="F222" s="88"/>
      <c r="G222" s="89"/>
      <c r="H222" s="57"/>
      <c r="I222" s="57"/>
      <c r="J222" s="57"/>
      <c r="K222" s="57"/>
      <c r="L222" s="57"/>
    </row>
    <row r="223" ht="16.5" customHeight="1">
      <c r="A223" s="57"/>
      <c r="B223" s="73"/>
      <c r="C223" s="74"/>
      <c r="D223" s="68"/>
      <c r="E223" s="90"/>
      <c r="F223" s="88"/>
      <c r="G223" s="89"/>
      <c r="H223" s="57"/>
      <c r="I223" s="57"/>
      <c r="J223" s="57"/>
      <c r="K223" s="57"/>
      <c r="L223" s="57"/>
    </row>
    <row r="224" ht="16.5" customHeight="1">
      <c r="A224" s="57"/>
      <c r="B224" s="73"/>
      <c r="C224" s="74"/>
      <c r="D224" s="68"/>
      <c r="E224" s="90"/>
      <c r="F224" s="88"/>
      <c r="G224" s="89"/>
      <c r="H224" s="57"/>
      <c r="I224" s="57"/>
      <c r="J224" s="57"/>
      <c r="K224" s="57"/>
      <c r="L224" s="57"/>
    </row>
    <row r="225" ht="16.5" customHeight="1">
      <c r="A225" s="57"/>
      <c r="B225" s="73"/>
      <c r="C225" s="74"/>
      <c r="D225" s="68"/>
      <c r="E225" s="90"/>
      <c r="F225" s="88"/>
      <c r="G225" s="89"/>
      <c r="H225" s="57"/>
      <c r="I225" s="57"/>
      <c r="J225" s="57"/>
      <c r="K225" s="57"/>
      <c r="L225" s="57"/>
    </row>
    <row r="226" ht="16.5" customHeight="1">
      <c r="A226" s="57"/>
      <c r="B226" s="73"/>
      <c r="C226" s="74"/>
      <c r="D226" s="68"/>
      <c r="E226" s="90"/>
      <c r="F226" s="88"/>
      <c r="G226" s="89"/>
      <c r="H226" s="57"/>
      <c r="I226" s="57"/>
      <c r="J226" s="57"/>
      <c r="K226" s="57"/>
      <c r="L226" s="57"/>
    </row>
    <row r="227" ht="16.5" customHeight="1">
      <c r="A227" s="57"/>
      <c r="B227" s="73"/>
      <c r="C227" s="74"/>
      <c r="D227" s="68"/>
      <c r="E227" s="90"/>
      <c r="F227" s="88"/>
      <c r="G227" s="89"/>
      <c r="H227" s="57"/>
      <c r="I227" s="57"/>
      <c r="J227" s="57"/>
      <c r="K227" s="57"/>
      <c r="L227" s="57"/>
    </row>
    <row r="228" ht="16.5" customHeight="1">
      <c r="A228" s="57"/>
      <c r="B228" s="73"/>
      <c r="C228" s="74"/>
      <c r="D228" s="68"/>
      <c r="E228" s="90"/>
      <c r="F228" s="88"/>
      <c r="G228" s="89"/>
      <c r="H228" s="57"/>
      <c r="I228" s="57"/>
      <c r="J228" s="57"/>
      <c r="K228" s="57"/>
      <c r="L228" s="57"/>
    </row>
    <row r="229" ht="16.5" customHeight="1">
      <c r="A229" s="57"/>
      <c r="B229" s="73"/>
      <c r="C229" s="74"/>
      <c r="D229" s="68"/>
      <c r="E229" s="90"/>
      <c r="F229" s="88"/>
      <c r="G229" s="89"/>
      <c r="H229" s="57"/>
      <c r="I229" s="57"/>
      <c r="J229" s="57"/>
      <c r="K229" s="57"/>
      <c r="L229" s="57"/>
    </row>
    <row r="230" ht="16.5" customHeight="1">
      <c r="A230" s="57"/>
      <c r="B230" s="73"/>
      <c r="C230" s="74"/>
      <c r="D230" s="68"/>
      <c r="E230" s="90"/>
      <c r="F230" s="88"/>
      <c r="G230" s="89"/>
      <c r="H230" s="57"/>
      <c r="I230" s="57"/>
      <c r="J230" s="57"/>
      <c r="K230" s="57"/>
      <c r="L230" s="57"/>
    </row>
    <row r="231" ht="16.5" customHeight="1">
      <c r="A231" s="57"/>
      <c r="B231" s="73"/>
      <c r="C231" s="74"/>
      <c r="D231" s="68"/>
      <c r="E231" s="90"/>
      <c r="F231" s="88"/>
      <c r="G231" s="89"/>
      <c r="H231" s="57"/>
      <c r="I231" s="57"/>
      <c r="J231" s="57"/>
      <c r="K231" s="57"/>
      <c r="L231" s="57"/>
    </row>
    <row r="232" ht="16.5" customHeight="1">
      <c r="A232" s="57"/>
      <c r="B232" s="73"/>
      <c r="C232" s="74"/>
      <c r="D232" s="68"/>
      <c r="E232" s="90"/>
      <c r="F232" s="88"/>
      <c r="G232" s="89"/>
      <c r="H232" s="57"/>
      <c r="I232" s="57"/>
      <c r="J232" s="57"/>
      <c r="K232" s="57"/>
      <c r="L232" s="57"/>
    </row>
    <row r="233" ht="16.5" customHeight="1">
      <c r="A233" s="57"/>
      <c r="B233" s="73"/>
      <c r="C233" s="74"/>
      <c r="D233" s="68"/>
      <c r="E233" s="90"/>
      <c r="F233" s="88"/>
      <c r="G233" s="89"/>
      <c r="H233" s="57"/>
      <c r="I233" s="57"/>
      <c r="J233" s="57"/>
      <c r="K233" s="57"/>
      <c r="L233" s="57"/>
    </row>
    <row r="234" ht="16.5" customHeight="1">
      <c r="A234" s="57"/>
      <c r="B234" s="73"/>
      <c r="C234" s="74"/>
      <c r="D234" s="68"/>
      <c r="E234" s="90"/>
      <c r="F234" s="88"/>
      <c r="G234" s="89"/>
      <c r="H234" s="57"/>
      <c r="I234" s="57"/>
      <c r="J234" s="57"/>
      <c r="K234" s="57"/>
      <c r="L234" s="57"/>
    </row>
    <row r="235" ht="16.5" customHeight="1">
      <c r="A235" s="57"/>
      <c r="B235" s="73"/>
      <c r="C235" s="74"/>
      <c r="D235" s="68"/>
      <c r="E235" s="90"/>
      <c r="F235" s="88"/>
      <c r="G235" s="89"/>
      <c r="H235" s="57"/>
      <c r="I235" s="57"/>
      <c r="J235" s="57"/>
      <c r="K235" s="57"/>
      <c r="L235" s="57"/>
    </row>
    <row r="236" ht="16.5" customHeight="1">
      <c r="A236" s="57"/>
      <c r="B236" s="73"/>
      <c r="C236" s="74"/>
      <c r="D236" s="68"/>
      <c r="E236" s="90"/>
      <c r="F236" s="88"/>
      <c r="G236" s="89"/>
      <c r="H236" s="57"/>
      <c r="I236" s="57"/>
      <c r="J236" s="57"/>
      <c r="K236" s="57"/>
      <c r="L236" s="57"/>
    </row>
    <row r="237" ht="16.5" customHeight="1">
      <c r="A237" s="57"/>
      <c r="B237" s="73"/>
      <c r="C237" s="74"/>
      <c r="D237" s="68"/>
      <c r="E237" s="90"/>
      <c r="F237" s="88"/>
      <c r="G237" s="89"/>
      <c r="H237" s="57"/>
      <c r="I237" s="57"/>
      <c r="J237" s="57"/>
      <c r="K237" s="57"/>
      <c r="L237" s="57"/>
    </row>
    <row r="238" ht="16.5" customHeight="1">
      <c r="A238" s="57"/>
      <c r="B238" s="73"/>
      <c r="C238" s="74"/>
      <c r="D238" s="68"/>
      <c r="E238" s="90"/>
      <c r="F238" s="88"/>
      <c r="G238" s="89"/>
      <c r="H238" s="57"/>
      <c r="I238" s="57"/>
      <c r="J238" s="57"/>
      <c r="K238" s="57"/>
      <c r="L238" s="57"/>
    </row>
    <row r="239" ht="16.5" customHeight="1">
      <c r="A239" s="57"/>
      <c r="B239" s="73"/>
      <c r="C239" s="74"/>
      <c r="D239" s="68"/>
      <c r="E239" s="90"/>
      <c r="F239" s="88"/>
      <c r="G239" s="89"/>
      <c r="H239" s="57"/>
      <c r="I239" s="57"/>
      <c r="J239" s="57"/>
      <c r="K239" s="57"/>
      <c r="L239" s="57"/>
    </row>
    <row r="240" ht="16.5" customHeight="1">
      <c r="A240" s="57"/>
      <c r="B240" s="73"/>
      <c r="C240" s="74"/>
      <c r="D240" s="68"/>
      <c r="E240" s="90"/>
      <c r="F240" s="88"/>
      <c r="G240" s="89"/>
      <c r="H240" s="57"/>
      <c r="I240" s="57"/>
      <c r="J240" s="57"/>
      <c r="K240" s="57"/>
      <c r="L240" s="57"/>
    </row>
    <row r="241" ht="16.5" customHeight="1">
      <c r="A241" s="57"/>
      <c r="B241" s="73"/>
      <c r="C241" s="74"/>
      <c r="D241" s="68"/>
      <c r="E241" s="90"/>
      <c r="F241" s="88"/>
      <c r="G241" s="89"/>
      <c r="H241" s="57"/>
      <c r="I241" s="57"/>
      <c r="J241" s="57"/>
      <c r="K241" s="57"/>
      <c r="L241" s="57"/>
    </row>
    <row r="242" ht="16.5" customHeight="1">
      <c r="A242" s="57"/>
      <c r="B242" s="73"/>
      <c r="C242" s="74"/>
      <c r="D242" s="68"/>
      <c r="E242" s="90"/>
      <c r="F242" s="88"/>
      <c r="G242" s="89"/>
      <c r="H242" s="57"/>
      <c r="I242" s="57"/>
      <c r="J242" s="57"/>
      <c r="K242" s="57"/>
      <c r="L242" s="57"/>
    </row>
    <row r="243" ht="16.5" customHeight="1">
      <c r="A243" s="57"/>
      <c r="B243" s="73"/>
      <c r="C243" s="74"/>
      <c r="D243" s="68"/>
      <c r="E243" s="90"/>
      <c r="F243" s="88"/>
      <c r="G243" s="89"/>
      <c r="H243" s="57"/>
      <c r="I243" s="57"/>
      <c r="J243" s="57"/>
      <c r="K243" s="57"/>
      <c r="L243" s="57"/>
    </row>
    <row r="244" ht="16.5" customHeight="1">
      <c r="A244" s="57"/>
      <c r="B244" s="73"/>
      <c r="C244" s="74"/>
      <c r="D244" s="68"/>
      <c r="E244" s="90"/>
      <c r="F244" s="88"/>
      <c r="G244" s="89"/>
      <c r="H244" s="57"/>
      <c r="I244" s="57"/>
      <c r="J244" s="57"/>
      <c r="K244" s="57"/>
      <c r="L244" s="57"/>
    </row>
    <row r="245" ht="16.5" customHeight="1">
      <c r="A245" s="57"/>
      <c r="B245" s="73"/>
      <c r="C245" s="74"/>
      <c r="D245" s="68"/>
      <c r="E245" s="90"/>
      <c r="F245" s="88"/>
      <c r="G245" s="89"/>
      <c r="H245" s="57"/>
      <c r="I245" s="57"/>
      <c r="J245" s="57"/>
      <c r="K245" s="57"/>
      <c r="L245" s="57"/>
    </row>
    <row r="246" ht="16.5" customHeight="1">
      <c r="A246" s="57"/>
      <c r="B246" s="73"/>
      <c r="C246" s="74"/>
      <c r="D246" s="68"/>
      <c r="E246" s="90"/>
      <c r="F246" s="88"/>
      <c r="G246" s="89"/>
      <c r="H246" s="57"/>
      <c r="I246" s="57"/>
      <c r="J246" s="57"/>
      <c r="K246" s="57"/>
      <c r="L246" s="57"/>
    </row>
    <row r="247" ht="16.5" customHeight="1">
      <c r="A247" s="57"/>
      <c r="B247" s="73"/>
      <c r="C247" s="74"/>
      <c r="D247" s="68"/>
      <c r="E247" s="90"/>
      <c r="F247" s="88"/>
      <c r="G247" s="89"/>
      <c r="H247" s="57"/>
      <c r="I247" s="57"/>
      <c r="J247" s="57"/>
      <c r="K247" s="57"/>
      <c r="L247" s="57"/>
    </row>
    <row r="248" ht="16.5" customHeight="1">
      <c r="A248" s="57"/>
      <c r="B248" s="73"/>
      <c r="C248" s="74"/>
      <c r="D248" s="68"/>
      <c r="E248" s="90"/>
      <c r="F248" s="88"/>
      <c r="G248" s="89"/>
      <c r="H248" s="57"/>
      <c r="I248" s="57"/>
      <c r="J248" s="57"/>
      <c r="K248" s="57"/>
      <c r="L248" s="57"/>
    </row>
    <row r="249" ht="16.5" customHeight="1">
      <c r="A249" s="57"/>
      <c r="B249" s="73"/>
      <c r="C249" s="74"/>
      <c r="D249" s="68"/>
      <c r="E249" s="90"/>
      <c r="F249" s="88"/>
      <c r="G249" s="89"/>
      <c r="H249" s="57"/>
      <c r="I249" s="57"/>
      <c r="J249" s="57"/>
      <c r="K249" s="57"/>
      <c r="L249" s="57"/>
    </row>
    <row r="250" ht="16.5" customHeight="1">
      <c r="A250" s="57"/>
      <c r="B250" s="73"/>
      <c r="C250" s="74"/>
      <c r="D250" s="68"/>
      <c r="E250" s="90"/>
      <c r="F250" s="88"/>
      <c r="G250" s="89"/>
      <c r="H250" s="57"/>
      <c r="I250" s="57"/>
      <c r="J250" s="57"/>
      <c r="K250" s="57"/>
      <c r="L250" s="57"/>
    </row>
    <row r="251" ht="16.5" customHeight="1">
      <c r="A251" s="57"/>
      <c r="B251" s="73"/>
      <c r="C251" s="74"/>
      <c r="D251" s="68"/>
      <c r="E251" s="90"/>
      <c r="F251" s="88"/>
      <c r="G251" s="89"/>
      <c r="H251" s="57"/>
      <c r="I251" s="57"/>
      <c r="J251" s="57"/>
      <c r="K251" s="57"/>
      <c r="L251" s="57"/>
    </row>
    <row r="252" ht="16.5" customHeight="1">
      <c r="A252" s="57"/>
      <c r="B252" s="73"/>
      <c r="C252" s="74"/>
      <c r="D252" s="68"/>
      <c r="E252" s="90"/>
      <c r="F252" s="88"/>
      <c r="G252" s="89"/>
      <c r="H252" s="57"/>
      <c r="I252" s="57"/>
      <c r="J252" s="57"/>
      <c r="K252" s="57"/>
      <c r="L252" s="57"/>
    </row>
    <row r="253" ht="16.5" customHeight="1">
      <c r="A253" s="57"/>
      <c r="B253" s="73"/>
      <c r="C253" s="74"/>
      <c r="D253" s="68"/>
      <c r="E253" s="90"/>
      <c r="F253" s="88"/>
      <c r="G253" s="89"/>
      <c r="H253" s="57"/>
      <c r="I253" s="57"/>
      <c r="J253" s="57"/>
      <c r="K253" s="57"/>
      <c r="L253" s="57"/>
    </row>
    <row r="254" ht="16.5" customHeight="1">
      <c r="A254" s="57"/>
      <c r="B254" s="73"/>
      <c r="C254" s="74"/>
      <c r="D254" s="68"/>
      <c r="E254" s="90"/>
      <c r="F254" s="88"/>
      <c r="G254" s="89"/>
      <c r="H254" s="57"/>
      <c r="I254" s="57"/>
      <c r="J254" s="57"/>
      <c r="K254" s="57"/>
      <c r="L254" s="57"/>
    </row>
    <row r="255" ht="16.5" customHeight="1">
      <c r="A255" s="57"/>
      <c r="B255" s="73"/>
      <c r="C255" s="74"/>
      <c r="D255" s="68"/>
      <c r="E255" s="90"/>
      <c r="F255" s="88"/>
      <c r="G255" s="89"/>
      <c r="H255" s="57"/>
      <c r="I255" s="57"/>
      <c r="J255" s="57"/>
      <c r="K255" s="57"/>
      <c r="L255" s="57"/>
    </row>
    <row r="256" ht="16.5" customHeight="1">
      <c r="A256" s="57"/>
      <c r="B256" s="73"/>
      <c r="C256" s="74"/>
      <c r="D256" s="68"/>
      <c r="E256" s="90"/>
      <c r="F256" s="88"/>
      <c r="G256" s="89"/>
      <c r="H256" s="57"/>
      <c r="I256" s="57"/>
      <c r="J256" s="57"/>
      <c r="K256" s="57"/>
      <c r="L256" s="57"/>
    </row>
    <row r="257" ht="16.5" customHeight="1">
      <c r="A257" s="57"/>
      <c r="B257" s="73"/>
      <c r="C257" s="74"/>
      <c r="D257" s="68"/>
      <c r="E257" s="90"/>
      <c r="F257" s="88"/>
      <c r="G257" s="89"/>
      <c r="H257" s="57"/>
      <c r="I257" s="57"/>
      <c r="J257" s="57"/>
      <c r="K257" s="57"/>
      <c r="L257" s="57"/>
    </row>
    <row r="258" ht="16.5" customHeight="1">
      <c r="A258" s="57"/>
      <c r="B258" s="73"/>
      <c r="C258" s="74"/>
      <c r="D258" s="68"/>
      <c r="E258" s="90"/>
      <c r="F258" s="88"/>
      <c r="G258" s="89"/>
      <c r="H258" s="57"/>
      <c r="I258" s="57"/>
      <c r="J258" s="57"/>
      <c r="K258" s="57"/>
      <c r="L258" s="57"/>
    </row>
    <row r="259" ht="16.5" customHeight="1">
      <c r="A259" s="57"/>
      <c r="B259" s="73"/>
      <c r="C259" s="74"/>
      <c r="D259" s="68"/>
      <c r="E259" s="90"/>
      <c r="F259" s="88"/>
      <c r="G259" s="89"/>
      <c r="H259" s="57"/>
      <c r="I259" s="57"/>
      <c r="J259" s="57"/>
      <c r="K259" s="57"/>
      <c r="L259" s="57"/>
    </row>
    <row r="260" ht="16.5" customHeight="1">
      <c r="A260" s="57"/>
      <c r="B260" s="73"/>
      <c r="C260" s="74"/>
      <c r="D260" s="68"/>
      <c r="E260" s="90"/>
      <c r="F260" s="88"/>
      <c r="G260" s="89"/>
      <c r="H260" s="57"/>
      <c r="I260" s="57"/>
      <c r="J260" s="57"/>
      <c r="K260" s="57"/>
      <c r="L260" s="57"/>
    </row>
    <row r="261" ht="16.5" customHeight="1">
      <c r="A261" s="57"/>
      <c r="B261" s="73"/>
      <c r="C261" s="74"/>
      <c r="D261" s="68"/>
      <c r="E261" s="90"/>
      <c r="F261" s="88"/>
      <c r="G261" s="89"/>
      <c r="H261" s="57"/>
      <c r="I261" s="57"/>
      <c r="J261" s="57"/>
      <c r="K261" s="57"/>
      <c r="L261" s="57"/>
    </row>
    <row r="262" ht="16.5" customHeight="1">
      <c r="A262" s="57"/>
      <c r="B262" s="73"/>
      <c r="C262" s="74"/>
      <c r="D262" s="68"/>
      <c r="E262" s="90"/>
      <c r="F262" s="88"/>
      <c r="G262" s="89"/>
      <c r="H262" s="57"/>
      <c r="I262" s="57"/>
      <c r="J262" s="57"/>
      <c r="K262" s="57"/>
      <c r="L262" s="57"/>
    </row>
    <row r="263" ht="16.5" customHeight="1">
      <c r="A263" s="57"/>
      <c r="B263" s="73"/>
      <c r="C263" s="74"/>
      <c r="D263" s="68"/>
      <c r="E263" s="90"/>
      <c r="F263" s="88"/>
      <c r="G263" s="89"/>
      <c r="H263" s="57"/>
      <c r="I263" s="57"/>
      <c r="J263" s="57"/>
      <c r="K263" s="57"/>
      <c r="L263" s="57"/>
    </row>
    <row r="264" ht="16.5" customHeight="1">
      <c r="A264" s="57"/>
      <c r="B264" s="73"/>
      <c r="C264" s="74"/>
      <c r="D264" s="68"/>
      <c r="E264" s="90"/>
      <c r="F264" s="88"/>
      <c r="G264" s="89"/>
      <c r="H264" s="57"/>
      <c r="I264" s="57"/>
      <c r="J264" s="57"/>
      <c r="K264" s="57"/>
      <c r="L264" s="57"/>
    </row>
    <row r="265" ht="16.5" customHeight="1">
      <c r="A265" s="57"/>
      <c r="B265" s="73"/>
      <c r="C265" s="74"/>
      <c r="D265" s="68"/>
      <c r="E265" s="90"/>
      <c r="F265" s="88"/>
      <c r="G265" s="89"/>
      <c r="H265" s="57"/>
      <c r="I265" s="57"/>
      <c r="J265" s="57"/>
      <c r="K265" s="57"/>
      <c r="L265" s="57"/>
    </row>
    <row r="266" ht="16.5" customHeight="1">
      <c r="A266" s="57"/>
      <c r="B266" s="73"/>
      <c r="C266" s="74"/>
      <c r="D266" s="68"/>
      <c r="E266" s="90"/>
      <c r="F266" s="88"/>
      <c r="G266" s="89"/>
      <c r="H266" s="57"/>
      <c r="I266" s="57"/>
      <c r="J266" s="57"/>
      <c r="K266" s="57"/>
      <c r="L266" s="57"/>
    </row>
    <row r="267" ht="16.5" customHeight="1">
      <c r="A267" s="57"/>
      <c r="B267" s="73"/>
      <c r="C267" s="74"/>
      <c r="D267" s="68"/>
      <c r="E267" s="90"/>
      <c r="F267" s="88"/>
      <c r="G267" s="89"/>
      <c r="H267" s="57"/>
      <c r="I267" s="57"/>
      <c r="J267" s="57"/>
      <c r="K267" s="57"/>
      <c r="L267" s="57"/>
    </row>
    <row r="268" ht="16.5" customHeight="1">
      <c r="A268" s="57"/>
      <c r="B268" s="73"/>
      <c r="C268" s="74"/>
      <c r="D268" s="68"/>
      <c r="E268" s="90"/>
      <c r="F268" s="88"/>
      <c r="G268" s="89"/>
      <c r="H268" s="57"/>
      <c r="I268" s="57"/>
      <c r="J268" s="57"/>
      <c r="K268" s="57"/>
      <c r="L268" s="57"/>
    </row>
    <row r="269" ht="16.5" customHeight="1">
      <c r="A269" s="57"/>
      <c r="B269" s="73"/>
      <c r="C269" s="74"/>
      <c r="D269" s="68"/>
      <c r="E269" s="90"/>
      <c r="F269" s="88"/>
      <c r="G269" s="89"/>
      <c r="H269" s="57"/>
      <c r="I269" s="57"/>
      <c r="J269" s="57"/>
      <c r="K269" s="57"/>
      <c r="L269" s="57"/>
    </row>
    <row r="270" ht="16.5" customHeight="1">
      <c r="A270" s="57"/>
      <c r="B270" s="73"/>
      <c r="C270" s="74"/>
      <c r="D270" s="68"/>
      <c r="E270" s="90"/>
      <c r="F270" s="88"/>
      <c r="G270" s="89"/>
      <c r="H270" s="57"/>
      <c r="I270" s="57"/>
      <c r="J270" s="57"/>
      <c r="K270" s="57"/>
      <c r="L270" s="57"/>
    </row>
    <row r="271" ht="16.5" customHeight="1">
      <c r="A271" s="57"/>
      <c r="B271" s="73"/>
      <c r="C271" s="74"/>
      <c r="D271" s="68"/>
      <c r="E271" s="90"/>
      <c r="F271" s="88"/>
      <c r="G271" s="89"/>
      <c r="H271" s="57"/>
      <c r="I271" s="57"/>
      <c r="J271" s="57"/>
      <c r="K271" s="57"/>
      <c r="L271" s="57"/>
    </row>
    <row r="272" ht="16.5" customHeight="1">
      <c r="A272" s="57"/>
      <c r="B272" s="73"/>
      <c r="C272" s="74"/>
      <c r="D272" s="68"/>
      <c r="E272" s="90"/>
      <c r="F272" s="88"/>
      <c r="G272" s="89"/>
      <c r="H272" s="57"/>
      <c r="I272" s="57"/>
      <c r="J272" s="57"/>
      <c r="K272" s="57"/>
      <c r="L272" s="57"/>
    </row>
    <row r="273" ht="16.5" customHeight="1">
      <c r="A273" s="57"/>
      <c r="B273" s="73"/>
      <c r="C273" s="74"/>
      <c r="D273" s="68"/>
      <c r="E273" s="90"/>
      <c r="F273" s="88"/>
      <c r="G273" s="89"/>
      <c r="H273" s="57"/>
      <c r="I273" s="57"/>
      <c r="J273" s="57"/>
      <c r="K273" s="57"/>
      <c r="L273" s="57"/>
    </row>
    <row r="274" ht="16.5" customHeight="1">
      <c r="A274" s="57"/>
      <c r="B274" s="73"/>
      <c r="C274" s="74"/>
      <c r="D274" s="68"/>
      <c r="E274" s="90"/>
      <c r="F274" s="88"/>
      <c r="G274" s="89"/>
      <c r="H274" s="57"/>
      <c r="I274" s="57"/>
      <c r="J274" s="57"/>
      <c r="K274" s="57"/>
      <c r="L274" s="57"/>
    </row>
    <row r="275" ht="16.5" customHeight="1">
      <c r="A275" s="57"/>
      <c r="B275" s="73"/>
      <c r="C275" s="74"/>
      <c r="D275" s="68"/>
      <c r="E275" s="90"/>
      <c r="F275" s="88"/>
      <c r="G275" s="89"/>
      <c r="H275" s="57"/>
      <c r="I275" s="57"/>
      <c r="J275" s="57"/>
      <c r="K275" s="57"/>
      <c r="L275" s="57"/>
    </row>
    <row r="276" ht="16.5" customHeight="1">
      <c r="A276" s="57"/>
      <c r="B276" s="73"/>
      <c r="C276" s="74"/>
      <c r="D276" s="68"/>
      <c r="E276" s="90"/>
      <c r="F276" s="88"/>
      <c r="G276" s="89"/>
      <c r="H276" s="57"/>
      <c r="I276" s="57"/>
      <c r="J276" s="57"/>
      <c r="K276" s="57"/>
      <c r="L276" s="57"/>
    </row>
    <row r="277" ht="16.5" customHeight="1">
      <c r="A277" s="57"/>
      <c r="B277" s="73"/>
      <c r="C277" s="74"/>
      <c r="D277" s="68"/>
      <c r="E277" s="90"/>
      <c r="F277" s="88"/>
      <c r="G277" s="89"/>
      <c r="H277" s="57"/>
      <c r="I277" s="57"/>
      <c r="J277" s="57"/>
      <c r="K277" s="57"/>
      <c r="L277" s="57"/>
    </row>
    <row r="278" ht="16.5" customHeight="1">
      <c r="A278" s="57"/>
      <c r="B278" s="73"/>
      <c r="C278" s="74"/>
      <c r="D278" s="68"/>
      <c r="E278" s="90"/>
      <c r="F278" s="88"/>
      <c r="G278" s="89"/>
      <c r="H278" s="57"/>
      <c r="I278" s="57"/>
      <c r="J278" s="57"/>
      <c r="K278" s="57"/>
      <c r="L278" s="57"/>
    </row>
    <row r="279" ht="16.5" customHeight="1">
      <c r="A279" s="57"/>
      <c r="B279" s="73"/>
      <c r="C279" s="74"/>
      <c r="D279" s="68"/>
      <c r="E279" s="90"/>
      <c r="F279" s="88"/>
      <c r="G279" s="89"/>
      <c r="H279" s="57"/>
      <c r="I279" s="57"/>
      <c r="J279" s="57"/>
      <c r="K279" s="57"/>
      <c r="L279" s="57"/>
    </row>
    <row r="280" ht="16.5" customHeight="1">
      <c r="A280" s="57"/>
      <c r="B280" s="73"/>
      <c r="C280" s="74"/>
      <c r="D280" s="68"/>
      <c r="E280" s="90"/>
      <c r="F280" s="88"/>
      <c r="G280" s="89"/>
      <c r="H280" s="57"/>
      <c r="I280" s="57"/>
      <c r="J280" s="57"/>
      <c r="K280" s="57"/>
      <c r="L280" s="57"/>
    </row>
    <row r="281" ht="16.5" customHeight="1">
      <c r="A281" s="57"/>
      <c r="B281" s="73"/>
      <c r="C281" s="74"/>
      <c r="D281" s="68"/>
      <c r="E281" s="90"/>
      <c r="F281" s="88"/>
      <c r="G281" s="89"/>
      <c r="H281" s="57"/>
      <c r="I281" s="57"/>
      <c r="J281" s="57"/>
      <c r="K281" s="57"/>
      <c r="L281" s="57"/>
    </row>
    <row r="282" ht="16.5" customHeight="1">
      <c r="A282" s="57"/>
      <c r="B282" s="73"/>
      <c r="C282" s="74"/>
      <c r="D282" s="68"/>
      <c r="E282" s="90"/>
      <c r="F282" s="88"/>
      <c r="G282" s="89"/>
      <c r="H282" s="57"/>
      <c r="I282" s="57"/>
      <c r="J282" s="57"/>
      <c r="K282" s="57"/>
      <c r="L282" s="57"/>
    </row>
    <row r="283" ht="16.5" customHeight="1">
      <c r="A283" s="57"/>
      <c r="B283" s="73"/>
      <c r="C283" s="74"/>
      <c r="D283" s="68"/>
      <c r="E283" s="90"/>
      <c r="F283" s="88"/>
      <c r="G283" s="89"/>
      <c r="H283" s="57"/>
      <c r="I283" s="57"/>
      <c r="J283" s="57"/>
      <c r="K283" s="57"/>
      <c r="L283" s="57"/>
    </row>
    <row r="284" ht="16.5" customHeight="1">
      <c r="A284" s="57"/>
      <c r="B284" s="73"/>
      <c r="C284" s="74"/>
      <c r="D284" s="68"/>
      <c r="E284" s="90"/>
      <c r="F284" s="88"/>
      <c r="G284" s="89"/>
      <c r="H284" s="57"/>
      <c r="I284" s="57"/>
      <c r="J284" s="57"/>
      <c r="K284" s="57"/>
      <c r="L284" s="57"/>
    </row>
    <row r="285" ht="16.5" customHeight="1">
      <c r="A285" s="57"/>
      <c r="B285" s="73"/>
      <c r="C285" s="74"/>
      <c r="D285" s="68"/>
      <c r="E285" s="90"/>
      <c r="F285" s="88"/>
      <c r="G285" s="89"/>
      <c r="H285" s="57"/>
      <c r="I285" s="57"/>
      <c r="J285" s="57"/>
      <c r="K285" s="57"/>
      <c r="L285" s="57"/>
    </row>
    <row r="286" ht="16.5" customHeight="1">
      <c r="A286" s="57"/>
      <c r="B286" s="73"/>
      <c r="C286" s="74"/>
      <c r="D286" s="68"/>
      <c r="E286" s="90"/>
      <c r="F286" s="88"/>
      <c r="G286" s="89"/>
      <c r="H286" s="57"/>
      <c r="I286" s="57"/>
      <c r="J286" s="57"/>
      <c r="K286" s="57"/>
      <c r="L286" s="57"/>
    </row>
    <row r="287" ht="16.5" customHeight="1">
      <c r="A287" s="57"/>
      <c r="B287" s="73"/>
      <c r="C287" s="74"/>
      <c r="D287" s="68"/>
      <c r="E287" s="90"/>
      <c r="F287" s="88"/>
      <c r="G287" s="89"/>
      <c r="H287" s="57"/>
      <c r="I287" s="57"/>
      <c r="J287" s="57"/>
      <c r="K287" s="57"/>
      <c r="L287" s="57"/>
    </row>
    <row r="288" ht="16.5" customHeight="1">
      <c r="A288" s="57"/>
      <c r="B288" s="73"/>
      <c r="C288" s="74"/>
      <c r="D288" s="68"/>
      <c r="E288" s="90"/>
      <c r="F288" s="88"/>
      <c r="G288" s="89"/>
      <c r="H288" s="57"/>
      <c r="I288" s="57"/>
      <c r="J288" s="57"/>
      <c r="K288" s="57"/>
      <c r="L288" s="57"/>
    </row>
    <row r="289" ht="16.5" customHeight="1">
      <c r="A289" s="57"/>
      <c r="B289" s="73"/>
      <c r="C289" s="74"/>
      <c r="D289" s="68"/>
      <c r="E289" s="90"/>
      <c r="F289" s="88"/>
      <c r="G289" s="89"/>
      <c r="H289" s="57"/>
      <c r="I289" s="57"/>
      <c r="J289" s="57"/>
      <c r="K289" s="57"/>
      <c r="L289" s="57"/>
    </row>
    <row r="290" ht="16.5" customHeight="1">
      <c r="A290" s="57"/>
      <c r="B290" s="73"/>
      <c r="C290" s="74"/>
      <c r="D290" s="68"/>
      <c r="E290" s="90"/>
      <c r="F290" s="88"/>
      <c r="G290" s="89"/>
      <c r="H290" s="57"/>
      <c r="I290" s="57"/>
      <c r="J290" s="57"/>
      <c r="K290" s="57"/>
      <c r="L290" s="57"/>
    </row>
    <row r="291" ht="16.5" customHeight="1">
      <c r="A291" s="57"/>
      <c r="B291" s="73"/>
      <c r="C291" s="74"/>
      <c r="D291" s="68"/>
      <c r="E291" s="90"/>
      <c r="F291" s="88"/>
      <c r="G291" s="89"/>
      <c r="H291" s="57"/>
      <c r="I291" s="57"/>
      <c r="J291" s="57"/>
      <c r="K291" s="57"/>
      <c r="L291" s="57"/>
    </row>
    <row r="292" ht="16.5" customHeight="1">
      <c r="A292" s="57"/>
      <c r="B292" s="73"/>
      <c r="C292" s="74"/>
      <c r="D292" s="68"/>
      <c r="E292" s="90"/>
      <c r="F292" s="88"/>
      <c r="G292" s="89"/>
      <c r="H292" s="57"/>
      <c r="I292" s="57"/>
      <c r="J292" s="57"/>
      <c r="K292" s="57"/>
      <c r="L292" s="57"/>
    </row>
    <row r="293" ht="16.5" customHeight="1">
      <c r="A293" s="57"/>
      <c r="B293" s="73"/>
      <c r="C293" s="74"/>
      <c r="D293" s="68"/>
      <c r="E293" s="90"/>
      <c r="F293" s="88"/>
      <c r="G293" s="89"/>
      <c r="H293" s="57"/>
      <c r="I293" s="57"/>
      <c r="J293" s="57"/>
      <c r="K293" s="57"/>
      <c r="L293" s="57"/>
    </row>
    <row r="294" ht="16.5" customHeight="1">
      <c r="A294" s="57"/>
      <c r="B294" s="73"/>
      <c r="C294" s="74"/>
      <c r="D294" s="68"/>
      <c r="E294" s="90"/>
      <c r="F294" s="88"/>
      <c r="G294" s="89"/>
      <c r="H294" s="57"/>
      <c r="I294" s="57"/>
      <c r="J294" s="57"/>
      <c r="K294" s="57"/>
      <c r="L294" s="57"/>
    </row>
    <row r="295" ht="16.5" customHeight="1">
      <c r="A295" s="57"/>
      <c r="B295" s="73"/>
      <c r="C295" s="74"/>
      <c r="D295" s="68"/>
      <c r="E295" s="90"/>
      <c r="F295" s="88"/>
      <c r="G295" s="89"/>
      <c r="H295" s="57"/>
      <c r="I295" s="57"/>
      <c r="J295" s="57"/>
      <c r="K295" s="57"/>
      <c r="L295" s="57"/>
    </row>
    <row r="296" ht="16.5" customHeight="1">
      <c r="A296" s="57"/>
      <c r="B296" s="73"/>
      <c r="C296" s="74"/>
      <c r="D296" s="68"/>
      <c r="E296" s="90"/>
      <c r="F296" s="88"/>
      <c r="G296" s="89"/>
      <c r="H296" s="57"/>
      <c r="I296" s="57"/>
      <c r="J296" s="57"/>
      <c r="K296" s="57"/>
      <c r="L296" s="57"/>
    </row>
    <row r="297" ht="16.5" customHeight="1">
      <c r="A297" s="57"/>
      <c r="B297" s="73"/>
      <c r="C297" s="74"/>
      <c r="D297" s="68"/>
      <c r="E297" s="90"/>
      <c r="F297" s="88"/>
      <c r="G297" s="89"/>
      <c r="H297" s="57"/>
      <c r="I297" s="57"/>
      <c r="J297" s="57"/>
      <c r="K297" s="57"/>
      <c r="L297" s="57"/>
    </row>
    <row r="298" ht="16.5" customHeight="1">
      <c r="A298" s="57"/>
      <c r="B298" s="73"/>
      <c r="C298" s="74"/>
      <c r="D298" s="68"/>
      <c r="E298" s="90"/>
      <c r="F298" s="88"/>
      <c r="G298" s="89"/>
      <c r="H298" s="57"/>
      <c r="I298" s="57"/>
      <c r="J298" s="57"/>
      <c r="K298" s="57"/>
      <c r="L298" s="57"/>
    </row>
    <row r="299" ht="16.5" customHeight="1">
      <c r="A299" s="57"/>
      <c r="B299" s="73"/>
      <c r="C299" s="74"/>
      <c r="D299" s="68"/>
      <c r="E299" s="90"/>
      <c r="F299" s="88"/>
      <c r="G299" s="89"/>
      <c r="H299" s="57"/>
      <c r="I299" s="57"/>
      <c r="J299" s="57"/>
      <c r="K299" s="57"/>
      <c r="L299" s="57"/>
    </row>
    <row r="300" ht="16.5" customHeight="1">
      <c r="A300" s="57"/>
      <c r="B300" s="73"/>
      <c r="C300" s="74"/>
      <c r="D300" s="68"/>
      <c r="E300" s="90"/>
      <c r="F300" s="88"/>
      <c r="G300" s="89"/>
      <c r="H300" s="57"/>
      <c r="I300" s="57"/>
      <c r="J300" s="57"/>
      <c r="K300" s="57"/>
      <c r="L300" s="57"/>
    </row>
    <row r="301" ht="16.5" customHeight="1">
      <c r="A301" s="57"/>
      <c r="B301" s="73"/>
      <c r="C301" s="74"/>
      <c r="D301" s="68"/>
      <c r="E301" s="90"/>
      <c r="F301" s="88"/>
      <c r="G301" s="89"/>
      <c r="H301" s="57"/>
      <c r="I301" s="57"/>
      <c r="J301" s="57"/>
      <c r="K301" s="57"/>
      <c r="L301" s="57"/>
    </row>
    <row r="302" ht="16.5" customHeight="1">
      <c r="A302" s="57"/>
      <c r="B302" s="73"/>
      <c r="C302" s="74"/>
      <c r="D302" s="68"/>
      <c r="E302" s="90"/>
      <c r="F302" s="88"/>
      <c r="G302" s="89"/>
      <c r="H302" s="57"/>
      <c r="I302" s="57"/>
      <c r="J302" s="57"/>
      <c r="K302" s="57"/>
      <c r="L302" s="57"/>
    </row>
    <row r="303" ht="16.5" customHeight="1">
      <c r="A303" s="57"/>
      <c r="B303" s="73"/>
      <c r="C303" s="74"/>
      <c r="D303" s="68"/>
      <c r="E303" s="90"/>
      <c r="F303" s="88"/>
      <c r="G303" s="89"/>
      <c r="H303" s="57"/>
      <c r="I303" s="57"/>
      <c r="J303" s="57"/>
      <c r="K303" s="57"/>
      <c r="L303" s="57"/>
    </row>
    <row r="304" ht="16.5" customHeight="1">
      <c r="A304" s="57"/>
      <c r="B304" s="73"/>
      <c r="C304" s="74"/>
      <c r="D304" s="68"/>
      <c r="E304" s="90"/>
      <c r="F304" s="88"/>
      <c r="G304" s="89"/>
      <c r="H304" s="57"/>
      <c r="I304" s="57"/>
      <c r="J304" s="57"/>
      <c r="K304" s="57"/>
      <c r="L304" s="57"/>
    </row>
    <row r="305" ht="16.5" customHeight="1">
      <c r="A305" s="57"/>
      <c r="B305" s="73"/>
      <c r="C305" s="74"/>
      <c r="D305" s="68"/>
      <c r="E305" s="90"/>
      <c r="F305" s="88"/>
      <c r="G305" s="89"/>
      <c r="H305" s="57"/>
      <c r="I305" s="57"/>
      <c r="J305" s="57"/>
      <c r="K305" s="57"/>
      <c r="L305" s="57"/>
    </row>
    <row r="306" ht="16.5" customHeight="1">
      <c r="A306" s="57"/>
      <c r="B306" s="73"/>
      <c r="C306" s="74"/>
      <c r="D306" s="68"/>
      <c r="E306" s="90"/>
      <c r="F306" s="88"/>
      <c r="G306" s="89"/>
      <c r="H306" s="57"/>
      <c r="I306" s="57"/>
      <c r="J306" s="57"/>
      <c r="K306" s="57"/>
      <c r="L306" s="57"/>
    </row>
    <row r="307" ht="16.5" customHeight="1">
      <c r="A307" s="57"/>
      <c r="B307" s="73"/>
      <c r="C307" s="74"/>
      <c r="D307" s="68"/>
      <c r="E307" s="90"/>
      <c r="F307" s="88"/>
      <c r="G307" s="89"/>
      <c r="H307" s="57"/>
      <c r="I307" s="57"/>
      <c r="J307" s="57"/>
      <c r="K307" s="57"/>
      <c r="L307" s="57"/>
    </row>
    <row r="308" ht="16.5" customHeight="1">
      <c r="A308" s="57"/>
      <c r="B308" s="73"/>
      <c r="C308" s="74"/>
      <c r="D308" s="68"/>
      <c r="E308" s="90"/>
      <c r="F308" s="88"/>
      <c r="G308" s="89"/>
      <c r="H308" s="57"/>
      <c r="I308" s="57"/>
      <c r="J308" s="57"/>
      <c r="K308" s="57"/>
      <c r="L308" s="57"/>
    </row>
    <row r="309" ht="16.5" customHeight="1">
      <c r="A309" s="57"/>
      <c r="B309" s="73"/>
      <c r="C309" s="74"/>
      <c r="D309" s="68"/>
      <c r="E309" s="57"/>
      <c r="F309" s="88"/>
      <c r="G309" s="89"/>
      <c r="H309" s="57"/>
      <c r="I309" s="57"/>
      <c r="J309" s="57"/>
      <c r="K309" s="57"/>
      <c r="L309" s="57"/>
    </row>
    <row r="310" ht="16.5" customHeight="1">
      <c r="A310" s="57"/>
      <c r="B310" s="73"/>
      <c r="C310" s="74"/>
      <c r="D310" s="68"/>
      <c r="E310" s="57"/>
      <c r="F310" s="88"/>
      <c r="G310" s="89"/>
      <c r="H310" s="57"/>
      <c r="I310" s="57"/>
      <c r="J310" s="57"/>
      <c r="K310" s="57"/>
      <c r="L310" s="57"/>
    </row>
    <row r="311" ht="16.5" customHeight="1">
      <c r="A311" s="57"/>
      <c r="B311" s="73"/>
      <c r="C311" s="74"/>
      <c r="D311" s="68"/>
      <c r="E311" s="57"/>
      <c r="F311" s="88"/>
      <c r="G311" s="89"/>
      <c r="H311" s="57"/>
      <c r="I311" s="57"/>
      <c r="J311" s="57"/>
      <c r="K311" s="57"/>
      <c r="L311" s="57"/>
    </row>
    <row r="312" ht="16.5" customHeight="1">
      <c r="A312" s="57"/>
      <c r="B312" s="73"/>
      <c r="C312" s="74"/>
      <c r="D312" s="68"/>
      <c r="E312" s="57"/>
      <c r="F312" s="88"/>
      <c r="G312" s="89"/>
      <c r="H312" s="57"/>
      <c r="I312" s="57"/>
      <c r="J312" s="57"/>
      <c r="K312" s="57"/>
      <c r="L312" s="57"/>
    </row>
    <row r="313" ht="16.5" customHeight="1">
      <c r="A313" s="57"/>
      <c r="B313" s="73"/>
      <c r="C313" s="74"/>
      <c r="D313" s="68"/>
      <c r="E313" s="57"/>
      <c r="F313" s="88"/>
      <c r="G313" s="89"/>
      <c r="H313" s="57"/>
      <c r="I313" s="57"/>
      <c r="J313" s="57"/>
      <c r="K313" s="57"/>
      <c r="L313" s="57"/>
    </row>
    <row r="314" ht="16.5" customHeight="1">
      <c r="A314" s="57"/>
      <c r="B314" s="73"/>
      <c r="C314" s="74"/>
      <c r="D314" s="68"/>
      <c r="E314" s="57"/>
      <c r="F314" s="88"/>
      <c r="G314" s="89"/>
      <c r="H314" s="57"/>
      <c r="I314" s="57"/>
      <c r="J314" s="57"/>
      <c r="K314" s="57"/>
      <c r="L314" s="57"/>
    </row>
    <row r="315" ht="16.5" customHeight="1">
      <c r="A315" s="57"/>
      <c r="B315" s="73"/>
      <c r="C315" s="74"/>
      <c r="D315" s="68"/>
      <c r="E315" s="57"/>
      <c r="F315" s="88"/>
      <c r="G315" s="89"/>
      <c r="H315" s="57"/>
      <c r="I315" s="57"/>
      <c r="J315" s="57"/>
      <c r="K315" s="57"/>
      <c r="L315" s="57"/>
    </row>
    <row r="316" ht="16.5" customHeight="1">
      <c r="A316" s="57"/>
      <c r="B316" s="73"/>
      <c r="C316" s="74"/>
      <c r="D316" s="68"/>
      <c r="E316" s="57"/>
      <c r="F316" s="88"/>
      <c r="G316" s="89"/>
      <c r="H316" s="57"/>
      <c r="I316" s="57"/>
      <c r="J316" s="57"/>
      <c r="K316" s="57"/>
      <c r="L316" s="57"/>
    </row>
    <row r="317" ht="16.5" customHeight="1">
      <c r="A317" s="57"/>
      <c r="B317" s="73"/>
      <c r="C317" s="74"/>
      <c r="D317" s="68"/>
      <c r="E317" s="57"/>
      <c r="F317" s="88"/>
      <c r="G317" s="89"/>
      <c r="H317" s="57"/>
      <c r="I317" s="57"/>
      <c r="J317" s="57"/>
      <c r="K317" s="57"/>
      <c r="L317" s="57"/>
    </row>
    <row r="318" ht="16.5" customHeight="1">
      <c r="A318" s="57"/>
      <c r="B318" s="73"/>
      <c r="C318" s="74"/>
      <c r="D318" s="68"/>
      <c r="E318" s="57"/>
      <c r="F318" s="88"/>
      <c r="G318" s="89"/>
      <c r="H318" s="57"/>
      <c r="I318" s="57"/>
      <c r="J318" s="57"/>
      <c r="K318" s="57"/>
      <c r="L318" s="57"/>
    </row>
    <row r="319" ht="16.5" customHeight="1">
      <c r="A319" s="57"/>
      <c r="B319" s="73"/>
      <c r="C319" s="74"/>
      <c r="D319" s="68"/>
      <c r="E319" s="57"/>
      <c r="F319" s="88"/>
      <c r="G319" s="89"/>
      <c r="H319" s="57"/>
      <c r="I319" s="57"/>
      <c r="J319" s="57"/>
      <c r="K319" s="57"/>
      <c r="L319" s="57"/>
    </row>
    <row r="320" ht="16.5" customHeight="1">
      <c r="A320" s="57"/>
      <c r="B320" s="73"/>
      <c r="C320" s="74"/>
      <c r="D320" s="68"/>
      <c r="E320" s="57"/>
      <c r="F320" s="88"/>
      <c r="G320" s="89"/>
      <c r="H320" s="57"/>
      <c r="I320" s="57"/>
      <c r="J320" s="57"/>
      <c r="K320" s="57"/>
      <c r="L320" s="57"/>
    </row>
    <row r="321" ht="16.5" customHeight="1">
      <c r="A321" s="57"/>
      <c r="B321" s="73"/>
      <c r="C321" s="74"/>
      <c r="D321" s="68"/>
      <c r="E321" s="57"/>
      <c r="F321" s="88"/>
      <c r="G321" s="89"/>
      <c r="H321" s="57"/>
      <c r="I321" s="57"/>
      <c r="J321" s="57"/>
      <c r="K321" s="57"/>
      <c r="L321" s="57"/>
    </row>
    <row r="322" ht="16.5" customHeight="1">
      <c r="A322" s="57"/>
      <c r="B322" s="73"/>
      <c r="C322" s="74"/>
      <c r="D322" s="68"/>
      <c r="E322" s="57"/>
      <c r="F322" s="88"/>
      <c r="G322" s="89"/>
      <c r="H322" s="57"/>
      <c r="I322" s="57"/>
      <c r="J322" s="57"/>
      <c r="K322" s="57"/>
      <c r="L322" s="57"/>
    </row>
    <row r="323" ht="16.5" customHeight="1">
      <c r="A323" s="57"/>
      <c r="B323" s="73"/>
      <c r="C323" s="74"/>
      <c r="D323" s="68"/>
      <c r="E323" s="57"/>
      <c r="F323" s="88"/>
      <c r="G323" s="89"/>
      <c r="H323" s="57"/>
      <c r="I323" s="57"/>
      <c r="J323" s="57"/>
      <c r="K323" s="57"/>
      <c r="L323" s="57"/>
    </row>
    <row r="324" ht="16.5" customHeight="1">
      <c r="A324" s="57"/>
      <c r="B324" s="73"/>
      <c r="C324" s="74"/>
      <c r="D324" s="68"/>
      <c r="E324" s="57"/>
      <c r="F324" s="88"/>
      <c r="G324" s="89"/>
      <c r="H324" s="57"/>
      <c r="I324" s="57"/>
      <c r="J324" s="57"/>
      <c r="K324" s="57"/>
      <c r="L324" s="57"/>
    </row>
    <row r="325" ht="16.5" customHeight="1">
      <c r="A325" s="57"/>
      <c r="B325" s="73"/>
      <c r="C325" s="74"/>
      <c r="D325" s="68"/>
      <c r="E325" s="57"/>
      <c r="F325" s="88"/>
      <c r="G325" s="89"/>
      <c r="H325" s="57"/>
      <c r="I325" s="57"/>
      <c r="J325" s="57"/>
      <c r="K325" s="57"/>
      <c r="L325" s="57"/>
    </row>
    <row r="326" ht="16.5" customHeight="1">
      <c r="A326" s="57"/>
      <c r="B326" s="73"/>
      <c r="C326" s="74"/>
      <c r="D326" s="68"/>
      <c r="E326" s="57"/>
      <c r="F326" s="88"/>
      <c r="G326" s="89"/>
      <c r="H326" s="57"/>
      <c r="I326" s="57"/>
      <c r="J326" s="57"/>
      <c r="K326" s="57"/>
      <c r="L326" s="57"/>
    </row>
    <row r="327" ht="16.5" customHeight="1">
      <c r="A327" s="57"/>
      <c r="B327" s="73"/>
      <c r="C327" s="74"/>
      <c r="D327" s="68"/>
      <c r="E327" s="57"/>
      <c r="F327" s="88"/>
      <c r="G327" s="89"/>
      <c r="H327" s="57"/>
      <c r="I327" s="57"/>
      <c r="J327" s="57"/>
      <c r="K327" s="57"/>
      <c r="L327" s="57"/>
    </row>
    <row r="328" ht="16.5" customHeight="1">
      <c r="A328" s="57"/>
      <c r="B328" s="73"/>
      <c r="C328" s="74"/>
      <c r="D328" s="68"/>
      <c r="E328" s="57"/>
      <c r="F328" s="88"/>
      <c r="G328" s="89"/>
      <c r="H328" s="57"/>
      <c r="I328" s="57"/>
      <c r="J328" s="57"/>
      <c r="K328" s="57"/>
      <c r="L328" s="57"/>
    </row>
    <row r="329" ht="16.5" customHeight="1">
      <c r="A329" s="57"/>
      <c r="B329" s="73"/>
      <c r="C329" s="74"/>
      <c r="D329" s="68"/>
      <c r="E329" s="57"/>
      <c r="F329" s="88"/>
      <c r="G329" s="89"/>
      <c r="H329" s="57"/>
      <c r="I329" s="57"/>
      <c r="J329" s="57"/>
      <c r="K329" s="57"/>
      <c r="L329" s="57"/>
    </row>
    <row r="330" ht="16.5" customHeight="1">
      <c r="A330" s="57"/>
      <c r="B330" s="73"/>
      <c r="C330" s="74"/>
      <c r="D330" s="68"/>
      <c r="E330" s="57"/>
      <c r="F330" s="88"/>
      <c r="G330" s="89"/>
      <c r="H330" s="57"/>
      <c r="I330" s="57"/>
      <c r="J330" s="57"/>
      <c r="K330" s="57"/>
      <c r="L330" s="57"/>
    </row>
    <row r="331" ht="16.5" customHeight="1">
      <c r="A331" s="57"/>
      <c r="B331" s="73"/>
      <c r="C331" s="74"/>
      <c r="D331" s="68"/>
      <c r="E331" s="57"/>
      <c r="F331" s="88"/>
      <c r="G331" s="89"/>
      <c r="H331" s="57"/>
      <c r="I331" s="57"/>
      <c r="J331" s="57"/>
      <c r="K331" s="57"/>
      <c r="L331" s="57"/>
    </row>
    <row r="332" ht="16.5" customHeight="1">
      <c r="A332" s="57"/>
      <c r="B332" s="73"/>
      <c r="C332" s="74"/>
      <c r="D332" s="68"/>
      <c r="E332" s="57"/>
      <c r="F332" s="88"/>
      <c r="G332" s="89"/>
      <c r="H332" s="57"/>
      <c r="I332" s="57"/>
      <c r="J332" s="57"/>
      <c r="K332" s="57"/>
      <c r="L332" s="57"/>
    </row>
    <row r="333" ht="16.5" customHeight="1">
      <c r="A333" s="57"/>
      <c r="B333" s="73"/>
      <c r="C333" s="74"/>
      <c r="D333" s="68"/>
      <c r="E333" s="57"/>
      <c r="F333" s="88"/>
      <c r="G333" s="89"/>
      <c r="H333" s="57"/>
      <c r="I333" s="57"/>
      <c r="J333" s="57"/>
      <c r="K333" s="57"/>
      <c r="L333" s="57"/>
    </row>
    <row r="334" ht="16.5" customHeight="1">
      <c r="A334" s="57"/>
      <c r="B334" s="73"/>
      <c r="C334" s="74"/>
      <c r="D334" s="68"/>
      <c r="E334" s="57"/>
      <c r="F334" s="88"/>
      <c r="G334" s="89"/>
      <c r="H334" s="57"/>
      <c r="I334" s="57"/>
      <c r="J334" s="57"/>
      <c r="K334" s="57"/>
      <c r="L334" s="57"/>
    </row>
    <row r="335" ht="16.5" customHeight="1">
      <c r="A335" s="57"/>
      <c r="B335" s="73"/>
      <c r="C335" s="74"/>
      <c r="D335" s="68"/>
      <c r="E335" s="57"/>
      <c r="F335" s="88"/>
      <c r="G335" s="89"/>
      <c r="H335" s="57"/>
      <c r="I335" s="57"/>
      <c r="J335" s="57"/>
      <c r="K335" s="57"/>
      <c r="L335" s="57"/>
    </row>
    <row r="336" ht="16.5" customHeight="1">
      <c r="A336" s="57"/>
      <c r="B336" s="73"/>
      <c r="C336" s="74"/>
      <c r="D336" s="68"/>
      <c r="E336" s="57"/>
      <c r="F336" s="88"/>
      <c r="G336" s="89"/>
      <c r="H336" s="57"/>
      <c r="I336" s="57"/>
      <c r="J336" s="57"/>
      <c r="K336" s="57"/>
      <c r="L336" s="57"/>
    </row>
    <row r="337" ht="16.5" customHeight="1">
      <c r="A337" s="57"/>
      <c r="B337" s="73"/>
      <c r="C337" s="74"/>
      <c r="D337" s="68"/>
      <c r="E337" s="57"/>
      <c r="F337" s="88"/>
      <c r="G337" s="89"/>
      <c r="H337" s="57"/>
      <c r="I337" s="57"/>
      <c r="J337" s="57"/>
      <c r="K337" s="57"/>
      <c r="L337" s="57"/>
    </row>
    <row r="338" ht="16.5" customHeight="1">
      <c r="A338" s="57"/>
      <c r="B338" s="73"/>
      <c r="C338" s="74"/>
      <c r="D338" s="68"/>
      <c r="E338" s="57"/>
      <c r="F338" s="88"/>
      <c r="G338" s="89"/>
      <c r="H338" s="57"/>
      <c r="I338" s="57"/>
      <c r="J338" s="57"/>
      <c r="K338" s="57"/>
      <c r="L338" s="57"/>
    </row>
    <row r="339" ht="16.5" customHeight="1">
      <c r="A339" s="57"/>
      <c r="B339" s="73"/>
      <c r="C339" s="74"/>
      <c r="D339" s="68"/>
      <c r="E339" s="57"/>
      <c r="F339" s="88"/>
      <c r="G339" s="89"/>
      <c r="H339" s="57"/>
      <c r="I339" s="57"/>
      <c r="J339" s="57"/>
      <c r="K339" s="57"/>
      <c r="L339" s="57"/>
    </row>
    <row r="340" ht="16.5" customHeight="1">
      <c r="A340" s="57"/>
      <c r="B340" s="73"/>
      <c r="C340" s="74"/>
      <c r="D340" s="68"/>
      <c r="E340" s="57"/>
      <c r="F340" s="88"/>
      <c r="G340" s="89"/>
      <c r="H340" s="57"/>
      <c r="I340" s="57"/>
      <c r="J340" s="57"/>
      <c r="K340" s="57"/>
      <c r="L340" s="57"/>
    </row>
    <row r="341" ht="16.5" customHeight="1">
      <c r="A341" s="57"/>
      <c r="B341" s="73"/>
      <c r="C341" s="74"/>
      <c r="D341" s="68"/>
      <c r="E341" s="57"/>
      <c r="F341" s="88"/>
      <c r="G341" s="89"/>
      <c r="H341" s="57"/>
      <c r="I341" s="57"/>
      <c r="J341" s="57"/>
      <c r="K341" s="57"/>
      <c r="L341" s="57"/>
    </row>
    <row r="342" ht="16.5" customHeight="1">
      <c r="A342" s="57"/>
      <c r="B342" s="73"/>
      <c r="C342" s="74"/>
      <c r="D342" s="68"/>
      <c r="E342" s="57"/>
      <c r="F342" s="88"/>
      <c r="G342" s="89"/>
      <c r="H342" s="57"/>
      <c r="I342" s="57"/>
      <c r="J342" s="57"/>
      <c r="K342" s="57"/>
      <c r="L342" s="57"/>
    </row>
    <row r="343" ht="16.5" customHeight="1">
      <c r="A343" s="57"/>
      <c r="B343" s="73"/>
      <c r="C343" s="74"/>
      <c r="D343" s="68"/>
      <c r="E343" s="57"/>
      <c r="F343" s="88"/>
      <c r="G343" s="89"/>
      <c r="H343" s="57"/>
      <c r="I343" s="57"/>
      <c r="J343" s="57"/>
      <c r="K343" s="57"/>
      <c r="L343" s="57"/>
    </row>
    <row r="344" ht="16.5" customHeight="1">
      <c r="A344" s="57"/>
      <c r="B344" s="73"/>
      <c r="C344" s="74"/>
      <c r="D344" s="68"/>
      <c r="E344" s="57"/>
      <c r="F344" s="88"/>
      <c r="G344" s="89"/>
      <c r="H344" s="57"/>
      <c r="I344" s="57"/>
      <c r="J344" s="57"/>
      <c r="K344" s="57"/>
      <c r="L344" s="57"/>
    </row>
    <row r="345" ht="16.5" customHeight="1">
      <c r="A345" s="57"/>
      <c r="B345" s="73"/>
      <c r="C345" s="74"/>
      <c r="D345" s="68"/>
      <c r="E345" s="57"/>
      <c r="F345" s="88"/>
      <c r="G345" s="89"/>
      <c r="H345" s="57"/>
      <c r="I345" s="57"/>
      <c r="J345" s="57"/>
      <c r="K345" s="57"/>
      <c r="L345" s="57"/>
    </row>
    <row r="346" ht="16.5" customHeight="1">
      <c r="A346" s="57"/>
      <c r="B346" s="73"/>
      <c r="C346" s="74"/>
      <c r="D346" s="68"/>
      <c r="E346" s="57"/>
      <c r="F346" s="88"/>
      <c r="G346" s="89"/>
      <c r="H346" s="57"/>
      <c r="I346" s="57"/>
      <c r="J346" s="57"/>
      <c r="K346" s="57"/>
      <c r="L346" s="57"/>
    </row>
    <row r="347" ht="16.5" customHeight="1">
      <c r="A347" s="57"/>
      <c r="B347" s="73"/>
      <c r="C347" s="74"/>
      <c r="D347" s="68"/>
      <c r="E347" s="57"/>
      <c r="F347" s="88"/>
      <c r="G347" s="89"/>
      <c r="H347" s="57"/>
      <c r="I347" s="57"/>
      <c r="J347" s="57"/>
      <c r="K347" s="57"/>
      <c r="L347" s="57"/>
    </row>
    <row r="348" ht="16.5" customHeight="1">
      <c r="A348" s="57"/>
      <c r="B348" s="73"/>
      <c r="C348" s="74"/>
      <c r="D348" s="68"/>
      <c r="E348" s="57"/>
      <c r="F348" s="88"/>
      <c r="G348" s="89"/>
      <c r="H348" s="57"/>
      <c r="I348" s="57"/>
      <c r="J348" s="57"/>
      <c r="K348" s="57"/>
      <c r="L348" s="57"/>
    </row>
    <row r="349" ht="16.5" customHeight="1">
      <c r="A349" s="57"/>
      <c r="B349" s="73"/>
      <c r="C349" s="74"/>
      <c r="D349" s="68"/>
      <c r="E349" s="57"/>
      <c r="F349" s="88"/>
      <c r="G349" s="89"/>
      <c r="H349" s="57"/>
      <c r="I349" s="57"/>
      <c r="J349" s="57"/>
      <c r="K349" s="57"/>
      <c r="L349" s="57"/>
    </row>
    <row r="350" ht="16.5" customHeight="1">
      <c r="A350" s="57"/>
      <c r="B350" s="73"/>
      <c r="C350" s="74"/>
      <c r="D350" s="68"/>
      <c r="E350" s="57"/>
      <c r="F350" s="88"/>
      <c r="G350" s="89"/>
      <c r="H350" s="57"/>
      <c r="I350" s="57"/>
      <c r="J350" s="57"/>
      <c r="K350" s="57"/>
      <c r="L350" s="57"/>
    </row>
    <row r="351" ht="16.5" customHeight="1">
      <c r="A351" s="57"/>
      <c r="B351" s="73"/>
      <c r="C351" s="74"/>
      <c r="D351" s="68"/>
      <c r="E351" s="57"/>
      <c r="F351" s="88"/>
      <c r="G351" s="89"/>
      <c r="H351" s="57"/>
      <c r="I351" s="57"/>
      <c r="J351" s="57"/>
      <c r="K351" s="57"/>
      <c r="L351" s="57"/>
    </row>
    <row r="352" ht="16.5" customHeight="1">
      <c r="A352" s="57"/>
      <c r="B352" s="73"/>
      <c r="C352" s="74"/>
      <c r="D352" s="68"/>
      <c r="E352" s="57"/>
      <c r="F352" s="88"/>
      <c r="G352" s="89"/>
      <c r="H352" s="57"/>
      <c r="I352" s="57"/>
      <c r="J352" s="57"/>
      <c r="K352" s="57"/>
      <c r="L352" s="57"/>
    </row>
    <row r="353" ht="16.5" customHeight="1">
      <c r="A353" s="57"/>
      <c r="B353" s="73"/>
      <c r="C353" s="74"/>
      <c r="D353" s="68"/>
      <c r="E353" s="57"/>
      <c r="F353" s="88"/>
      <c r="G353" s="89"/>
      <c r="H353" s="57"/>
      <c r="I353" s="57"/>
      <c r="J353" s="57"/>
      <c r="K353" s="57"/>
      <c r="L353" s="57"/>
    </row>
    <row r="354" ht="16.5" customHeight="1">
      <c r="A354" s="57"/>
      <c r="B354" s="73"/>
      <c r="C354" s="74"/>
      <c r="D354" s="68"/>
      <c r="E354" s="57"/>
      <c r="F354" s="88"/>
      <c r="G354" s="89"/>
      <c r="H354" s="57"/>
      <c r="I354" s="57"/>
      <c r="J354" s="57"/>
      <c r="K354" s="57"/>
      <c r="L354" s="57"/>
    </row>
    <row r="355" ht="16.5" customHeight="1">
      <c r="A355" s="57"/>
      <c r="B355" s="73"/>
      <c r="C355" s="74"/>
      <c r="D355" s="68"/>
      <c r="E355" s="57"/>
      <c r="F355" s="88"/>
      <c r="G355" s="89"/>
      <c r="H355" s="57"/>
      <c r="I355" s="57"/>
      <c r="J355" s="57"/>
      <c r="K355" s="57"/>
      <c r="L355" s="57"/>
    </row>
    <row r="356" ht="16.5" customHeight="1">
      <c r="A356" s="57"/>
      <c r="B356" s="73"/>
      <c r="C356" s="74"/>
      <c r="D356" s="68"/>
      <c r="E356" s="57"/>
      <c r="F356" s="88"/>
      <c r="G356" s="89"/>
      <c r="H356" s="57"/>
      <c r="I356" s="57"/>
      <c r="J356" s="57"/>
      <c r="K356" s="57"/>
      <c r="L356" s="57"/>
    </row>
    <row r="357" ht="16.5" customHeight="1">
      <c r="A357" s="57"/>
      <c r="B357" s="73"/>
      <c r="C357" s="74"/>
      <c r="D357" s="68"/>
      <c r="E357" s="57"/>
      <c r="F357" s="88"/>
      <c r="G357" s="89"/>
      <c r="H357" s="57"/>
      <c r="I357" s="57"/>
      <c r="J357" s="57"/>
      <c r="K357" s="57"/>
      <c r="L357" s="57"/>
    </row>
    <row r="358" ht="16.5" customHeight="1">
      <c r="A358" s="57"/>
      <c r="B358" s="73"/>
      <c r="C358" s="74"/>
      <c r="D358" s="68"/>
      <c r="E358" s="57"/>
      <c r="F358" s="88"/>
      <c r="G358" s="89"/>
      <c r="H358" s="57"/>
      <c r="I358" s="57"/>
      <c r="J358" s="57"/>
      <c r="K358" s="57"/>
      <c r="L358" s="57"/>
    </row>
    <row r="359" ht="16.5" customHeight="1">
      <c r="A359" s="57"/>
      <c r="B359" s="73"/>
      <c r="C359" s="74"/>
      <c r="D359" s="68"/>
      <c r="E359" s="57"/>
      <c r="F359" s="88"/>
      <c r="G359" s="89"/>
      <c r="H359" s="57"/>
      <c r="I359" s="57"/>
      <c r="J359" s="57"/>
      <c r="K359" s="57"/>
      <c r="L359" s="57"/>
    </row>
    <row r="360" ht="16.5" customHeight="1">
      <c r="A360" s="57"/>
      <c r="B360" s="73"/>
      <c r="C360" s="74"/>
      <c r="D360" s="68"/>
      <c r="E360" s="57"/>
      <c r="F360" s="88"/>
      <c r="G360" s="89"/>
      <c r="H360" s="57"/>
      <c r="I360" s="57"/>
      <c r="J360" s="57"/>
      <c r="K360" s="57"/>
      <c r="L360" s="57"/>
    </row>
    <row r="361" ht="16.5" customHeight="1">
      <c r="A361" s="57"/>
      <c r="B361" s="73"/>
      <c r="C361" s="74"/>
      <c r="D361" s="68"/>
      <c r="E361" s="57"/>
      <c r="F361" s="88"/>
      <c r="G361" s="89"/>
      <c r="H361" s="57"/>
      <c r="I361" s="57"/>
      <c r="J361" s="57"/>
      <c r="K361" s="57"/>
      <c r="L361" s="57"/>
    </row>
    <row r="362" ht="16.5" customHeight="1">
      <c r="A362" s="57"/>
      <c r="B362" s="73"/>
      <c r="C362" s="74"/>
      <c r="D362" s="68"/>
      <c r="E362" s="57"/>
      <c r="F362" s="88"/>
      <c r="G362" s="89"/>
      <c r="H362" s="57"/>
      <c r="I362" s="57"/>
      <c r="J362" s="57"/>
      <c r="K362" s="57"/>
      <c r="L362" s="57"/>
    </row>
    <row r="363" ht="16.5" customHeight="1">
      <c r="A363" s="57"/>
      <c r="B363" s="73"/>
      <c r="C363" s="74"/>
      <c r="D363" s="68"/>
      <c r="E363" s="57"/>
      <c r="F363" s="88"/>
      <c r="G363" s="89"/>
      <c r="H363" s="57"/>
      <c r="I363" s="57"/>
      <c r="J363" s="57"/>
      <c r="K363" s="57"/>
      <c r="L363" s="57"/>
    </row>
    <row r="364" ht="16.5" customHeight="1">
      <c r="A364" s="57"/>
      <c r="B364" s="73"/>
      <c r="C364" s="74"/>
      <c r="D364" s="68"/>
      <c r="E364" s="57"/>
      <c r="F364" s="88"/>
      <c r="G364" s="89"/>
      <c r="H364" s="57"/>
      <c r="I364" s="57"/>
      <c r="J364" s="57"/>
      <c r="K364" s="57"/>
      <c r="L364" s="57"/>
    </row>
    <row r="365" ht="16.5" customHeight="1">
      <c r="A365" s="57"/>
      <c r="B365" s="73"/>
      <c r="C365" s="74"/>
      <c r="D365" s="68"/>
      <c r="E365" s="57"/>
      <c r="F365" s="88"/>
      <c r="G365" s="89"/>
      <c r="H365" s="57"/>
      <c r="I365" s="57"/>
      <c r="J365" s="57"/>
      <c r="K365" s="57"/>
      <c r="L365" s="57"/>
    </row>
    <row r="366" ht="16.5" customHeight="1">
      <c r="A366" s="57"/>
      <c r="B366" s="73"/>
      <c r="C366" s="74"/>
      <c r="D366" s="68"/>
      <c r="E366" s="57"/>
      <c r="F366" s="88"/>
      <c r="G366" s="89"/>
      <c r="H366" s="57"/>
      <c r="I366" s="57"/>
      <c r="J366" s="57"/>
      <c r="K366" s="57"/>
      <c r="L366" s="57"/>
    </row>
    <row r="367" ht="16.5" customHeight="1">
      <c r="A367" s="57"/>
      <c r="B367" s="73"/>
      <c r="C367" s="74"/>
      <c r="D367" s="68"/>
      <c r="E367" s="57"/>
      <c r="F367" s="88"/>
      <c r="G367" s="89"/>
      <c r="H367" s="57"/>
      <c r="I367" s="57"/>
      <c r="J367" s="57"/>
      <c r="K367" s="57"/>
      <c r="L367" s="57"/>
    </row>
    <row r="368" ht="16.5" customHeight="1">
      <c r="A368" s="57"/>
      <c r="B368" s="73"/>
      <c r="C368" s="74"/>
      <c r="D368" s="68"/>
      <c r="E368" s="57"/>
      <c r="F368" s="88"/>
      <c r="G368" s="89"/>
      <c r="H368" s="57"/>
      <c r="I368" s="57"/>
      <c r="J368" s="57"/>
      <c r="K368" s="57"/>
      <c r="L368" s="57"/>
    </row>
    <row r="369" ht="16.5" customHeight="1">
      <c r="A369" s="57"/>
      <c r="B369" s="73"/>
      <c r="C369" s="74"/>
      <c r="D369" s="68"/>
      <c r="E369" s="57"/>
      <c r="F369" s="88"/>
      <c r="G369" s="89"/>
      <c r="H369" s="57"/>
      <c r="I369" s="57"/>
      <c r="J369" s="57"/>
      <c r="K369" s="57"/>
      <c r="L369" s="57"/>
    </row>
    <row r="370" ht="16.5" customHeight="1">
      <c r="A370" s="57"/>
      <c r="B370" s="73"/>
      <c r="C370" s="74"/>
      <c r="D370" s="68"/>
      <c r="E370" s="57"/>
      <c r="F370" s="88"/>
      <c r="G370" s="89"/>
      <c r="H370" s="57"/>
      <c r="I370" s="57"/>
      <c r="J370" s="57"/>
      <c r="K370" s="57"/>
      <c r="L370" s="57"/>
    </row>
    <row r="371" ht="16.5" customHeight="1">
      <c r="A371" s="57"/>
      <c r="B371" s="73"/>
      <c r="C371" s="74"/>
      <c r="D371" s="68"/>
      <c r="E371" s="57"/>
      <c r="F371" s="88"/>
      <c r="G371" s="89"/>
      <c r="H371" s="57"/>
      <c r="I371" s="57"/>
      <c r="J371" s="57"/>
      <c r="K371" s="57"/>
      <c r="L371" s="57"/>
    </row>
    <row r="372" ht="16.5" customHeight="1">
      <c r="A372" s="57"/>
      <c r="B372" s="73"/>
      <c r="C372" s="74"/>
      <c r="D372" s="68"/>
      <c r="E372" s="57"/>
      <c r="F372" s="88"/>
      <c r="G372" s="89"/>
      <c r="H372" s="57"/>
      <c r="I372" s="57"/>
      <c r="J372" s="57"/>
      <c r="K372" s="57"/>
      <c r="L372" s="57"/>
    </row>
    <row r="373" ht="16.5" customHeight="1">
      <c r="A373" s="57"/>
      <c r="B373" s="73"/>
      <c r="C373" s="74"/>
      <c r="D373" s="68"/>
      <c r="E373" s="57"/>
      <c r="F373" s="88"/>
      <c r="G373" s="89"/>
      <c r="H373" s="57"/>
      <c r="I373" s="57"/>
      <c r="J373" s="57"/>
      <c r="K373" s="57"/>
      <c r="L373" s="57"/>
    </row>
    <row r="374" ht="16.5" customHeight="1">
      <c r="A374" s="57"/>
      <c r="B374" s="73"/>
      <c r="C374" s="74"/>
      <c r="D374" s="68"/>
      <c r="E374" s="57"/>
      <c r="F374" s="88"/>
      <c r="G374" s="89"/>
      <c r="H374" s="57"/>
      <c r="I374" s="57"/>
      <c r="J374" s="57"/>
      <c r="K374" s="57"/>
      <c r="L374" s="57"/>
    </row>
    <row r="375" ht="16.5" customHeight="1">
      <c r="A375" s="57"/>
      <c r="B375" s="73"/>
      <c r="C375" s="74"/>
      <c r="D375" s="68"/>
      <c r="E375" s="57"/>
      <c r="F375" s="88"/>
      <c r="G375" s="89"/>
      <c r="H375" s="57"/>
      <c r="I375" s="57"/>
      <c r="J375" s="57"/>
      <c r="K375" s="57"/>
      <c r="L375" s="57"/>
    </row>
    <row r="376" ht="16.5" customHeight="1">
      <c r="A376" s="57"/>
      <c r="B376" s="73"/>
      <c r="C376" s="74"/>
      <c r="D376" s="68"/>
      <c r="E376" s="57"/>
      <c r="F376" s="88"/>
      <c r="G376" s="89"/>
      <c r="H376" s="57"/>
      <c r="I376" s="57"/>
      <c r="J376" s="57"/>
      <c r="K376" s="57"/>
      <c r="L376" s="57"/>
    </row>
    <row r="377" ht="16.5" customHeight="1">
      <c r="A377" s="57"/>
      <c r="B377" s="73"/>
      <c r="C377" s="74"/>
      <c r="D377" s="68"/>
      <c r="E377" s="57"/>
      <c r="F377" s="88"/>
      <c r="G377" s="89"/>
      <c r="H377" s="57"/>
      <c r="I377" s="57"/>
      <c r="J377" s="57"/>
      <c r="K377" s="57"/>
      <c r="L377" s="57"/>
    </row>
    <row r="378" ht="16.5" customHeight="1">
      <c r="A378" s="57"/>
      <c r="B378" s="73"/>
      <c r="C378" s="74"/>
      <c r="D378" s="68"/>
      <c r="E378" s="57"/>
      <c r="F378" s="88"/>
      <c r="G378" s="89"/>
      <c r="H378" s="57"/>
      <c r="I378" s="57"/>
      <c r="J378" s="57"/>
      <c r="K378" s="57"/>
      <c r="L378" s="57"/>
    </row>
    <row r="379" ht="16.5" customHeight="1">
      <c r="A379" s="57"/>
      <c r="B379" s="73"/>
      <c r="C379" s="74"/>
      <c r="D379" s="68"/>
      <c r="E379" s="57"/>
      <c r="F379" s="88"/>
      <c r="G379" s="89"/>
      <c r="H379" s="57"/>
      <c r="I379" s="57"/>
      <c r="J379" s="57"/>
      <c r="K379" s="57"/>
      <c r="L379" s="57"/>
    </row>
    <row r="380" ht="16.5" customHeight="1">
      <c r="A380" s="57"/>
      <c r="B380" s="73"/>
      <c r="C380" s="74"/>
      <c r="D380" s="68"/>
      <c r="E380" s="57"/>
      <c r="F380" s="88"/>
      <c r="G380" s="89"/>
      <c r="H380" s="57"/>
      <c r="I380" s="57"/>
      <c r="J380" s="57"/>
      <c r="K380" s="57"/>
      <c r="L380" s="57"/>
    </row>
    <row r="381" ht="16.5" customHeight="1">
      <c r="A381" s="57"/>
      <c r="B381" s="73"/>
      <c r="C381" s="74"/>
      <c r="D381" s="68"/>
      <c r="E381" s="57"/>
      <c r="F381" s="88"/>
      <c r="G381" s="89"/>
      <c r="H381" s="57"/>
      <c r="I381" s="57"/>
      <c r="J381" s="57"/>
      <c r="K381" s="57"/>
      <c r="L381" s="57"/>
    </row>
    <row r="382" ht="16.5" customHeight="1">
      <c r="A382" s="57"/>
      <c r="B382" s="73"/>
      <c r="C382" s="74"/>
      <c r="D382" s="68"/>
      <c r="E382" s="57"/>
      <c r="F382" s="88"/>
      <c r="G382" s="89"/>
      <c r="H382" s="57"/>
      <c r="I382" s="57"/>
      <c r="J382" s="57"/>
      <c r="K382" s="57"/>
      <c r="L382" s="57"/>
    </row>
    <row r="383" ht="16.5" customHeight="1">
      <c r="A383" s="57"/>
      <c r="B383" s="73"/>
      <c r="C383" s="74"/>
      <c r="D383" s="68"/>
      <c r="E383" s="57"/>
      <c r="F383" s="88"/>
      <c r="G383" s="89"/>
      <c r="H383" s="57"/>
      <c r="I383" s="57"/>
      <c r="J383" s="57"/>
      <c r="K383" s="57"/>
      <c r="L383" s="57"/>
    </row>
    <row r="384" ht="16.5" customHeight="1">
      <c r="A384" s="57"/>
      <c r="B384" s="73"/>
      <c r="C384" s="74"/>
      <c r="D384" s="68"/>
      <c r="E384" s="57"/>
      <c r="F384" s="88"/>
      <c r="G384" s="89"/>
      <c r="H384" s="57"/>
      <c r="I384" s="57"/>
      <c r="J384" s="57"/>
      <c r="K384" s="57"/>
      <c r="L384" s="57"/>
    </row>
    <row r="385" ht="16.5" customHeight="1">
      <c r="A385" s="57"/>
      <c r="B385" s="73"/>
      <c r="C385" s="74"/>
      <c r="D385" s="68"/>
      <c r="E385" s="57"/>
      <c r="F385" s="88"/>
      <c r="G385" s="89"/>
      <c r="H385" s="57"/>
      <c r="I385" s="57"/>
      <c r="J385" s="57"/>
      <c r="K385" s="57"/>
      <c r="L385" s="57"/>
    </row>
    <row r="386" ht="16.5" customHeight="1">
      <c r="A386" s="57"/>
      <c r="B386" s="73"/>
      <c r="C386" s="74"/>
      <c r="D386" s="68"/>
      <c r="E386" s="57"/>
      <c r="F386" s="88"/>
      <c r="G386" s="89"/>
      <c r="H386" s="57"/>
      <c r="I386" s="57"/>
      <c r="J386" s="57"/>
      <c r="K386" s="57"/>
      <c r="L386" s="57"/>
    </row>
    <row r="387" ht="16.5" customHeight="1">
      <c r="A387" s="57"/>
      <c r="B387" s="73"/>
      <c r="C387" s="74"/>
      <c r="D387" s="68"/>
      <c r="E387" s="57"/>
      <c r="F387" s="88"/>
      <c r="G387" s="89"/>
      <c r="H387" s="57"/>
      <c r="I387" s="57"/>
      <c r="J387" s="57"/>
      <c r="K387" s="57"/>
      <c r="L387" s="57"/>
    </row>
    <row r="388" ht="16.5" customHeight="1">
      <c r="A388" s="57"/>
      <c r="B388" s="73"/>
      <c r="C388" s="74"/>
      <c r="D388" s="68"/>
      <c r="E388" s="57"/>
      <c r="F388" s="88"/>
      <c r="G388" s="89"/>
      <c r="H388" s="57"/>
      <c r="I388" s="57"/>
      <c r="J388" s="57"/>
      <c r="K388" s="57"/>
      <c r="L388" s="57"/>
    </row>
    <row r="389" ht="16.5" customHeight="1">
      <c r="A389" s="57"/>
      <c r="B389" s="73"/>
      <c r="C389" s="74"/>
      <c r="D389" s="68"/>
      <c r="E389" s="57"/>
      <c r="F389" s="88"/>
      <c r="G389" s="89"/>
      <c r="H389" s="57"/>
      <c r="I389" s="57"/>
      <c r="J389" s="57"/>
      <c r="K389" s="57"/>
      <c r="L389" s="57"/>
    </row>
    <row r="390" ht="16.5" customHeight="1">
      <c r="A390" s="57"/>
      <c r="B390" s="73"/>
      <c r="C390" s="74"/>
      <c r="D390" s="68"/>
      <c r="E390" s="57"/>
      <c r="F390" s="88"/>
      <c r="G390" s="89"/>
      <c r="H390" s="57"/>
      <c r="I390" s="57"/>
      <c r="J390" s="57"/>
      <c r="K390" s="57"/>
      <c r="L390" s="57"/>
    </row>
    <row r="391" ht="16.5" customHeight="1">
      <c r="A391" s="57"/>
      <c r="B391" s="73"/>
      <c r="C391" s="74"/>
      <c r="D391" s="68"/>
      <c r="E391" s="57"/>
      <c r="F391" s="88"/>
      <c r="G391" s="89"/>
      <c r="H391" s="57"/>
      <c r="I391" s="57"/>
      <c r="J391" s="57"/>
      <c r="K391" s="57"/>
      <c r="L391" s="57"/>
    </row>
    <row r="392" ht="16.5" customHeight="1">
      <c r="A392" s="57"/>
      <c r="B392" s="73"/>
      <c r="C392" s="74"/>
      <c r="D392" s="68"/>
      <c r="E392" s="57"/>
      <c r="F392" s="88"/>
      <c r="G392" s="89"/>
      <c r="H392" s="57"/>
      <c r="I392" s="57"/>
      <c r="J392" s="57"/>
      <c r="K392" s="57"/>
      <c r="L392" s="57"/>
    </row>
    <row r="393" ht="16.5" customHeight="1">
      <c r="A393" s="57"/>
      <c r="B393" s="73"/>
      <c r="C393" s="74"/>
      <c r="D393" s="68"/>
      <c r="E393" s="57"/>
      <c r="F393" s="88"/>
      <c r="G393" s="89"/>
      <c r="H393" s="57"/>
      <c r="I393" s="57"/>
      <c r="J393" s="57"/>
      <c r="K393" s="57"/>
      <c r="L393" s="57"/>
    </row>
    <row r="394" ht="16.5" customHeight="1">
      <c r="A394" s="57"/>
      <c r="B394" s="73"/>
      <c r="C394" s="74"/>
      <c r="D394" s="68"/>
      <c r="E394" s="57"/>
      <c r="F394" s="88"/>
      <c r="G394" s="89"/>
      <c r="H394" s="57"/>
      <c r="I394" s="57"/>
      <c r="J394" s="57"/>
      <c r="K394" s="57"/>
      <c r="L394" s="57"/>
    </row>
    <row r="395" ht="16.5" customHeight="1">
      <c r="A395" s="57"/>
      <c r="B395" s="73"/>
      <c r="C395" s="74"/>
      <c r="D395" s="68"/>
      <c r="E395" s="57"/>
      <c r="F395" s="88"/>
      <c r="G395" s="89"/>
      <c r="H395" s="57"/>
      <c r="I395" s="57"/>
      <c r="J395" s="57"/>
      <c r="K395" s="57"/>
      <c r="L395" s="57"/>
    </row>
    <row r="396" ht="16.5" customHeight="1">
      <c r="A396" s="57"/>
      <c r="B396" s="73"/>
      <c r="C396" s="74"/>
      <c r="D396" s="68"/>
      <c r="E396" s="57"/>
      <c r="F396" s="88"/>
      <c r="G396" s="89"/>
      <c r="H396" s="57"/>
      <c r="I396" s="57"/>
      <c r="J396" s="57"/>
      <c r="K396" s="57"/>
      <c r="L396" s="57"/>
    </row>
    <row r="397" ht="16.5" customHeight="1">
      <c r="A397" s="57"/>
      <c r="B397" s="73"/>
      <c r="C397" s="74"/>
      <c r="D397" s="68"/>
      <c r="E397" s="57"/>
      <c r="F397" s="88"/>
      <c r="G397" s="89"/>
      <c r="H397" s="57"/>
      <c r="I397" s="57"/>
      <c r="J397" s="57"/>
      <c r="K397" s="57"/>
      <c r="L397" s="57"/>
    </row>
    <row r="398" ht="16.5" customHeight="1">
      <c r="A398" s="57"/>
      <c r="B398" s="73"/>
      <c r="C398" s="74"/>
      <c r="D398" s="68"/>
      <c r="E398" s="57"/>
      <c r="F398" s="88"/>
      <c r="G398" s="89"/>
      <c r="H398" s="57"/>
      <c r="I398" s="57"/>
      <c r="J398" s="57"/>
      <c r="K398" s="57"/>
      <c r="L398" s="57"/>
    </row>
    <row r="399" ht="16.5" customHeight="1">
      <c r="A399" s="57"/>
      <c r="B399" s="73"/>
      <c r="C399" s="74"/>
      <c r="D399" s="68"/>
      <c r="E399" s="57"/>
      <c r="F399" s="88"/>
      <c r="G399" s="89"/>
      <c r="H399" s="57"/>
      <c r="I399" s="57"/>
      <c r="J399" s="57"/>
      <c r="K399" s="57"/>
      <c r="L399" s="57"/>
    </row>
    <row r="400" ht="16.5" customHeight="1">
      <c r="A400" s="57"/>
      <c r="B400" s="73"/>
      <c r="C400" s="74"/>
      <c r="D400" s="68"/>
      <c r="E400" s="57"/>
      <c r="F400" s="88"/>
      <c r="G400" s="89"/>
      <c r="H400" s="57"/>
      <c r="I400" s="57"/>
      <c r="J400" s="57"/>
      <c r="K400" s="57"/>
      <c r="L400" s="57"/>
    </row>
    <row r="401" ht="16.5" customHeight="1">
      <c r="A401" s="57"/>
      <c r="B401" s="73"/>
      <c r="C401" s="74"/>
      <c r="D401" s="68"/>
      <c r="E401" s="57"/>
      <c r="F401" s="88"/>
      <c r="G401" s="89"/>
      <c r="H401" s="57"/>
      <c r="I401" s="57"/>
      <c r="J401" s="57"/>
      <c r="K401" s="57"/>
      <c r="L401" s="57"/>
    </row>
    <row r="402" ht="16.5" customHeight="1">
      <c r="A402" s="57"/>
      <c r="B402" s="73"/>
      <c r="C402" s="74"/>
      <c r="D402" s="68"/>
      <c r="E402" s="57"/>
      <c r="F402" s="88"/>
      <c r="G402" s="89"/>
      <c r="H402" s="57"/>
      <c r="I402" s="57"/>
      <c r="J402" s="57"/>
      <c r="K402" s="57"/>
      <c r="L402" s="57"/>
    </row>
    <row r="403" ht="16.5" customHeight="1">
      <c r="A403" s="57"/>
      <c r="B403" s="73"/>
      <c r="C403" s="74"/>
      <c r="D403" s="68"/>
      <c r="E403" s="57"/>
      <c r="F403" s="88"/>
      <c r="G403" s="89"/>
      <c r="H403" s="57"/>
      <c r="I403" s="57"/>
      <c r="J403" s="57"/>
      <c r="K403" s="57"/>
      <c r="L403" s="57"/>
    </row>
    <row r="404" ht="16.5" customHeight="1">
      <c r="A404" s="57"/>
      <c r="B404" s="73"/>
      <c r="C404" s="74"/>
      <c r="D404" s="68"/>
      <c r="E404" s="57"/>
      <c r="F404" s="88"/>
      <c r="G404" s="89"/>
      <c r="H404" s="57"/>
      <c r="I404" s="57"/>
      <c r="J404" s="57"/>
      <c r="K404" s="57"/>
      <c r="L404" s="57"/>
    </row>
    <row r="405" ht="16.5" customHeight="1">
      <c r="A405" s="57"/>
      <c r="B405" s="73"/>
      <c r="C405" s="74"/>
      <c r="D405" s="68"/>
      <c r="E405" s="57"/>
      <c r="F405" s="88"/>
      <c r="G405" s="89"/>
      <c r="H405" s="57"/>
      <c r="I405" s="57"/>
      <c r="J405" s="57"/>
      <c r="K405" s="57"/>
      <c r="L405" s="57"/>
    </row>
    <row r="406" ht="16.5" customHeight="1">
      <c r="A406" s="57"/>
      <c r="B406" s="73"/>
      <c r="C406" s="74"/>
      <c r="D406" s="68"/>
      <c r="E406" s="57"/>
      <c r="F406" s="88"/>
      <c r="G406" s="89"/>
      <c r="H406" s="57"/>
      <c r="I406" s="57"/>
      <c r="J406" s="57"/>
      <c r="K406" s="57"/>
      <c r="L406" s="57"/>
    </row>
    <row r="407" ht="16.5" customHeight="1">
      <c r="A407" s="57"/>
      <c r="B407" s="73"/>
      <c r="C407" s="74"/>
      <c r="D407" s="68"/>
      <c r="E407" s="57"/>
      <c r="F407" s="88"/>
      <c r="G407" s="89"/>
      <c r="H407" s="57"/>
      <c r="I407" s="57"/>
      <c r="J407" s="57"/>
      <c r="K407" s="57"/>
      <c r="L407" s="57"/>
    </row>
    <row r="408" ht="16.5" customHeight="1">
      <c r="A408" s="57"/>
      <c r="B408" s="73"/>
      <c r="C408" s="74"/>
      <c r="D408" s="68"/>
      <c r="E408" s="57"/>
      <c r="F408" s="88"/>
      <c r="G408" s="89"/>
      <c r="H408" s="57"/>
      <c r="I408" s="57"/>
      <c r="J408" s="57"/>
      <c r="K408" s="57"/>
      <c r="L408" s="57"/>
    </row>
    <row r="409" ht="16.5" customHeight="1">
      <c r="A409" s="57"/>
      <c r="B409" s="73"/>
      <c r="C409" s="74"/>
      <c r="D409" s="68"/>
      <c r="E409" s="57"/>
      <c r="F409" s="88"/>
      <c r="G409" s="89"/>
      <c r="H409" s="57"/>
      <c r="I409" s="57"/>
      <c r="J409" s="57"/>
      <c r="K409" s="57"/>
      <c r="L409" s="57"/>
    </row>
    <row r="410" ht="16.5" customHeight="1">
      <c r="A410" s="57"/>
      <c r="B410" s="73"/>
      <c r="C410" s="74"/>
      <c r="D410" s="68"/>
      <c r="E410" s="57"/>
      <c r="F410" s="88"/>
      <c r="G410" s="89"/>
      <c r="H410" s="57"/>
      <c r="I410" s="57"/>
      <c r="J410" s="57"/>
      <c r="K410" s="57"/>
      <c r="L410" s="57"/>
    </row>
    <row r="411" ht="16.5" customHeight="1">
      <c r="A411" s="57"/>
      <c r="B411" s="73"/>
      <c r="C411" s="74"/>
      <c r="D411" s="68"/>
      <c r="E411" s="57"/>
      <c r="F411" s="88"/>
      <c r="G411" s="89"/>
      <c r="H411" s="57"/>
      <c r="I411" s="57"/>
      <c r="J411" s="57"/>
      <c r="K411" s="57"/>
      <c r="L411" s="57"/>
    </row>
    <row r="412" ht="16.5" customHeight="1">
      <c r="A412" s="57"/>
      <c r="B412" s="73"/>
      <c r="C412" s="74"/>
      <c r="D412" s="68"/>
      <c r="E412" s="57"/>
      <c r="F412" s="88"/>
      <c r="G412" s="89"/>
      <c r="H412" s="57"/>
      <c r="I412" s="57"/>
      <c r="J412" s="57"/>
      <c r="K412" s="57"/>
      <c r="L412" s="57"/>
    </row>
    <row r="413" ht="16.5" customHeight="1">
      <c r="A413" s="57"/>
      <c r="B413" s="73"/>
      <c r="C413" s="74"/>
      <c r="D413" s="68"/>
      <c r="E413" s="57"/>
      <c r="F413" s="88"/>
      <c r="G413" s="89"/>
      <c r="H413" s="57"/>
      <c r="I413" s="57"/>
      <c r="J413" s="57"/>
      <c r="K413" s="57"/>
      <c r="L413" s="57"/>
    </row>
    <row r="414" ht="16.5" customHeight="1">
      <c r="A414" s="57"/>
      <c r="B414" s="73"/>
      <c r="C414" s="74"/>
      <c r="D414" s="68"/>
      <c r="E414" s="57"/>
      <c r="F414" s="88"/>
      <c r="G414" s="89"/>
      <c r="H414" s="57"/>
      <c r="I414" s="57"/>
      <c r="J414" s="57"/>
      <c r="K414" s="57"/>
      <c r="L414" s="57"/>
    </row>
    <row r="415" ht="16.5" customHeight="1">
      <c r="A415" s="57"/>
      <c r="B415" s="73"/>
      <c r="C415" s="74"/>
      <c r="D415" s="68"/>
      <c r="E415" s="57"/>
      <c r="F415" s="88"/>
      <c r="G415" s="89"/>
      <c r="H415" s="57"/>
      <c r="I415" s="57"/>
      <c r="J415" s="57"/>
      <c r="K415" s="57"/>
      <c r="L415" s="57"/>
    </row>
    <row r="416" ht="16.5" customHeight="1">
      <c r="A416" s="57"/>
      <c r="B416" s="73"/>
      <c r="C416" s="74"/>
      <c r="D416" s="68"/>
      <c r="E416" s="57"/>
      <c r="F416" s="88"/>
      <c r="G416" s="89"/>
      <c r="H416" s="57"/>
      <c r="I416" s="57"/>
      <c r="J416" s="57"/>
      <c r="K416" s="57"/>
      <c r="L416" s="57"/>
    </row>
    <row r="417" ht="16.5" customHeight="1">
      <c r="A417" s="57"/>
      <c r="B417" s="73"/>
      <c r="C417" s="74"/>
      <c r="D417" s="68"/>
      <c r="E417" s="57"/>
      <c r="F417" s="88"/>
      <c r="G417" s="89"/>
      <c r="H417" s="57"/>
      <c r="I417" s="57"/>
      <c r="J417" s="57"/>
      <c r="K417" s="57"/>
      <c r="L417" s="57"/>
    </row>
    <row r="418" ht="16.5" customHeight="1">
      <c r="A418" s="57"/>
      <c r="B418" s="73"/>
      <c r="C418" s="74"/>
      <c r="D418" s="68"/>
      <c r="E418" s="57"/>
      <c r="F418" s="88"/>
      <c r="G418" s="89"/>
      <c r="H418" s="57"/>
      <c r="I418" s="57"/>
      <c r="J418" s="57"/>
      <c r="K418" s="57"/>
      <c r="L418" s="57"/>
    </row>
    <row r="419" ht="16.5" customHeight="1">
      <c r="A419" s="57"/>
      <c r="B419" s="73"/>
      <c r="C419" s="74"/>
      <c r="D419" s="68"/>
      <c r="E419" s="57"/>
      <c r="F419" s="88"/>
      <c r="G419" s="89"/>
      <c r="H419" s="57"/>
      <c r="I419" s="57"/>
      <c r="J419" s="57"/>
      <c r="K419" s="57"/>
      <c r="L419" s="57"/>
    </row>
    <row r="420" ht="16.5" customHeight="1">
      <c r="A420" s="57"/>
      <c r="B420" s="73"/>
      <c r="C420" s="74"/>
      <c r="D420" s="68"/>
      <c r="E420" s="57"/>
      <c r="F420" s="88"/>
      <c r="G420" s="89"/>
      <c r="H420" s="57"/>
      <c r="I420" s="57"/>
      <c r="J420" s="57"/>
      <c r="K420" s="57"/>
      <c r="L420" s="57"/>
    </row>
    <row r="421" ht="16.5" customHeight="1">
      <c r="A421" s="57"/>
      <c r="B421" s="73"/>
      <c r="C421" s="74"/>
      <c r="D421" s="68"/>
      <c r="E421" s="57"/>
      <c r="F421" s="88"/>
      <c r="G421" s="89"/>
      <c r="H421" s="57"/>
      <c r="I421" s="57"/>
      <c r="J421" s="57"/>
      <c r="K421" s="57"/>
      <c r="L421" s="57"/>
    </row>
    <row r="422" ht="16.5" customHeight="1">
      <c r="A422" s="57"/>
      <c r="B422" s="73"/>
      <c r="C422" s="74"/>
      <c r="D422" s="68"/>
      <c r="E422" s="57"/>
      <c r="F422" s="88"/>
      <c r="G422" s="89"/>
      <c r="H422" s="57"/>
      <c r="I422" s="57"/>
      <c r="J422" s="57"/>
      <c r="K422" s="57"/>
      <c r="L422" s="57"/>
    </row>
    <row r="423" ht="16.5" customHeight="1">
      <c r="A423" s="57"/>
      <c r="B423" s="73"/>
      <c r="C423" s="74"/>
      <c r="D423" s="68"/>
      <c r="E423" s="57"/>
      <c r="F423" s="88"/>
      <c r="G423" s="89"/>
      <c r="H423" s="57"/>
      <c r="I423" s="57"/>
      <c r="J423" s="57"/>
      <c r="K423" s="57"/>
      <c r="L423" s="57"/>
    </row>
    <row r="424" ht="16.5" customHeight="1">
      <c r="A424" s="57"/>
      <c r="B424" s="73"/>
      <c r="C424" s="74"/>
      <c r="D424" s="68"/>
      <c r="E424" s="57"/>
      <c r="F424" s="88"/>
      <c r="G424" s="89"/>
      <c r="H424" s="57"/>
      <c r="I424" s="57"/>
      <c r="J424" s="57"/>
      <c r="K424" s="57"/>
      <c r="L424" s="57"/>
    </row>
    <row r="425" ht="16.5" customHeight="1">
      <c r="A425" s="57"/>
      <c r="B425" s="73"/>
      <c r="C425" s="74"/>
      <c r="D425" s="68"/>
      <c r="E425" s="57"/>
      <c r="F425" s="88"/>
      <c r="G425" s="89"/>
      <c r="H425" s="57"/>
      <c r="I425" s="57"/>
      <c r="J425" s="57"/>
      <c r="K425" s="57"/>
      <c r="L425" s="57"/>
    </row>
    <row r="426" ht="16.5" customHeight="1">
      <c r="A426" s="57"/>
      <c r="B426" s="73"/>
      <c r="C426" s="74"/>
      <c r="D426" s="68"/>
      <c r="E426" s="57"/>
      <c r="F426" s="88"/>
      <c r="G426" s="89"/>
      <c r="H426" s="57"/>
      <c r="I426" s="57"/>
      <c r="J426" s="57"/>
      <c r="K426" s="57"/>
      <c r="L426" s="57"/>
    </row>
    <row r="427" ht="16.5" customHeight="1">
      <c r="A427" s="57"/>
      <c r="B427" s="73"/>
      <c r="C427" s="74"/>
      <c r="D427" s="68"/>
      <c r="E427" s="57"/>
      <c r="F427" s="88"/>
      <c r="G427" s="89"/>
      <c r="H427" s="57"/>
      <c r="I427" s="57"/>
      <c r="J427" s="57"/>
      <c r="K427" s="57"/>
      <c r="L427" s="57"/>
    </row>
    <row r="428" ht="16.5" customHeight="1">
      <c r="A428" s="57"/>
      <c r="B428" s="73"/>
      <c r="C428" s="74"/>
      <c r="D428" s="68"/>
      <c r="E428" s="57"/>
      <c r="F428" s="88"/>
      <c r="G428" s="89"/>
      <c r="H428" s="57"/>
      <c r="I428" s="57"/>
      <c r="J428" s="57"/>
      <c r="K428" s="57"/>
      <c r="L428" s="57"/>
    </row>
    <row r="429" ht="16.5" customHeight="1">
      <c r="A429" s="57"/>
      <c r="B429" s="73"/>
      <c r="C429" s="74"/>
      <c r="D429" s="68"/>
      <c r="E429" s="57"/>
      <c r="F429" s="88"/>
      <c r="G429" s="89"/>
      <c r="H429" s="57"/>
      <c r="I429" s="57"/>
      <c r="J429" s="57"/>
      <c r="K429" s="57"/>
      <c r="L429" s="57"/>
    </row>
    <row r="430" ht="16.5" customHeight="1">
      <c r="A430" s="57"/>
      <c r="B430" s="73"/>
      <c r="C430" s="74"/>
      <c r="D430" s="68"/>
      <c r="E430" s="57"/>
      <c r="F430" s="88"/>
      <c r="G430" s="89"/>
      <c r="H430" s="57"/>
      <c r="I430" s="57"/>
      <c r="J430" s="57"/>
      <c r="K430" s="57"/>
      <c r="L430" s="57"/>
    </row>
    <row r="431" ht="16.5" customHeight="1">
      <c r="A431" s="57"/>
      <c r="B431" s="73"/>
      <c r="C431" s="74"/>
      <c r="D431" s="68"/>
      <c r="E431" s="57"/>
      <c r="F431" s="88"/>
      <c r="G431" s="89"/>
      <c r="H431" s="57"/>
      <c r="I431" s="57"/>
      <c r="J431" s="57"/>
      <c r="K431" s="57"/>
      <c r="L431" s="57"/>
    </row>
    <row r="432" ht="16.5" customHeight="1">
      <c r="A432" s="57"/>
      <c r="B432" s="73"/>
      <c r="C432" s="74"/>
      <c r="D432" s="68"/>
      <c r="E432" s="57"/>
      <c r="F432" s="88"/>
      <c r="G432" s="89"/>
      <c r="H432" s="57"/>
      <c r="I432" s="57"/>
      <c r="J432" s="57"/>
      <c r="K432" s="57"/>
      <c r="L432" s="57"/>
    </row>
    <row r="433" ht="16.5" customHeight="1">
      <c r="A433" s="57"/>
      <c r="B433" s="73"/>
      <c r="C433" s="74"/>
      <c r="D433" s="68"/>
      <c r="E433" s="57"/>
      <c r="F433" s="88"/>
      <c r="G433" s="89"/>
      <c r="H433" s="57"/>
      <c r="I433" s="57"/>
      <c r="J433" s="57"/>
      <c r="K433" s="57"/>
      <c r="L433" s="57"/>
    </row>
    <row r="434" ht="16.5" customHeight="1">
      <c r="A434" s="57"/>
      <c r="B434" s="73"/>
      <c r="C434" s="74"/>
      <c r="D434" s="68"/>
      <c r="E434" s="57"/>
      <c r="F434" s="88"/>
      <c r="G434" s="89"/>
      <c r="H434" s="57"/>
      <c r="I434" s="57"/>
      <c r="J434" s="57"/>
      <c r="K434" s="57"/>
      <c r="L434" s="57"/>
    </row>
    <row r="435" ht="16.5" customHeight="1">
      <c r="A435" s="57"/>
      <c r="B435" s="73"/>
      <c r="C435" s="74"/>
      <c r="D435" s="68"/>
      <c r="E435" s="57"/>
      <c r="F435" s="88"/>
      <c r="G435" s="89"/>
      <c r="H435" s="57"/>
      <c r="I435" s="57"/>
      <c r="J435" s="57"/>
      <c r="K435" s="57"/>
      <c r="L435" s="57"/>
    </row>
    <row r="436" ht="16.5" customHeight="1">
      <c r="A436" s="57"/>
      <c r="B436" s="73"/>
      <c r="C436" s="74"/>
      <c r="D436" s="68"/>
      <c r="E436" s="57"/>
      <c r="F436" s="88"/>
      <c r="G436" s="89"/>
      <c r="H436" s="57"/>
      <c r="I436" s="57"/>
      <c r="J436" s="57"/>
      <c r="K436" s="57"/>
      <c r="L436" s="57"/>
    </row>
    <row r="437" ht="16.5" customHeight="1">
      <c r="A437" s="57"/>
      <c r="B437" s="73"/>
      <c r="C437" s="74"/>
      <c r="D437" s="68"/>
      <c r="E437" s="57"/>
      <c r="F437" s="88"/>
      <c r="G437" s="89"/>
      <c r="H437" s="57"/>
      <c r="I437" s="57"/>
      <c r="J437" s="57"/>
      <c r="K437" s="57"/>
      <c r="L437" s="57"/>
    </row>
    <row r="438" ht="16.5" customHeight="1">
      <c r="A438" s="57"/>
      <c r="B438" s="73"/>
      <c r="C438" s="74"/>
      <c r="D438" s="68"/>
      <c r="E438" s="57"/>
      <c r="F438" s="88"/>
      <c r="G438" s="89"/>
      <c r="H438" s="57"/>
      <c r="I438" s="57"/>
      <c r="J438" s="57"/>
      <c r="K438" s="57"/>
      <c r="L438" s="57"/>
    </row>
    <row r="439" ht="16.5" customHeight="1">
      <c r="A439" s="57"/>
      <c r="B439" s="73"/>
      <c r="C439" s="74"/>
      <c r="D439" s="68"/>
      <c r="E439" s="57"/>
      <c r="F439" s="88"/>
      <c r="G439" s="89"/>
      <c r="H439" s="57"/>
      <c r="I439" s="57"/>
      <c r="J439" s="57"/>
      <c r="K439" s="57"/>
      <c r="L439" s="57"/>
    </row>
    <row r="440" ht="16.5" customHeight="1">
      <c r="A440" s="57"/>
      <c r="B440" s="73"/>
      <c r="C440" s="74"/>
      <c r="D440" s="68"/>
      <c r="E440" s="57"/>
      <c r="F440" s="88"/>
      <c r="G440" s="89"/>
      <c r="H440" s="57"/>
      <c r="I440" s="57"/>
      <c r="J440" s="57"/>
      <c r="K440" s="57"/>
      <c r="L440" s="57"/>
    </row>
    <row r="441" ht="16.5" customHeight="1">
      <c r="A441" s="57"/>
      <c r="B441" s="73"/>
      <c r="C441" s="74"/>
      <c r="D441" s="68"/>
      <c r="E441" s="57"/>
      <c r="F441" s="88"/>
      <c r="G441" s="89"/>
      <c r="H441" s="57"/>
      <c r="I441" s="57"/>
      <c r="J441" s="57"/>
      <c r="K441" s="57"/>
      <c r="L441" s="57"/>
    </row>
    <row r="442" ht="16.5" customHeight="1">
      <c r="A442" s="57"/>
      <c r="B442" s="73"/>
      <c r="C442" s="74"/>
      <c r="D442" s="68"/>
      <c r="E442" s="57"/>
      <c r="F442" s="88"/>
      <c r="G442" s="89"/>
      <c r="H442" s="57"/>
      <c r="I442" s="57"/>
      <c r="J442" s="57"/>
      <c r="K442" s="57"/>
      <c r="L442" s="57"/>
    </row>
    <row r="443" ht="16.5" customHeight="1">
      <c r="A443" s="57"/>
      <c r="B443" s="73"/>
      <c r="C443" s="74"/>
      <c r="D443" s="68"/>
      <c r="E443" s="57"/>
      <c r="F443" s="88"/>
      <c r="G443" s="89"/>
      <c r="H443" s="57"/>
      <c r="I443" s="57"/>
      <c r="J443" s="57"/>
      <c r="K443" s="57"/>
      <c r="L443" s="57"/>
    </row>
    <row r="444" ht="16.5" customHeight="1">
      <c r="A444" s="57"/>
      <c r="B444" s="73"/>
      <c r="C444" s="74"/>
      <c r="D444" s="68"/>
      <c r="E444" s="57"/>
      <c r="F444" s="88"/>
      <c r="G444" s="89"/>
      <c r="H444" s="57"/>
      <c r="I444" s="57"/>
      <c r="J444" s="57"/>
      <c r="K444" s="57"/>
      <c r="L444" s="57"/>
    </row>
    <row r="445" ht="16.5" customHeight="1">
      <c r="A445" s="57"/>
      <c r="B445" s="73"/>
      <c r="C445" s="74"/>
      <c r="D445" s="68"/>
      <c r="E445" s="57"/>
      <c r="F445" s="88"/>
      <c r="G445" s="89"/>
      <c r="H445" s="57"/>
      <c r="I445" s="57"/>
      <c r="J445" s="57"/>
      <c r="K445" s="57"/>
      <c r="L445" s="57"/>
    </row>
    <row r="446" ht="16.5" customHeight="1">
      <c r="A446" s="57"/>
      <c r="B446" s="73"/>
      <c r="C446" s="74"/>
      <c r="D446" s="68"/>
      <c r="E446" s="57"/>
      <c r="F446" s="88"/>
      <c r="G446" s="89"/>
      <c r="H446" s="57"/>
      <c r="I446" s="57"/>
      <c r="J446" s="57"/>
      <c r="K446" s="57"/>
      <c r="L446" s="57"/>
    </row>
    <row r="447" ht="16.5" customHeight="1">
      <c r="A447" s="57"/>
      <c r="B447" s="73"/>
      <c r="C447" s="74"/>
      <c r="D447" s="68"/>
      <c r="E447" s="57"/>
      <c r="F447" s="88"/>
      <c r="G447" s="89"/>
      <c r="H447" s="57"/>
      <c r="I447" s="57"/>
      <c r="J447" s="57"/>
      <c r="K447" s="57"/>
      <c r="L447" s="57"/>
    </row>
    <row r="448" ht="16.5" customHeight="1">
      <c r="A448" s="57"/>
      <c r="B448" s="73"/>
      <c r="C448" s="74"/>
      <c r="D448" s="68"/>
      <c r="E448" s="57"/>
      <c r="F448" s="88"/>
      <c r="G448" s="89"/>
      <c r="H448" s="57"/>
      <c r="I448" s="57"/>
      <c r="J448" s="57"/>
      <c r="K448" s="57"/>
      <c r="L448" s="57"/>
    </row>
    <row r="449" ht="16.5" customHeight="1">
      <c r="A449" s="57"/>
      <c r="B449" s="73"/>
      <c r="C449" s="74"/>
      <c r="D449" s="68"/>
      <c r="E449" s="57"/>
      <c r="F449" s="88"/>
      <c r="G449" s="89"/>
      <c r="H449" s="57"/>
      <c r="I449" s="57"/>
      <c r="J449" s="57"/>
      <c r="K449" s="57"/>
      <c r="L449" s="57"/>
    </row>
    <row r="450" ht="16.5" customHeight="1">
      <c r="A450" s="57"/>
      <c r="B450" s="73"/>
      <c r="C450" s="74"/>
      <c r="D450" s="68"/>
      <c r="E450" s="57"/>
      <c r="F450" s="88"/>
      <c r="G450" s="89"/>
      <c r="H450" s="57"/>
      <c r="I450" s="57"/>
      <c r="J450" s="57"/>
      <c r="K450" s="57"/>
      <c r="L450" s="57"/>
    </row>
    <row r="451" ht="16.5" customHeight="1">
      <c r="A451" s="57"/>
      <c r="B451" s="73"/>
      <c r="C451" s="74"/>
      <c r="D451" s="68"/>
      <c r="E451" s="57"/>
      <c r="F451" s="88"/>
      <c r="G451" s="89"/>
      <c r="H451" s="57"/>
      <c r="I451" s="57"/>
      <c r="J451" s="57"/>
      <c r="K451" s="57"/>
      <c r="L451" s="57"/>
    </row>
    <row r="452" ht="16.5" customHeight="1">
      <c r="A452" s="57"/>
      <c r="B452" s="73"/>
      <c r="C452" s="74"/>
      <c r="D452" s="68"/>
      <c r="E452" s="57"/>
      <c r="F452" s="88"/>
      <c r="G452" s="89"/>
      <c r="H452" s="57"/>
      <c r="I452" s="57"/>
      <c r="J452" s="57"/>
      <c r="K452" s="57"/>
      <c r="L452" s="57"/>
    </row>
    <row r="453" ht="16.5" customHeight="1">
      <c r="A453" s="57"/>
      <c r="B453" s="73"/>
      <c r="C453" s="74"/>
      <c r="D453" s="68"/>
      <c r="E453" s="57"/>
      <c r="F453" s="88"/>
      <c r="G453" s="89"/>
      <c r="H453" s="57"/>
      <c r="I453" s="57"/>
      <c r="J453" s="57"/>
      <c r="K453" s="57"/>
      <c r="L453" s="57"/>
    </row>
    <row r="454" ht="16.5" customHeight="1">
      <c r="A454" s="57"/>
      <c r="B454" s="73"/>
      <c r="C454" s="74"/>
      <c r="D454" s="68"/>
      <c r="E454" s="57"/>
      <c r="F454" s="88"/>
      <c r="G454" s="89"/>
      <c r="H454" s="57"/>
      <c r="I454" s="57"/>
      <c r="J454" s="57"/>
      <c r="K454" s="57"/>
      <c r="L454" s="57"/>
    </row>
    <row r="455" ht="16.5" customHeight="1">
      <c r="A455" s="57"/>
      <c r="B455" s="73"/>
      <c r="C455" s="74"/>
      <c r="D455" s="68"/>
      <c r="E455" s="57"/>
      <c r="F455" s="88"/>
      <c r="G455" s="89"/>
      <c r="H455" s="57"/>
      <c r="I455" s="57"/>
      <c r="J455" s="57"/>
      <c r="K455" s="57"/>
      <c r="L455" s="57"/>
    </row>
    <row r="456" ht="16.5" customHeight="1">
      <c r="A456" s="57"/>
      <c r="B456" s="73"/>
      <c r="C456" s="74"/>
      <c r="D456" s="68"/>
      <c r="E456" s="57"/>
      <c r="F456" s="88"/>
      <c r="G456" s="89"/>
      <c r="H456" s="57"/>
      <c r="I456" s="57"/>
      <c r="J456" s="57"/>
      <c r="K456" s="57"/>
      <c r="L456" s="57"/>
    </row>
    <row r="457" ht="16.5" customHeight="1">
      <c r="A457" s="57"/>
      <c r="B457" s="73"/>
      <c r="C457" s="74"/>
      <c r="D457" s="68"/>
      <c r="E457" s="57"/>
      <c r="F457" s="88"/>
      <c r="G457" s="89"/>
      <c r="H457" s="57"/>
      <c r="I457" s="57"/>
      <c r="J457" s="57"/>
      <c r="K457" s="57"/>
      <c r="L457" s="57"/>
    </row>
    <row r="458" ht="16.5" customHeight="1">
      <c r="A458" s="57"/>
      <c r="B458" s="73"/>
      <c r="C458" s="74"/>
      <c r="D458" s="68"/>
      <c r="E458" s="57"/>
      <c r="F458" s="88"/>
      <c r="G458" s="89"/>
      <c r="H458" s="57"/>
      <c r="I458" s="57"/>
      <c r="J458" s="57"/>
      <c r="K458" s="57"/>
      <c r="L458" s="57"/>
    </row>
    <row r="459" ht="16.5" customHeight="1">
      <c r="A459" s="57"/>
      <c r="B459" s="73"/>
      <c r="C459" s="74"/>
      <c r="D459" s="68"/>
      <c r="E459" s="57"/>
      <c r="F459" s="88"/>
      <c r="G459" s="89"/>
      <c r="H459" s="57"/>
      <c r="I459" s="57"/>
      <c r="J459" s="57"/>
      <c r="K459" s="57"/>
      <c r="L459" s="57"/>
    </row>
    <row r="460" ht="16.5" customHeight="1">
      <c r="A460" s="57"/>
      <c r="B460" s="73"/>
      <c r="C460" s="74"/>
      <c r="D460" s="68"/>
      <c r="E460" s="57"/>
      <c r="F460" s="88"/>
      <c r="G460" s="89"/>
      <c r="H460" s="57"/>
      <c r="I460" s="57"/>
      <c r="J460" s="57"/>
      <c r="K460" s="57"/>
      <c r="L460" s="57"/>
    </row>
    <row r="461" ht="16.5" customHeight="1">
      <c r="A461" s="57"/>
      <c r="B461" s="73"/>
      <c r="C461" s="74"/>
      <c r="D461" s="68"/>
      <c r="E461" s="57"/>
      <c r="F461" s="88"/>
      <c r="G461" s="89"/>
      <c r="H461" s="57"/>
      <c r="I461" s="57"/>
      <c r="J461" s="57"/>
      <c r="K461" s="57"/>
      <c r="L461" s="57"/>
    </row>
    <row r="462" ht="16.5" customHeight="1">
      <c r="A462" s="57"/>
      <c r="B462" s="73"/>
      <c r="C462" s="74"/>
      <c r="D462" s="68"/>
      <c r="E462" s="57"/>
      <c r="F462" s="88"/>
      <c r="G462" s="89"/>
      <c r="H462" s="57"/>
      <c r="I462" s="57"/>
      <c r="J462" s="57"/>
      <c r="K462" s="57"/>
      <c r="L462" s="57"/>
    </row>
    <row r="463" ht="16.5" customHeight="1">
      <c r="A463" s="57"/>
      <c r="B463" s="73"/>
      <c r="C463" s="74"/>
      <c r="D463" s="68"/>
      <c r="E463" s="57"/>
      <c r="F463" s="88"/>
      <c r="G463" s="89"/>
      <c r="H463" s="57"/>
      <c r="I463" s="57"/>
      <c r="J463" s="57"/>
      <c r="K463" s="57"/>
      <c r="L463" s="57"/>
    </row>
    <row r="464" ht="16.5" customHeight="1">
      <c r="A464" s="57"/>
      <c r="B464" s="73"/>
      <c r="C464" s="74"/>
      <c r="D464" s="68"/>
      <c r="E464" s="57"/>
      <c r="F464" s="88"/>
      <c r="G464" s="89"/>
      <c r="H464" s="57"/>
      <c r="I464" s="57"/>
      <c r="J464" s="57"/>
      <c r="K464" s="57"/>
      <c r="L464" s="57"/>
    </row>
    <row r="465" ht="16.5" customHeight="1">
      <c r="A465" s="57"/>
      <c r="B465" s="73"/>
      <c r="C465" s="74"/>
      <c r="D465" s="68"/>
      <c r="E465" s="57"/>
      <c r="F465" s="88"/>
      <c r="G465" s="89"/>
      <c r="H465" s="57"/>
      <c r="I465" s="57"/>
      <c r="J465" s="57"/>
      <c r="K465" s="57"/>
      <c r="L465" s="57"/>
    </row>
    <row r="466" ht="16.5" customHeight="1">
      <c r="A466" s="57"/>
      <c r="B466" s="73"/>
      <c r="C466" s="74"/>
      <c r="D466" s="68"/>
      <c r="E466" s="57"/>
      <c r="F466" s="88"/>
      <c r="G466" s="89"/>
      <c r="H466" s="57"/>
      <c r="I466" s="57"/>
      <c r="J466" s="57"/>
      <c r="K466" s="57"/>
      <c r="L466" s="57"/>
    </row>
    <row r="467" ht="16.5" customHeight="1">
      <c r="A467" s="57"/>
      <c r="B467" s="73"/>
      <c r="C467" s="74"/>
      <c r="D467" s="68"/>
      <c r="E467" s="57"/>
      <c r="F467" s="88"/>
      <c r="G467" s="89"/>
      <c r="H467" s="57"/>
      <c r="I467" s="57"/>
      <c r="J467" s="57"/>
      <c r="K467" s="57"/>
      <c r="L467" s="57"/>
    </row>
    <row r="468" ht="16.5" customHeight="1">
      <c r="A468" s="57"/>
      <c r="B468" s="73"/>
      <c r="C468" s="74"/>
      <c r="D468" s="68"/>
      <c r="E468" s="57"/>
      <c r="F468" s="88"/>
      <c r="G468" s="89"/>
      <c r="H468" s="57"/>
      <c r="I468" s="57"/>
      <c r="J468" s="57"/>
      <c r="K468" s="57"/>
      <c r="L468" s="57"/>
    </row>
    <row r="469" ht="16.5" customHeight="1">
      <c r="A469" s="57"/>
      <c r="B469" s="73"/>
      <c r="C469" s="74"/>
      <c r="D469" s="68"/>
      <c r="E469" s="57"/>
      <c r="F469" s="88"/>
      <c r="G469" s="89"/>
      <c r="H469" s="57"/>
      <c r="I469" s="57"/>
      <c r="J469" s="57"/>
      <c r="K469" s="57"/>
      <c r="L469" s="57"/>
    </row>
    <row r="470" ht="16.5" customHeight="1">
      <c r="A470" s="57"/>
      <c r="B470" s="73"/>
      <c r="C470" s="74"/>
      <c r="D470" s="68"/>
      <c r="E470" s="57"/>
      <c r="F470" s="88"/>
      <c r="G470" s="89"/>
      <c r="H470" s="57"/>
      <c r="I470" s="57"/>
      <c r="J470" s="57"/>
      <c r="K470" s="57"/>
      <c r="L470" s="57"/>
    </row>
    <row r="471" ht="16.5" customHeight="1">
      <c r="A471" s="57"/>
      <c r="B471" s="73"/>
      <c r="C471" s="74"/>
      <c r="D471" s="68"/>
      <c r="E471" s="57"/>
      <c r="F471" s="88"/>
      <c r="G471" s="89"/>
      <c r="H471" s="57"/>
      <c r="I471" s="57"/>
      <c r="J471" s="57"/>
      <c r="K471" s="57"/>
      <c r="L471" s="57"/>
    </row>
    <row r="472" ht="16.5" customHeight="1">
      <c r="A472" s="57"/>
      <c r="B472" s="73"/>
      <c r="C472" s="74"/>
      <c r="D472" s="68"/>
      <c r="E472" s="57"/>
      <c r="F472" s="88"/>
      <c r="G472" s="89"/>
      <c r="H472" s="57"/>
      <c r="I472" s="57"/>
      <c r="J472" s="57"/>
      <c r="K472" s="57"/>
      <c r="L472" s="57"/>
    </row>
    <row r="473" ht="16.5" customHeight="1">
      <c r="A473" s="57"/>
      <c r="B473" s="73"/>
      <c r="C473" s="74"/>
      <c r="D473" s="68"/>
      <c r="E473" s="57"/>
      <c r="F473" s="88"/>
      <c r="G473" s="89"/>
      <c r="H473" s="57"/>
      <c r="I473" s="57"/>
      <c r="J473" s="57"/>
      <c r="K473" s="57"/>
      <c r="L473" s="57"/>
    </row>
    <row r="474" ht="16.5" customHeight="1">
      <c r="A474" s="57"/>
      <c r="B474" s="73"/>
      <c r="C474" s="74"/>
      <c r="D474" s="68"/>
      <c r="E474" s="57"/>
      <c r="F474" s="88"/>
      <c r="G474" s="89"/>
      <c r="H474" s="57"/>
      <c r="I474" s="57"/>
      <c r="J474" s="57"/>
      <c r="K474" s="57"/>
      <c r="L474" s="57"/>
    </row>
    <row r="475" ht="16.5" customHeight="1">
      <c r="A475" s="57"/>
      <c r="B475" s="73"/>
      <c r="C475" s="74"/>
      <c r="D475" s="68"/>
      <c r="E475" s="57"/>
      <c r="F475" s="88"/>
      <c r="G475" s="89"/>
      <c r="H475" s="57"/>
      <c r="I475" s="57"/>
      <c r="J475" s="57"/>
      <c r="K475" s="57"/>
      <c r="L475" s="57"/>
    </row>
    <row r="476" ht="16.5" customHeight="1">
      <c r="A476" s="57"/>
      <c r="B476" s="73"/>
      <c r="C476" s="74"/>
      <c r="D476" s="68"/>
      <c r="E476" s="57"/>
      <c r="F476" s="88"/>
      <c r="G476" s="89"/>
      <c r="H476" s="57"/>
      <c r="I476" s="57"/>
      <c r="J476" s="57"/>
      <c r="K476" s="57"/>
      <c r="L476" s="57"/>
    </row>
    <row r="477" ht="16.5" customHeight="1">
      <c r="A477" s="57"/>
      <c r="B477" s="73"/>
      <c r="C477" s="74"/>
      <c r="D477" s="68"/>
      <c r="E477" s="57"/>
      <c r="F477" s="88"/>
      <c r="G477" s="89"/>
      <c r="H477" s="57"/>
      <c r="I477" s="57"/>
      <c r="J477" s="57"/>
      <c r="K477" s="57"/>
      <c r="L477" s="57"/>
    </row>
    <row r="478" ht="16.5" customHeight="1">
      <c r="A478" s="57"/>
      <c r="B478" s="73"/>
      <c r="C478" s="74"/>
      <c r="D478" s="68"/>
      <c r="E478" s="57"/>
      <c r="F478" s="88"/>
      <c r="G478" s="89"/>
      <c r="H478" s="57"/>
      <c r="I478" s="57"/>
      <c r="J478" s="57"/>
      <c r="K478" s="57"/>
      <c r="L478" s="57"/>
    </row>
    <row r="479" ht="16.5" customHeight="1">
      <c r="A479" s="57"/>
      <c r="B479" s="73"/>
      <c r="C479" s="74"/>
      <c r="D479" s="68"/>
      <c r="E479" s="57"/>
      <c r="F479" s="88"/>
      <c r="G479" s="89"/>
      <c r="H479" s="57"/>
      <c r="I479" s="57"/>
      <c r="J479" s="57"/>
      <c r="K479" s="57"/>
      <c r="L479" s="57"/>
    </row>
    <row r="480" ht="16.5" customHeight="1">
      <c r="A480" s="57"/>
      <c r="B480" s="73"/>
      <c r="C480" s="74"/>
      <c r="D480" s="68"/>
      <c r="E480" s="57"/>
      <c r="F480" s="88"/>
      <c r="G480" s="89"/>
      <c r="H480" s="57"/>
      <c r="I480" s="57"/>
      <c r="J480" s="57"/>
      <c r="K480" s="57"/>
      <c r="L480" s="57"/>
    </row>
    <row r="481" ht="16.5" customHeight="1">
      <c r="A481" s="57"/>
      <c r="B481" s="73"/>
      <c r="C481" s="74"/>
      <c r="D481" s="68"/>
      <c r="E481" s="57"/>
      <c r="F481" s="88"/>
      <c r="G481" s="89"/>
      <c r="H481" s="57"/>
      <c r="I481" s="57"/>
      <c r="J481" s="57"/>
      <c r="K481" s="57"/>
      <c r="L481" s="57"/>
    </row>
    <row r="482" ht="16.5" customHeight="1">
      <c r="A482" s="57"/>
      <c r="B482" s="73"/>
      <c r="C482" s="74"/>
      <c r="D482" s="68"/>
      <c r="E482" s="57"/>
      <c r="F482" s="88"/>
      <c r="G482" s="89"/>
      <c r="H482" s="57"/>
      <c r="I482" s="57"/>
      <c r="J482" s="57"/>
      <c r="K482" s="57"/>
      <c r="L482" s="57"/>
    </row>
    <row r="483" ht="16.5" customHeight="1">
      <c r="A483" s="57"/>
      <c r="B483" s="73"/>
      <c r="C483" s="74"/>
      <c r="D483" s="68"/>
      <c r="E483" s="57"/>
      <c r="F483" s="88"/>
      <c r="G483" s="89"/>
      <c r="H483" s="57"/>
      <c r="I483" s="57"/>
      <c r="J483" s="57"/>
      <c r="K483" s="57"/>
      <c r="L483" s="57"/>
    </row>
    <row r="484" ht="16.5" customHeight="1">
      <c r="A484" s="57"/>
      <c r="B484" s="73"/>
      <c r="C484" s="74"/>
      <c r="D484" s="68"/>
      <c r="E484" s="57"/>
      <c r="F484" s="88"/>
      <c r="G484" s="89"/>
      <c r="H484" s="57"/>
      <c r="I484" s="57"/>
      <c r="J484" s="57"/>
      <c r="K484" s="57"/>
      <c r="L484" s="57"/>
    </row>
    <row r="485" ht="16.5" customHeight="1">
      <c r="A485" s="57"/>
      <c r="B485" s="73"/>
      <c r="C485" s="74"/>
      <c r="D485" s="68"/>
      <c r="E485" s="57"/>
      <c r="F485" s="88"/>
      <c r="G485" s="89"/>
      <c r="H485" s="57"/>
      <c r="I485" s="57"/>
      <c r="J485" s="57"/>
      <c r="K485" s="57"/>
      <c r="L485" s="57"/>
    </row>
    <row r="486" ht="16.5" customHeight="1">
      <c r="A486" s="57"/>
      <c r="B486" s="73"/>
      <c r="C486" s="74"/>
      <c r="D486" s="68"/>
      <c r="E486" s="57"/>
      <c r="F486" s="88"/>
      <c r="G486" s="89"/>
      <c r="H486" s="57"/>
      <c r="I486" s="57"/>
      <c r="J486" s="57"/>
      <c r="K486" s="57"/>
      <c r="L486" s="57"/>
    </row>
    <row r="487" ht="16.5" customHeight="1">
      <c r="A487" s="57"/>
      <c r="B487" s="73"/>
      <c r="C487" s="74"/>
      <c r="D487" s="68"/>
      <c r="E487" s="57"/>
      <c r="F487" s="88"/>
      <c r="G487" s="89"/>
      <c r="H487" s="57"/>
      <c r="I487" s="57"/>
      <c r="J487" s="57"/>
      <c r="K487" s="57"/>
      <c r="L487" s="57"/>
    </row>
    <row r="488" ht="16.5" customHeight="1">
      <c r="A488" s="57"/>
      <c r="B488" s="73"/>
      <c r="C488" s="74"/>
      <c r="D488" s="68"/>
      <c r="E488" s="57"/>
      <c r="F488" s="88"/>
      <c r="G488" s="89"/>
      <c r="H488" s="57"/>
      <c r="I488" s="57"/>
      <c r="J488" s="57"/>
      <c r="K488" s="57"/>
      <c r="L488" s="57"/>
    </row>
    <row r="489" ht="16.5" customHeight="1">
      <c r="A489" s="57"/>
      <c r="B489" s="73"/>
      <c r="C489" s="74"/>
      <c r="D489" s="68"/>
      <c r="E489" s="57"/>
      <c r="F489" s="88"/>
      <c r="G489" s="89"/>
      <c r="H489" s="57"/>
      <c r="I489" s="57"/>
      <c r="J489" s="57"/>
      <c r="K489" s="57"/>
      <c r="L489" s="57"/>
    </row>
    <row r="490" ht="16.5" customHeight="1">
      <c r="A490" s="57"/>
      <c r="B490" s="73"/>
      <c r="C490" s="74"/>
      <c r="D490" s="68"/>
      <c r="E490" s="57"/>
      <c r="F490" s="88"/>
      <c r="G490" s="89"/>
      <c r="H490" s="57"/>
      <c r="I490" s="57"/>
      <c r="J490" s="57"/>
      <c r="K490" s="57"/>
      <c r="L490" s="57"/>
    </row>
    <row r="491" ht="16.5" customHeight="1">
      <c r="A491" s="57"/>
      <c r="B491" s="73"/>
      <c r="C491" s="74"/>
      <c r="D491" s="68"/>
      <c r="E491" s="57"/>
      <c r="F491" s="88"/>
      <c r="G491" s="89"/>
      <c r="H491" s="57"/>
      <c r="I491" s="57"/>
      <c r="J491" s="57"/>
      <c r="K491" s="57"/>
      <c r="L491" s="57"/>
    </row>
    <row r="492" ht="16.5" customHeight="1">
      <c r="A492" s="57"/>
      <c r="B492" s="73"/>
      <c r="C492" s="74"/>
      <c r="D492" s="68"/>
      <c r="E492" s="57"/>
      <c r="F492" s="88"/>
      <c r="G492" s="89"/>
      <c r="H492" s="57"/>
      <c r="I492" s="57"/>
      <c r="J492" s="57"/>
      <c r="K492" s="57"/>
      <c r="L492" s="57"/>
    </row>
    <row r="493" ht="16.5" customHeight="1">
      <c r="A493" s="57"/>
      <c r="B493" s="73"/>
      <c r="C493" s="74"/>
      <c r="D493" s="68"/>
      <c r="E493" s="57"/>
      <c r="F493" s="88"/>
      <c r="G493" s="89"/>
      <c r="H493" s="57"/>
      <c r="I493" s="57"/>
      <c r="J493" s="57"/>
      <c r="K493" s="57"/>
      <c r="L493" s="57"/>
    </row>
    <row r="494" ht="16.5" customHeight="1">
      <c r="A494" s="57"/>
      <c r="B494" s="73"/>
      <c r="C494" s="74"/>
      <c r="D494" s="68"/>
      <c r="E494" s="57"/>
      <c r="F494" s="88"/>
      <c r="G494" s="89"/>
      <c r="H494" s="57"/>
      <c r="I494" s="57"/>
      <c r="J494" s="57"/>
      <c r="K494" s="57"/>
      <c r="L494" s="57"/>
    </row>
    <row r="495" ht="16.5" customHeight="1">
      <c r="A495" s="57"/>
      <c r="B495" s="73"/>
      <c r="C495" s="74"/>
      <c r="D495" s="68"/>
      <c r="E495" s="57"/>
      <c r="F495" s="88"/>
      <c r="G495" s="89"/>
      <c r="H495" s="57"/>
      <c r="I495" s="57"/>
      <c r="J495" s="57"/>
      <c r="K495" s="57"/>
      <c r="L495" s="57"/>
    </row>
    <row r="496" ht="16.5" customHeight="1">
      <c r="A496" s="57"/>
      <c r="B496" s="73"/>
      <c r="C496" s="74"/>
      <c r="D496" s="68"/>
      <c r="E496" s="57"/>
      <c r="F496" s="88"/>
      <c r="G496" s="89"/>
      <c r="H496" s="57"/>
      <c r="I496" s="57"/>
      <c r="J496" s="57"/>
      <c r="K496" s="57"/>
      <c r="L496" s="57"/>
    </row>
    <row r="497" ht="16.5" customHeight="1">
      <c r="A497" s="57"/>
      <c r="B497" s="73"/>
      <c r="C497" s="74"/>
      <c r="D497" s="68"/>
      <c r="E497" s="57"/>
      <c r="F497" s="88"/>
      <c r="G497" s="89"/>
      <c r="H497" s="57"/>
      <c r="I497" s="57"/>
      <c r="J497" s="57"/>
      <c r="K497" s="57"/>
      <c r="L497" s="57"/>
    </row>
    <row r="498" ht="16.5" customHeight="1">
      <c r="A498" s="57"/>
      <c r="B498" s="73"/>
      <c r="C498" s="74"/>
      <c r="D498" s="68"/>
      <c r="E498" s="57"/>
      <c r="F498" s="88"/>
      <c r="G498" s="89"/>
      <c r="H498" s="57"/>
      <c r="I498" s="57"/>
      <c r="J498" s="57"/>
      <c r="K498" s="57"/>
      <c r="L498" s="57"/>
    </row>
    <row r="499" ht="16.5" customHeight="1">
      <c r="A499" s="57"/>
      <c r="B499" s="73"/>
      <c r="C499" s="74"/>
      <c r="D499" s="68"/>
      <c r="E499" s="57"/>
      <c r="F499" s="88"/>
      <c r="G499" s="89"/>
      <c r="H499" s="57"/>
      <c r="I499" s="57"/>
      <c r="J499" s="57"/>
      <c r="K499" s="57"/>
      <c r="L499" s="57"/>
    </row>
    <row r="500" ht="16.5" customHeight="1">
      <c r="A500" s="57"/>
      <c r="B500" s="73"/>
      <c r="C500" s="74"/>
      <c r="D500" s="68"/>
      <c r="E500" s="57"/>
      <c r="F500" s="88"/>
      <c r="G500" s="89"/>
      <c r="H500" s="57"/>
      <c r="I500" s="57"/>
      <c r="J500" s="57"/>
      <c r="K500" s="57"/>
      <c r="L500" s="57"/>
    </row>
    <row r="501" ht="16.5" customHeight="1">
      <c r="A501" s="57"/>
      <c r="B501" s="73"/>
      <c r="C501" s="74"/>
      <c r="D501" s="68"/>
      <c r="E501" s="57"/>
      <c r="F501" s="88"/>
      <c r="G501" s="89"/>
      <c r="H501" s="57"/>
      <c r="I501" s="57"/>
      <c r="J501" s="57"/>
      <c r="K501" s="57"/>
      <c r="L501" s="57"/>
    </row>
    <row r="502" ht="16.5" customHeight="1">
      <c r="A502" s="57"/>
      <c r="B502" s="73"/>
      <c r="C502" s="74"/>
      <c r="D502" s="68"/>
      <c r="E502" s="57"/>
      <c r="F502" s="88"/>
      <c r="G502" s="89"/>
      <c r="H502" s="57"/>
      <c r="I502" s="57"/>
      <c r="J502" s="57"/>
      <c r="K502" s="57"/>
      <c r="L502" s="57"/>
    </row>
    <row r="503" ht="16.5" customHeight="1">
      <c r="A503" s="57"/>
      <c r="B503" s="73"/>
      <c r="C503" s="74"/>
      <c r="D503" s="68"/>
      <c r="E503" s="57"/>
      <c r="F503" s="88"/>
      <c r="G503" s="89"/>
      <c r="H503" s="57"/>
      <c r="I503" s="57"/>
      <c r="J503" s="57"/>
      <c r="K503" s="57"/>
      <c r="L503" s="57"/>
    </row>
    <row r="504" ht="16.5" customHeight="1">
      <c r="A504" s="57"/>
      <c r="B504" s="73"/>
      <c r="C504" s="74"/>
      <c r="D504" s="68"/>
      <c r="E504" s="57"/>
      <c r="F504" s="88"/>
      <c r="G504" s="89"/>
      <c r="H504" s="57"/>
      <c r="I504" s="57"/>
      <c r="J504" s="57"/>
      <c r="K504" s="57"/>
      <c r="L504" s="57"/>
    </row>
    <row r="505" ht="16.5" customHeight="1">
      <c r="A505" s="57"/>
      <c r="B505" s="73"/>
      <c r="C505" s="74"/>
      <c r="D505" s="68"/>
      <c r="E505" s="57"/>
      <c r="F505" s="88"/>
      <c r="G505" s="89"/>
      <c r="H505" s="57"/>
      <c r="I505" s="57"/>
      <c r="J505" s="57"/>
      <c r="K505" s="57"/>
      <c r="L505" s="57"/>
    </row>
    <row r="506" ht="16.5" customHeight="1">
      <c r="A506" s="57"/>
      <c r="B506" s="73"/>
      <c r="C506" s="74"/>
      <c r="D506" s="68"/>
      <c r="E506" s="57"/>
      <c r="F506" s="88"/>
      <c r="G506" s="89"/>
      <c r="H506" s="57"/>
      <c r="I506" s="57"/>
      <c r="J506" s="57"/>
      <c r="K506" s="57"/>
      <c r="L506" s="57"/>
    </row>
    <row r="507" ht="16.5" customHeight="1">
      <c r="A507" s="57"/>
      <c r="B507" s="73"/>
      <c r="C507" s="74"/>
      <c r="D507" s="68"/>
      <c r="E507" s="57"/>
      <c r="F507" s="88"/>
      <c r="G507" s="89"/>
      <c r="H507" s="57"/>
      <c r="I507" s="57"/>
      <c r="J507" s="57"/>
      <c r="K507" s="57"/>
      <c r="L507" s="57"/>
    </row>
    <row r="508" ht="16.5" customHeight="1">
      <c r="A508" s="57"/>
      <c r="B508" s="73"/>
      <c r="C508" s="74"/>
      <c r="D508" s="68"/>
      <c r="E508" s="57"/>
      <c r="F508" s="88"/>
      <c r="G508" s="89"/>
      <c r="H508" s="57"/>
      <c r="I508" s="57"/>
      <c r="J508" s="57"/>
      <c r="K508" s="57"/>
      <c r="L508" s="57"/>
    </row>
    <row r="509" ht="16.5" customHeight="1">
      <c r="A509" s="57"/>
      <c r="B509" s="73"/>
      <c r="C509" s="74"/>
      <c r="D509" s="68"/>
      <c r="E509" s="57"/>
      <c r="F509" s="88"/>
      <c r="G509" s="89"/>
      <c r="H509" s="57"/>
      <c r="I509" s="57"/>
      <c r="J509" s="57"/>
      <c r="K509" s="57"/>
      <c r="L509" s="57"/>
    </row>
    <row r="510" ht="16.5" customHeight="1">
      <c r="A510" s="57"/>
      <c r="B510" s="73"/>
      <c r="C510" s="74"/>
      <c r="D510" s="68"/>
      <c r="E510" s="57"/>
      <c r="F510" s="88"/>
      <c r="G510" s="89"/>
      <c r="H510" s="57"/>
      <c r="I510" s="57"/>
      <c r="J510" s="57"/>
      <c r="K510" s="57"/>
      <c r="L510" s="57"/>
    </row>
    <row r="511" ht="16.5" customHeight="1">
      <c r="A511" s="57"/>
      <c r="B511" s="73"/>
      <c r="C511" s="74"/>
      <c r="D511" s="68"/>
      <c r="E511" s="57"/>
      <c r="F511" s="88"/>
      <c r="G511" s="89"/>
      <c r="H511" s="57"/>
      <c r="I511" s="57"/>
      <c r="J511" s="57"/>
      <c r="K511" s="57"/>
      <c r="L511" s="57"/>
    </row>
    <row r="512" ht="16.5" customHeight="1">
      <c r="A512" s="57"/>
      <c r="B512" s="73"/>
      <c r="C512" s="74"/>
      <c r="D512" s="68"/>
      <c r="E512" s="57"/>
      <c r="F512" s="88"/>
      <c r="G512" s="89"/>
      <c r="H512" s="57"/>
      <c r="I512" s="57"/>
      <c r="J512" s="57"/>
      <c r="K512" s="57"/>
      <c r="L512" s="57"/>
    </row>
    <row r="513" ht="16.5" customHeight="1">
      <c r="A513" s="57"/>
      <c r="B513" s="73"/>
      <c r="C513" s="74"/>
      <c r="D513" s="68"/>
      <c r="E513" s="57"/>
      <c r="F513" s="88"/>
      <c r="G513" s="89"/>
      <c r="H513" s="57"/>
      <c r="I513" s="57"/>
      <c r="J513" s="57"/>
      <c r="K513" s="57"/>
      <c r="L513" s="57"/>
    </row>
    <row r="514" ht="16.5" customHeight="1">
      <c r="A514" s="57"/>
      <c r="B514" s="73"/>
      <c r="C514" s="74"/>
      <c r="D514" s="68"/>
      <c r="E514" s="57"/>
      <c r="F514" s="88"/>
      <c r="G514" s="89"/>
      <c r="H514" s="57"/>
      <c r="I514" s="57"/>
      <c r="J514" s="57"/>
      <c r="K514" s="57"/>
      <c r="L514" s="57"/>
    </row>
    <row r="515" ht="16.5" customHeight="1">
      <c r="A515" s="57"/>
      <c r="B515" s="73"/>
      <c r="C515" s="74"/>
      <c r="D515" s="68"/>
      <c r="E515" s="57"/>
      <c r="F515" s="88"/>
      <c r="G515" s="89"/>
      <c r="H515" s="57"/>
      <c r="I515" s="57"/>
      <c r="J515" s="57"/>
      <c r="K515" s="57"/>
      <c r="L515" s="57"/>
    </row>
    <row r="516" ht="16.5" customHeight="1">
      <c r="A516" s="57"/>
      <c r="B516" s="73"/>
      <c r="C516" s="74"/>
      <c r="D516" s="68"/>
      <c r="E516" s="57"/>
      <c r="F516" s="88"/>
      <c r="G516" s="89"/>
      <c r="H516" s="57"/>
      <c r="I516" s="57"/>
      <c r="J516" s="57"/>
      <c r="K516" s="57"/>
      <c r="L516" s="57"/>
    </row>
    <row r="517" ht="16.5" customHeight="1">
      <c r="A517" s="57"/>
      <c r="B517" s="73"/>
      <c r="C517" s="74"/>
      <c r="D517" s="68"/>
      <c r="E517" s="57"/>
      <c r="F517" s="88"/>
      <c r="G517" s="89"/>
      <c r="H517" s="57"/>
      <c r="I517" s="57"/>
      <c r="J517" s="57"/>
      <c r="K517" s="57"/>
      <c r="L517" s="57"/>
    </row>
    <row r="518" ht="16.5" customHeight="1">
      <c r="A518" s="57"/>
      <c r="B518" s="73"/>
      <c r="C518" s="74"/>
      <c r="D518" s="68"/>
      <c r="E518" s="57"/>
      <c r="F518" s="88"/>
      <c r="G518" s="89"/>
      <c r="H518" s="57"/>
      <c r="I518" s="57"/>
      <c r="J518" s="57"/>
      <c r="K518" s="57"/>
      <c r="L518" s="57"/>
    </row>
    <row r="519" ht="16.5" customHeight="1">
      <c r="A519" s="57"/>
      <c r="B519" s="73"/>
      <c r="C519" s="74"/>
      <c r="D519" s="68"/>
      <c r="E519" s="57"/>
      <c r="F519" s="88"/>
      <c r="G519" s="89"/>
      <c r="H519" s="57"/>
      <c r="I519" s="57"/>
      <c r="J519" s="57"/>
      <c r="K519" s="57"/>
      <c r="L519" s="57"/>
    </row>
    <row r="520" ht="16.5" customHeight="1">
      <c r="A520" s="57"/>
      <c r="B520" s="73"/>
      <c r="C520" s="74"/>
      <c r="D520" s="68"/>
      <c r="E520" s="57"/>
      <c r="F520" s="88"/>
      <c r="G520" s="89"/>
      <c r="H520" s="57"/>
      <c r="I520" s="57"/>
      <c r="J520" s="57"/>
      <c r="K520" s="57"/>
      <c r="L520" s="57"/>
    </row>
    <row r="521" ht="16.5" customHeight="1">
      <c r="A521" s="57"/>
      <c r="B521" s="73"/>
      <c r="C521" s="74"/>
      <c r="D521" s="68"/>
      <c r="E521" s="57"/>
      <c r="F521" s="88"/>
      <c r="G521" s="89"/>
      <c r="H521" s="57"/>
      <c r="I521" s="57"/>
      <c r="J521" s="57"/>
      <c r="K521" s="57"/>
      <c r="L521" s="57"/>
    </row>
    <row r="522" ht="16.5" customHeight="1">
      <c r="A522" s="57"/>
      <c r="B522" s="73"/>
      <c r="C522" s="74"/>
      <c r="D522" s="68"/>
      <c r="E522" s="57"/>
      <c r="F522" s="88"/>
      <c r="G522" s="89"/>
      <c r="H522" s="57"/>
      <c r="I522" s="57"/>
      <c r="J522" s="57"/>
      <c r="K522" s="57"/>
      <c r="L522" s="57"/>
    </row>
    <row r="523" ht="16.5" customHeight="1">
      <c r="A523" s="57"/>
      <c r="B523" s="73"/>
      <c r="C523" s="74"/>
      <c r="D523" s="68"/>
      <c r="E523" s="57"/>
      <c r="F523" s="88"/>
      <c r="G523" s="89"/>
      <c r="H523" s="57"/>
      <c r="I523" s="57"/>
      <c r="J523" s="57"/>
      <c r="K523" s="57"/>
      <c r="L523" s="57"/>
    </row>
    <row r="524" ht="16.5" customHeight="1">
      <c r="A524" s="57"/>
      <c r="B524" s="73"/>
      <c r="C524" s="74"/>
      <c r="D524" s="68"/>
      <c r="E524" s="57"/>
      <c r="F524" s="88"/>
      <c r="G524" s="89"/>
      <c r="H524" s="57"/>
      <c r="I524" s="57"/>
      <c r="J524" s="57"/>
      <c r="K524" s="57"/>
      <c r="L524" s="57"/>
    </row>
    <row r="525" ht="16.5" customHeight="1">
      <c r="A525" s="57"/>
      <c r="B525" s="73"/>
      <c r="C525" s="74"/>
      <c r="D525" s="68"/>
      <c r="E525" s="57"/>
      <c r="F525" s="88"/>
      <c r="G525" s="89"/>
      <c r="H525" s="57"/>
      <c r="I525" s="57"/>
      <c r="J525" s="57"/>
      <c r="K525" s="57"/>
      <c r="L525" s="57"/>
    </row>
    <row r="526" ht="16.5" customHeight="1">
      <c r="A526" s="57"/>
      <c r="B526" s="73"/>
      <c r="C526" s="74"/>
      <c r="D526" s="68"/>
      <c r="E526" s="57"/>
      <c r="F526" s="88"/>
      <c r="G526" s="89"/>
      <c r="H526" s="57"/>
      <c r="I526" s="57"/>
      <c r="J526" s="57"/>
      <c r="K526" s="57"/>
      <c r="L526" s="57"/>
    </row>
    <row r="527" ht="16.5" customHeight="1">
      <c r="A527" s="57"/>
      <c r="B527" s="73"/>
      <c r="C527" s="74"/>
      <c r="D527" s="68"/>
      <c r="E527" s="57"/>
      <c r="F527" s="88"/>
      <c r="G527" s="89"/>
      <c r="H527" s="57"/>
      <c r="I527" s="57"/>
      <c r="J527" s="57"/>
      <c r="K527" s="57"/>
      <c r="L527" s="57"/>
    </row>
    <row r="528" ht="16.5" customHeight="1">
      <c r="A528" s="57"/>
      <c r="B528" s="73"/>
      <c r="C528" s="74"/>
      <c r="D528" s="68"/>
      <c r="E528" s="57"/>
      <c r="F528" s="88"/>
      <c r="G528" s="89"/>
      <c r="H528" s="57"/>
      <c r="I528" s="57"/>
      <c r="J528" s="57"/>
      <c r="K528" s="57"/>
      <c r="L528" s="57"/>
    </row>
    <row r="529" ht="16.5" customHeight="1">
      <c r="A529" s="57"/>
      <c r="B529" s="73"/>
      <c r="C529" s="74"/>
      <c r="D529" s="68"/>
      <c r="E529" s="57"/>
      <c r="F529" s="88"/>
      <c r="G529" s="89"/>
      <c r="H529" s="57"/>
      <c r="I529" s="57"/>
      <c r="J529" s="57"/>
      <c r="K529" s="57"/>
      <c r="L529" s="57"/>
    </row>
    <row r="530" ht="16.5" customHeight="1">
      <c r="A530" s="57"/>
      <c r="B530" s="73"/>
      <c r="C530" s="74"/>
      <c r="D530" s="68"/>
      <c r="E530" s="57"/>
      <c r="F530" s="88"/>
      <c r="G530" s="89"/>
      <c r="H530" s="57"/>
      <c r="I530" s="57"/>
      <c r="J530" s="57"/>
      <c r="K530" s="57"/>
      <c r="L530" s="57"/>
    </row>
    <row r="531" ht="16.5" customHeight="1">
      <c r="A531" s="57"/>
      <c r="B531" s="73"/>
      <c r="C531" s="74"/>
      <c r="D531" s="68"/>
      <c r="E531" s="57"/>
      <c r="F531" s="88"/>
      <c r="G531" s="89"/>
      <c r="H531" s="57"/>
      <c r="I531" s="57"/>
      <c r="J531" s="57"/>
      <c r="K531" s="57"/>
      <c r="L531" s="57"/>
    </row>
    <row r="532" ht="16.5" customHeight="1">
      <c r="A532" s="57"/>
      <c r="B532" s="73"/>
      <c r="C532" s="74"/>
      <c r="D532" s="68"/>
      <c r="E532" s="57"/>
      <c r="F532" s="88"/>
      <c r="G532" s="89"/>
      <c r="H532" s="57"/>
      <c r="I532" s="57"/>
      <c r="J532" s="57"/>
      <c r="K532" s="57"/>
      <c r="L532" s="57"/>
    </row>
    <row r="533" ht="16.5" customHeight="1">
      <c r="A533" s="57"/>
      <c r="B533" s="73"/>
      <c r="C533" s="74"/>
      <c r="D533" s="68"/>
      <c r="E533" s="57"/>
      <c r="F533" s="88"/>
      <c r="G533" s="89"/>
      <c r="H533" s="57"/>
      <c r="I533" s="57"/>
      <c r="J533" s="57"/>
      <c r="K533" s="57"/>
      <c r="L533" s="57"/>
    </row>
    <row r="534" ht="16.5" customHeight="1">
      <c r="A534" s="57"/>
      <c r="B534" s="73"/>
      <c r="C534" s="74"/>
      <c r="D534" s="68"/>
      <c r="E534" s="57"/>
      <c r="F534" s="88"/>
      <c r="G534" s="89"/>
      <c r="H534" s="57"/>
      <c r="I534" s="57"/>
      <c r="J534" s="57"/>
      <c r="K534" s="57"/>
      <c r="L534" s="57"/>
    </row>
    <row r="535" ht="16.5" customHeight="1">
      <c r="A535" s="57"/>
      <c r="B535" s="73"/>
      <c r="C535" s="74"/>
      <c r="D535" s="68"/>
      <c r="E535" s="57"/>
      <c r="F535" s="88"/>
      <c r="G535" s="89"/>
      <c r="H535" s="57"/>
      <c r="I535" s="57"/>
      <c r="J535" s="57"/>
      <c r="K535" s="57"/>
      <c r="L535" s="57"/>
    </row>
    <row r="536" ht="16.5" customHeight="1">
      <c r="A536" s="57"/>
      <c r="B536" s="73"/>
      <c r="C536" s="74"/>
      <c r="D536" s="68"/>
      <c r="E536" s="57"/>
      <c r="F536" s="88"/>
      <c r="G536" s="89"/>
      <c r="H536" s="57"/>
      <c r="I536" s="57"/>
      <c r="J536" s="57"/>
      <c r="K536" s="57"/>
      <c r="L536" s="57"/>
    </row>
    <row r="537" ht="16.5" customHeight="1">
      <c r="A537" s="57"/>
      <c r="B537" s="73"/>
      <c r="C537" s="74"/>
      <c r="D537" s="68"/>
      <c r="E537" s="57"/>
      <c r="F537" s="88"/>
      <c r="G537" s="89"/>
      <c r="H537" s="57"/>
      <c r="I537" s="57"/>
      <c r="J537" s="57"/>
      <c r="K537" s="57"/>
      <c r="L537" s="57"/>
    </row>
    <row r="538" ht="16.5" customHeight="1">
      <c r="A538" s="57"/>
      <c r="B538" s="73"/>
      <c r="C538" s="74"/>
      <c r="D538" s="68"/>
      <c r="E538" s="57"/>
      <c r="F538" s="88"/>
      <c r="G538" s="89"/>
      <c r="H538" s="57"/>
      <c r="I538" s="57"/>
      <c r="J538" s="57"/>
      <c r="K538" s="57"/>
      <c r="L538" s="57"/>
    </row>
    <row r="539" ht="16.5" customHeight="1">
      <c r="A539" s="57"/>
      <c r="B539" s="73"/>
      <c r="C539" s="74"/>
      <c r="D539" s="68"/>
      <c r="E539" s="57"/>
      <c r="F539" s="88"/>
      <c r="G539" s="89"/>
      <c r="H539" s="57"/>
      <c r="I539" s="57"/>
      <c r="J539" s="57"/>
      <c r="K539" s="57"/>
      <c r="L539" s="57"/>
    </row>
    <row r="540" ht="16.5" customHeight="1">
      <c r="A540" s="57"/>
      <c r="B540" s="73"/>
      <c r="C540" s="74"/>
      <c r="D540" s="68"/>
      <c r="E540" s="57"/>
      <c r="F540" s="88"/>
      <c r="G540" s="89"/>
      <c r="H540" s="57"/>
      <c r="I540" s="57"/>
      <c r="J540" s="57"/>
      <c r="K540" s="57"/>
      <c r="L540" s="57"/>
    </row>
    <row r="541" ht="16.5" customHeight="1">
      <c r="A541" s="57"/>
      <c r="B541" s="73"/>
      <c r="C541" s="74"/>
      <c r="D541" s="68"/>
      <c r="E541" s="57"/>
      <c r="F541" s="88"/>
      <c r="G541" s="89"/>
      <c r="H541" s="57"/>
      <c r="I541" s="57"/>
      <c r="J541" s="57"/>
      <c r="K541" s="57"/>
      <c r="L541" s="57"/>
    </row>
    <row r="542" ht="16.5" customHeight="1">
      <c r="A542" s="57"/>
      <c r="B542" s="73"/>
      <c r="C542" s="74"/>
      <c r="D542" s="68"/>
      <c r="E542" s="57"/>
      <c r="F542" s="88"/>
      <c r="G542" s="89"/>
      <c r="H542" s="57"/>
      <c r="I542" s="57"/>
      <c r="J542" s="57"/>
      <c r="K542" s="57"/>
      <c r="L542" s="57"/>
    </row>
    <row r="543" ht="16.5" customHeight="1">
      <c r="A543" s="57"/>
      <c r="B543" s="73"/>
      <c r="C543" s="74"/>
      <c r="D543" s="68"/>
      <c r="E543" s="57"/>
      <c r="F543" s="88"/>
      <c r="G543" s="89"/>
      <c r="H543" s="57"/>
      <c r="I543" s="57"/>
      <c r="J543" s="57"/>
      <c r="K543" s="57"/>
      <c r="L543" s="57"/>
    </row>
    <row r="544" ht="16.5" customHeight="1">
      <c r="A544" s="57"/>
      <c r="B544" s="73"/>
      <c r="C544" s="74"/>
      <c r="D544" s="68"/>
      <c r="E544" s="57"/>
      <c r="F544" s="88"/>
      <c r="G544" s="89"/>
      <c r="H544" s="57"/>
      <c r="I544" s="57"/>
      <c r="J544" s="57"/>
      <c r="K544" s="57"/>
      <c r="L544" s="57"/>
    </row>
    <row r="545" ht="16.5" customHeight="1">
      <c r="A545" s="57"/>
      <c r="B545" s="73"/>
      <c r="C545" s="74"/>
      <c r="D545" s="68"/>
      <c r="E545" s="57"/>
      <c r="F545" s="88"/>
      <c r="G545" s="89"/>
      <c r="H545" s="57"/>
      <c r="I545" s="57"/>
      <c r="J545" s="57"/>
      <c r="K545" s="57"/>
      <c r="L545" s="57"/>
    </row>
    <row r="546" ht="16.5" customHeight="1">
      <c r="A546" s="57"/>
      <c r="B546" s="73"/>
      <c r="C546" s="74"/>
      <c r="D546" s="68"/>
      <c r="E546" s="57"/>
      <c r="F546" s="88"/>
      <c r="G546" s="89"/>
      <c r="H546" s="57"/>
      <c r="I546" s="57"/>
      <c r="J546" s="57"/>
      <c r="K546" s="57"/>
      <c r="L546" s="57"/>
    </row>
    <row r="547" ht="16.5" customHeight="1">
      <c r="A547" s="57"/>
      <c r="B547" s="73"/>
      <c r="C547" s="74"/>
      <c r="D547" s="68"/>
      <c r="E547" s="57"/>
      <c r="F547" s="88"/>
      <c r="G547" s="89"/>
      <c r="H547" s="57"/>
      <c r="I547" s="57"/>
      <c r="J547" s="57"/>
      <c r="K547" s="57"/>
      <c r="L547" s="57"/>
    </row>
    <row r="548" ht="16.5" customHeight="1">
      <c r="A548" s="57"/>
      <c r="B548" s="73"/>
      <c r="C548" s="74"/>
      <c r="D548" s="68"/>
      <c r="E548" s="57"/>
      <c r="F548" s="88"/>
      <c r="G548" s="89"/>
      <c r="H548" s="57"/>
      <c r="I548" s="57"/>
      <c r="J548" s="57"/>
      <c r="K548" s="57"/>
      <c r="L548" s="57"/>
    </row>
    <row r="549" ht="16.5" customHeight="1">
      <c r="A549" s="57"/>
      <c r="B549" s="73"/>
      <c r="C549" s="74"/>
      <c r="D549" s="68"/>
      <c r="E549" s="57"/>
      <c r="F549" s="88"/>
      <c r="G549" s="89"/>
      <c r="H549" s="57"/>
      <c r="I549" s="57"/>
      <c r="J549" s="57"/>
      <c r="K549" s="57"/>
      <c r="L549" s="57"/>
    </row>
    <row r="550" ht="16.5" customHeight="1">
      <c r="A550" s="57"/>
      <c r="B550" s="73"/>
      <c r="C550" s="74"/>
      <c r="D550" s="68"/>
      <c r="E550" s="57"/>
      <c r="F550" s="88"/>
      <c r="G550" s="89"/>
      <c r="H550" s="57"/>
      <c r="I550" s="57"/>
      <c r="J550" s="57"/>
      <c r="K550" s="57"/>
      <c r="L550" s="57"/>
    </row>
    <row r="551" ht="16.5" customHeight="1">
      <c r="A551" s="57"/>
      <c r="B551" s="73"/>
      <c r="C551" s="74"/>
      <c r="D551" s="68"/>
      <c r="E551" s="57"/>
      <c r="F551" s="88"/>
      <c r="G551" s="89"/>
      <c r="H551" s="57"/>
      <c r="I551" s="57"/>
      <c r="J551" s="57"/>
      <c r="K551" s="57"/>
      <c r="L551" s="57"/>
    </row>
    <row r="552" ht="16.5" customHeight="1">
      <c r="A552" s="57"/>
      <c r="B552" s="73"/>
      <c r="C552" s="74"/>
      <c r="D552" s="68"/>
      <c r="E552" s="57"/>
      <c r="F552" s="88"/>
      <c r="G552" s="89"/>
      <c r="H552" s="57"/>
      <c r="I552" s="57"/>
      <c r="J552" s="57"/>
      <c r="K552" s="57"/>
      <c r="L552" s="57"/>
    </row>
    <row r="553" ht="16.5" customHeight="1">
      <c r="A553" s="57"/>
      <c r="B553" s="73"/>
      <c r="C553" s="74"/>
      <c r="D553" s="68"/>
      <c r="E553" s="57"/>
      <c r="F553" s="88"/>
      <c r="G553" s="89"/>
      <c r="H553" s="57"/>
      <c r="I553" s="57"/>
      <c r="J553" s="57"/>
      <c r="K553" s="57"/>
      <c r="L553" s="57"/>
    </row>
    <row r="554" ht="16.5" customHeight="1">
      <c r="A554" s="57"/>
      <c r="B554" s="73"/>
      <c r="C554" s="74"/>
      <c r="D554" s="68"/>
      <c r="E554" s="57"/>
      <c r="F554" s="88"/>
      <c r="G554" s="89"/>
      <c r="H554" s="57"/>
      <c r="I554" s="57"/>
      <c r="J554" s="57"/>
      <c r="K554" s="57"/>
      <c r="L554" s="57"/>
    </row>
    <row r="555" ht="16.5" customHeight="1">
      <c r="A555" s="57"/>
      <c r="B555" s="73"/>
      <c r="C555" s="74"/>
      <c r="D555" s="68"/>
      <c r="E555" s="57"/>
      <c r="F555" s="88"/>
      <c r="G555" s="89"/>
      <c r="H555" s="57"/>
      <c r="I555" s="57"/>
      <c r="J555" s="57"/>
      <c r="K555" s="57"/>
      <c r="L555" s="57"/>
    </row>
    <row r="556" ht="16.5" customHeight="1">
      <c r="A556" s="57"/>
      <c r="B556" s="73"/>
      <c r="C556" s="74"/>
      <c r="D556" s="68"/>
      <c r="E556" s="57"/>
      <c r="F556" s="88"/>
      <c r="G556" s="89"/>
      <c r="H556" s="57"/>
      <c r="I556" s="57"/>
      <c r="J556" s="57"/>
      <c r="K556" s="57"/>
      <c r="L556" s="57"/>
    </row>
    <row r="557" ht="16.5" customHeight="1">
      <c r="A557" s="57"/>
      <c r="B557" s="73"/>
      <c r="C557" s="74"/>
      <c r="D557" s="68"/>
      <c r="E557" s="57"/>
      <c r="F557" s="88"/>
      <c r="G557" s="89"/>
      <c r="H557" s="57"/>
      <c r="I557" s="57"/>
      <c r="J557" s="57"/>
      <c r="K557" s="57"/>
      <c r="L557" s="57"/>
    </row>
    <row r="558" ht="16.5" customHeight="1">
      <c r="A558" s="57"/>
      <c r="B558" s="73"/>
      <c r="C558" s="74"/>
      <c r="D558" s="68"/>
      <c r="E558" s="57"/>
      <c r="F558" s="88"/>
      <c r="G558" s="89"/>
      <c r="H558" s="57"/>
      <c r="I558" s="57"/>
      <c r="J558" s="57"/>
      <c r="K558" s="57"/>
      <c r="L558" s="57"/>
    </row>
    <row r="559" ht="16.5" customHeight="1">
      <c r="A559" s="57"/>
      <c r="B559" s="73"/>
      <c r="C559" s="74"/>
      <c r="D559" s="68"/>
      <c r="E559" s="57"/>
      <c r="F559" s="88"/>
      <c r="G559" s="89"/>
      <c r="H559" s="57"/>
      <c r="I559" s="57"/>
      <c r="J559" s="57"/>
      <c r="K559" s="57"/>
      <c r="L559" s="57"/>
    </row>
    <row r="560" ht="16.5" customHeight="1">
      <c r="A560" s="57"/>
      <c r="B560" s="73"/>
      <c r="C560" s="74"/>
      <c r="D560" s="68"/>
      <c r="E560" s="57"/>
      <c r="F560" s="88"/>
      <c r="G560" s="89"/>
      <c r="H560" s="57"/>
      <c r="I560" s="57"/>
      <c r="J560" s="57"/>
      <c r="K560" s="57"/>
      <c r="L560" s="57"/>
    </row>
    <row r="561" ht="16.5" customHeight="1">
      <c r="A561" s="57"/>
      <c r="B561" s="73"/>
      <c r="C561" s="74"/>
      <c r="D561" s="68"/>
      <c r="E561" s="57"/>
      <c r="F561" s="88"/>
      <c r="G561" s="89"/>
      <c r="H561" s="57"/>
      <c r="I561" s="57"/>
      <c r="J561" s="57"/>
      <c r="K561" s="57"/>
      <c r="L561" s="57"/>
    </row>
    <row r="562" ht="16.5" customHeight="1">
      <c r="A562" s="57"/>
      <c r="B562" s="73"/>
      <c r="C562" s="74"/>
      <c r="D562" s="68"/>
      <c r="E562" s="57"/>
      <c r="F562" s="88"/>
      <c r="G562" s="89"/>
      <c r="H562" s="57"/>
      <c r="I562" s="57"/>
      <c r="J562" s="57"/>
      <c r="K562" s="57"/>
      <c r="L562" s="57"/>
    </row>
    <row r="563" ht="16.5" customHeight="1">
      <c r="A563" s="57"/>
      <c r="B563" s="73"/>
      <c r="C563" s="74"/>
      <c r="D563" s="68"/>
      <c r="E563" s="57"/>
      <c r="F563" s="88"/>
      <c r="G563" s="89"/>
      <c r="H563" s="57"/>
      <c r="I563" s="57"/>
      <c r="J563" s="57"/>
      <c r="K563" s="57"/>
      <c r="L563" s="57"/>
    </row>
    <row r="564" ht="16.5" customHeight="1">
      <c r="A564" s="57"/>
      <c r="B564" s="73"/>
      <c r="C564" s="74"/>
      <c r="D564" s="68"/>
      <c r="E564" s="57"/>
      <c r="F564" s="88"/>
      <c r="G564" s="89"/>
      <c r="H564" s="57"/>
      <c r="I564" s="57"/>
      <c r="J564" s="57"/>
      <c r="K564" s="57"/>
      <c r="L564" s="57"/>
    </row>
    <row r="565" ht="16.5" customHeight="1">
      <c r="A565" s="57"/>
      <c r="B565" s="73"/>
      <c r="C565" s="74"/>
      <c r="D565" s="68"/>
      <c r="E565" s="57"/>
      <c r="F565" s="88"/>
      <c r="G565" s="89"/>
      <c r="H565" s="57"/>
      <c r="I565" s="57"/>
      <c r="J565" s="57"/>
      <c r="K565" s="57"/>
      <c r="L565" s="57"/>
    </row>
    <row r="566" ht="16.5" customHeight="1">
      <c r="A566" s="57"/>
      <c r="B566" s="73"/>
      <c r="C566" s="74"/>
      <c r="D566" s="68"/>
      <c r="E566" s="57"/>
      <c r="F566" s="88"/>
      <c r="G566" s="89"/>
      <c r="H566" s="57"/>
      <c r="I566" s="57"/>
      <c r="J566" s="57"/>
      <c r="K566" s="57"/>
      <c r="L566" s="57"/>
    </row>
    <row r="567" ht="16.5" customHeight="1">
      <c r="A567" s="57"/>
      <c r="B567" s="73"/>
      <c r="C567" s="74"/>
      <c r="D567" s="68"/>
      <c r="E567" s="57"/>
      <c r="F567" s="88"/>
      <c r="G567" s="89"/>
      <c r="H567" s="57"/>
      <c r="I567" s="57"/>
      <c r="J567" s="57"/>
      <c r="K567" s="57"/>
      <c r="L567" s="57"/>
    </row>
    <row r="568" ht="16.5" customHeight="1">
      <c r="A568" s="57"/>
      <c r="B568" s="73"/>
      <c r="C568" s="74"/>
      <c r="D568" s="68"/>
      <c r="E568" s="57"/>
      <c r="F568" s="88"/>
      <c r="G568" s="89"/>
      <c r="H568" s="57"/>
      <c r="I568" s="57"/>
      <c r="J568" s="57"/>
      <c r="K568" s="57"/>
      <c r="L568" s="57"/>
    </row>
    <row r="569" ht="16.5" customHeight="1">
      <c r="A569" s="57"/>
      <c r="B569" s="73"/>
      <c r="C569" s="74"/>
      <c r="D569" s="68"/>
      <c r="E569" s="57"/>
      <c r="F569" s="88"/>
      <c r="G569" s="89"/>
      <c r="H569" s="57"/>
      <c r="I569" s="57"/>
      <c r="J569" s="57"/>
      <c r="K569" s="57"/>
      <c r="L569" s="57"/>
    </row>
    <row r="570" ht="16.5" customHeight="1">
      <c r="A570" s="57"/>
      <c r="B570" s="73"/>
      <c r="C570" s="74"/>
      <c r="D570" s="68"/>
      <c r="E570" s="57"/>
      <c r="F570" s="88"/>
      <c r="G570" s="89"/>
      <c r="H570" s="57"/>
      <c r="I570" s="57"/>
      <c r="J570" s="57"/>
      <c r="K570" s="57"/>
      <c r="L570" s="57"/>
    </row>
    <row r="571" ht="16.5" customHeight="1">
      <c r="A571" s="57"/>
      <c r="B571" s="73"/>
      <c r="C571" s="74"/>
      <c r="D571" s="68"/>
      <c r="E571" s="57"/>
      <c r="F571" s="88"/>
      <c r="G571" s="89"/>
      <c r="H571" s="57"/>
      <c r="I571" s="57"/>
      <c r="J571" s="57"/>
      <c r="K571" s="57"/>
      <c r="L571" s="57"/>
    </row>
    <row r="572" ht="16.5" customHeight="1">
      <c r="A572" s="57"/>
      <c r="B572" s="73"/>
      <c r="C572" s="74"/>
      <c r="D572" s="68"/>
      <c r="E572" s="57"/>
      <c r="F572" s="88"/>
      <c r="G572" s="89"/>
      <c r="H572" s="57"/>
      <c r="I572" s="57"/>
      <c r="J572" s="57"/>
      <c r="K572" s="57"/>
      <c r="L572" s="57"/>
    </row>
    <row r="573" ht="16.5" customHeight="1">
      <c r="A573" s="57"/>
      <c r="B573" s="73"/>
      <c r="C573" s="74"/>
      <c r="D573" s="68"/>
      <c r="E573" s="57"/>
      <c r="F573" s="88"/>
      <c r="G573" s="89"/>
      <c r="H573" s="57"/>
      <c r="I573" s="57"/>
      <c r="J573" s="57"/>
      <c r="K573" s="57"/>
      <c r="L573" s="57"/>
    </row>
    <row r="574" ht="16.5" customHeight="1">
      <c r="A574" s="57"/>
      <c r="B574" s="73"/>
      <c r="C574" s="74"/>
      <c r="D574" s="68"/>
      <c r="E574" s="57"/>
      <c r="F574" s="88"/>
      <c r="G574" s="89"/>
      <c r="H574" s="57"/>
      <c r="I574" s="57"/>
      <c r="J574" s="57"/>
      <c r="K574" s="57"/>
      <c r="L574" s="57"/>
    </row>
    <row r="575" ht="16.5" customHeight="1">
      <c r="A575" s="57"/>
      <c r="B575" s="73"/>
      <c r="C575" s="74"/>
      <c r="D575" s="68"/>
      <c r="E575" s="57"/>
      <c r="F575" s="88"/>
      <c r="G575" s="89"/>
      <c r="H575" s="57"/>
      <c r="I575" s="57"/>
      <c r="J575" s="57"/>
      <c r="K575" s="57"/>
      <c r="L575" s="57"/>
    </row>
    <row r="576" ht="16.5" customHeight="1">
      <c r="A576" s="57"/>
      <c r="B576" s="73"/>
      <c r="C576" s="74"/>
      <c r="D576" s="68"/>
      <c r="E576" s="57"/>
      <c r="F576" s="88"/>
      <c r="G576" s="89"/>
      <c r="H576" s="57"/>
      <c r="I576" s="57"/>
      <c r="J576" s="57"/>
      <c r="K576" s="57"/>
      <c r="L576" s="57"/>
    </row>
    <row r="577" ht="16.5" customHeight="1">
      <c r="A577" s="57"/>
      <c r="B577" s="73"/>
      <c r="C577" s="74"/>
      <c r="D577" s="68"/>
      <c r="E577" s="57"/>
      <c r="F577" s="88"/>
      <c r="G577" s="89"/>
      <c r="H577" s="57"/>
      <c r="I577" s="57"/>
      <c r="J577" s="57"/>
      <c r="K577" s="57"/>
      <c r="L577" s="57"/>
    </row>
    <row r="578" ht="16.5" customHeight="1">
      <c r="A578" s="57"/>
      <c r="B578" s="73"/>
      <c r="C578" s="74"/>
      <c r="D578" s="68"/>
      <c r="E578" s="57"/>
      <c r="F578" s="88"/>
      <c r="G578" s="89"/>
      <c r="H578" s="57"/>
      <c r="I578" s="57"/>
      <c r="J578" s="57"/>
      <c r="K578" s="57"/>
      <c r="L578" s="57"/>
    </row>
    <row r="579" ht="16.5" customHeight="1">
      <c r="A579" s="57"/>
      <c r="B579" s="73"/>
      <c r="C579" s="74"/>
      <c r="D579" s="68"/>
      <c r="E579" s="57"/>
      <c r="F579" s="88"/>
      <c r="G579" s="89"/>
      <c r="H579" s="57"/>
      <c r="I579" s="57"/>
      <c r="J579" s="57"/>
      <c r="K579" s="57"/>
      <c r="L579" s="57"/>
    </row>
    <row r="580" ht="16.5" customHeight="1">
      <c r="A580" s="57"/>
      <c r="B580" s="73"/>
      <c r="C580" s="74"/>
      <c r="D580" s="68"/>
      <c r="E580" s="57"/>
      <c r="F580" s="88"/>
      <c r="G580" s="89"/>
      <c r="H580" s="57"/>
      <c r="I580" s="57"/>
      <c r="J580" s="57"/>
      <c r="K580" s="57"/>
      <c r="L580" s="57"/>
    </row>
    <row r="581" ht="16.5" customHeight="1">
      <c r="A581" s="57"/>
      <c r="B581" s="73"/>
      <c r="C581" s="74"/>
      <c r="D581" s="68"/>
      <c r="E581" s="57"/>
      <c r="F581" s="88"/>
      <c r="G581" s="89"/>
      <c r="H581" s="57"/>
      <c r="I581" s="57"/>
      <c r="J581" s="57"/>
      <c r="K581" s="57"/>
      <c r="L581" s="57"/>
    </row>
    <row r="582" ht="16.5" customHeight="1">
      <c r="A582" s="57"/>
      <c r="B582" s="73"/>
      <c r="C582" s="74"/>
      <c r="D582" s="68"/>
      <c r="E582" s="57"/>
      <c r="F582" s="88"/>
      <c r="G582" s="89"/>
      <c r="H582" s="57"/>
      <c r="I582" s="57"/>
      <c r="J582" s="57"/>
      <c r="K582" s="57"/>
      <c r="L582" s="57"/>
    </row>
    <row r="583" ht="16.5" customHeight="1">
      <c r="A583" s="57"/>
      <c r="B583" s="73"/>
      <c r="C583" s="74"/>
      <c r="D583" s="68"/>
      <c r="E583" s="57"/>
      <c r="F583" s="88"/>
      <c r="G583" s="89"/>
      <c r="H583" s="57"/>
      <c r="I583" s="57"/>
      <c r="J583" s="57"/>
      <c r="K583" s="57"/>
      <c r="L583" s="57"/>
    </row>
    <row r="584" ht="16.5" customHeight="1">
      <c r="A584" s="57"/>
      <c r="B584" s="73"/>
      <c r="C584" s="74"/>
      <c r="D584" s="68"/>
      <c r="E584" s="57"/>
      <c r="F584" s="88"/>
      <c r="G584" s="89"/>
      <c r="H584" s="57"/>
      <c r="I584" s="57"/>
      <c r="J584" s="57"/>
      <c r="K584" s="57"/>
      <c r="L584" s="57"/>
    </row>
    <row r="585" ht="16.5" customHeight="1">
      <c r="A585" s="57"/>
      <c r="B585" s="73"/>
      <c r="C585" s="74"/>
      <c r="D585" s="68"/>
      <c r="E585" s="57"/>
      <c r="F585" s="88"/>
      <c r="G585" s="89"/>
      <c r="H585" s="57"/>
      <c r="I585" s="57"/>
      <c r="J585" s="57"/>
      <c r="K585" s="57"/>
      <c r="L585" s="57"/>
    </row>
    <row r="586" ht="16.5" customHeight="1">
      <c r="A586" s="57"/>
      <c r="B586" s="73"/>
      <c r="C586" s="74"/>
      <c r="D586" s="68"/>
      <c r="E586" s="57"/>
      <c r="F586" s="88"/>
      <c r="G586" s="89"/>
      <c r="H586" s="57"/>
      <c r="I586" s="57"/>
      <c r="J586" s="57"/>
      <c r="K586" s="57"/>
      <c r="L586" s="57"/>
    </row>
    <row r="587" ht="16.5" customHeight="1">
      <c r="A587" s="57"/>
      <c r="B587" s="73"/>
      <c r="C587" s="74"/>
      <c r="D587" s="68"/>
      <c r="E587" s="57"/>
      <c r="F587" s="88"/>
      <c r="G587" s="89"/>
      <c r="H587" s="57"/>
      <c r="I587" s="57"/>
      <c r="J587" s="57"/>
      <c r="K587" s="57"/>
      <c r="L587" s="57"/>
    </row>
    <row r="588" ht="16.5" customHeight="1">
      <c r="A588" s="57"/>
      <c r="B588" s="73"/>
      <c r="C588" s="74"/>
      <c r="D588" s="68"/>
      <c r="E588" s="57"/>
      <c r="F588" s="88"/>
      <c r="G588" s="89"/>
      <c r="H588" s="57"/>
      <c r="I588" s="57"/>
      <c r="J588" s="57"/>
      <c r="K588" s="57"/>
      <c r="L588" s="57"/>
    </row>
    <row r="589" ht="16.5" customHeight="1">
      <c r="A589" s="57"/>
      <c r="B589" s="73"/>
      <c r="C589" s="74"/>
      <c r="D589" s="68"/>
      <c r="E589" s="57"/>
      <c r="F589" s="88"/>
      <c r="G589" s="89"/>
      <c r="H589" s="57"/>
      <c r="I589" s="57"/>
      <c r="J589" s="57"/>
      <c r="K589" s="57"/>
      <c r="L589" s="57"/>
    </row>
    <row r="590" ht="16.5" customHeight="1">
      <c r="A590" s="57"/>
      <c r="B590" s="73"/>
      <c r="C590" s="74"/>
      <c r="D590" s="68"/>
      <c r="E590" s="57"/>
      <c r="F590" s="88"/>
      <c r="G590" s="89"/>
      <c r="H590" s="57"/>
      <c r="I590" s="57"/>
      <c r="J590" s="57"/>
      <c r="K590" s="57"/>
      <c r="L590" s="57"/>
    </row>
    <row r="591" ht="16.5" customHeight="1">
      <c r="A591" s="57"/>
      <c r="B591" s="73"/>
      <c r="C591" s="74"/>
      <c r="D591" s="68"/>
      <c r="E591" s="57"/>
      <c r="F591" s="88"/>
      <c r="G591" s="89"/>
      <c r="H591" s="57"/>
      <c r="I591" s="57"/>
      <c r="J591" s="57"/>
      <c r="K591" s="57"/>
      <c r="L591" s="57"/>
    </row>
    <row r="592" ht="16.5" customHeight="1">
      <c r="A592" s="57"/>
      <c r="B592" s="73"/>
      <c r="C592" s="74"/>
      <c r="D592" s="68"/>
      <c r="E592" s="57"/>
      <c r="F592" s="88"/>
      <c r="G592" s="89"/>
      <c r="H592" s="57"/>
      <c r="I592" s="57"/>
      <c r="J592" s="57"/>
      <c r="K592" s="57"/>
      <c r="L592" s="57"/>
    </row>
    <row r="593" ht="16.5" customHeight="1">
      <c r="A593" s="57"/>
      <c r="B593" s="73"/>
      <c r="C593" s="74"/>
      <c r="D593" s="68"/>
      <c r="E593" s="57"/>
      <c r="F593" s="88"/>
      <c r="G593" s="89"/>
      <c r="H593" s="57"/>
      <c r="I593" s="57"/>
      <c r="J593" s="57"/>
      <c r="K593" s="57"/>
      <c r="L593" s="57"/>
    </row>
    <row r="594" ht="16.5" customHeight="1">
      <c r="A594" s="57"/>
      <c r="B594" s="73"/>
      <c r="C594" s="74"/>
      <c r="D594" s="68"/>
      <c r="E594" s="57"/>
      <c r="F594" s="88"/>
      <c r="G594" s="89"/>
      <c r="H594" s="57"/>
      <c r="I594" s="57"/>
      <c r="J594" s="57"/>
      <c r="K594" s="57"/>
      <c r="L594" s="57"/>
    </row>
    <row r="595" ht="16.5" customHeight="1">
      <c r="A595" s="57"/>
      <c r="B595" s="73"/>
      <c r="C595" s="74"/>
      <c r="D595" s="68"/>
      <c r="E595" s="57"/>
      <c r="F595" s="88"/>
      <c r="G595" s="89"/>
      <c r="H595" s="57"/>
      <c r="I595" s="57"/>
      <c r="J595" s="57"/>
      <c r="K595" s="57"/>
      <c r="L595" s="57"/>
    </row>
    <row r="596" ht="16.5" customHeight="1">
      <c r="A596" s="57"/>
      <c r="B596" s="73"/>
      <c r="C596" s="74"/>
      <c r="D596" s="68"/>
      <c r="E596" s="57"/>
      <c r="F596" s="88"/>
      <c r="G596" s="89"/>
      <c r="H596" s="57"/>
      <c r="I596" s="57"/>
      <c r="J596" s="57"/>
      <c r="K596" s="57"/>
      <c r="L596" s="57"/>
    </row>
    <row r="597" ht="16.5" customHeight="1">
      <c r="A597" s="57"/>
      <c r="B597" s="73"/>
      <c r="C597" s="74"/>
      <c r="D597" s="68"/>
      <c r="E597" s="57"/>
      <c r="F597" s="88"/>
      <c r="G597" s="89"/>
      <c r="H597" s="57"/>
      <c r="I597" s="57"/>
      <c r="J597" s="57"/>
      <c r="K597" s="57"/>
      <c r="L597" s="57"/>
    </row>
    <row r="598" ht="16.5" customHeight="1">
      <c r="A598" s="57"/>
      <c r="B598" s="73"/>
      <c r="C598" s="74"/>
      <c r="D598" s="68"/>
      <c r="E598" s="57"/>
      <c r="F598" s="88"/>
      <c r="G598" s="89"/>
      <c r="H598" s="57"/>
      <c r="I598" s="57"/>
      <c r="J598" s="57"/>
      <c r="K598" s="57"/>
      <c r="L598" s="57"/>
    </row>
    <row r="599" ht="16.5" customHeight="1">
      <c r="A599" s="57"/>
      <c r="B599" s="73"/>
      <c r="C599" s="74"/>
      <c r="D599" s="68"/>
      <c r="E599" s="57"/>
      <c r="F599" s="88"/>
      <c r="G599" s="89"/>
      <c r="H599" s="57"/>
      <c r="I599" s="57"/>
      <c r="J599" s="57"/>
      <c r="K599" s="57"/>
      <c r="L599" s="57"/>
    </row>
    <row r="600" ht="16.5" customHeight="1">
      <c r="A600" s="57"/>
      <c r="B600" s="73"/>
      <c r="C600" s="74"/>
      <c r="D600" s="68"/>
      <c r="E600" s="57"/>
      <c r="F600" s="88"/>
      <c r="G600" s="89"/>
      <c r="H600" s="57"/>
      <c r="I600" s="57"/>
      <c r="J600" s="57"/>
      <c r="K600" s="57"/>
      <c r="L600" s="57"/>
    </row>
    <row r="601" ht="16.5" customHeight="1">
      <c r="A601" s="57"/>
      <c r="B601" s="73"/>
      <c r="C601" s="74"/>
      <c r="D601" s="68"/>
      <c r="E601" s="57"/>
      <c r="F601" s="88"/>
      <c r="G601" s="89"/>
      <c r="H601" s="57"/>
      <c r="I601" s="57"/>
      <c r="J601" s="57"/>
      <c r="K601" s="57"/>
      <c r="L601" s="57"/>
    </row>
    <row r="602" ht="16.5" customHeight="1">
      <c r="A602" s="57"/>
      <c r="B602" s="73"/>
      <c r="C602" s="74"/>
      <c r="D602" s="68"/>
      <c r="E602" s="57"/>
      <c r="F602" s="88"/>
      <c r="G602" s="89"/>
      <c r="H602" s="57"/>
      <c r="I602" s="57"/>
      <c r="J602" s="57"/>
      <c r="K602" s="57"/>
      <c r="L602" s="57"/>
    </row>
    <row r="603" ht="16.5" customHeight="1">
      <c r="A603" s="57"/>
      <c r="B603" s="73"/>
      <c r="C603" s="74"/>
      <c r="D603" s="68"/>
      <c r="E603" s="57"/>
      <c r="F603" s="88"/>
      <c r="G603" s="89"/>
      <c r="H603" s="57"/>
      <c r="I603" s="57"/>
      <c r="J603" s="57"/>
      <c r="K603" s="57"/>
      <c r="L603" s="57"/>
    </row>
    <row r="604" ht="16.5" customHeight="1">
      <c r="A604" s="57"/>
      <c r="B604" s="73"/>
      <c r="C604" s="74"/>
      <c r="D604" s="68"/>
      <c r="E604" s="57"/>
      <c r="F604" s="88"/>
      <c r="G604" s="89"/>
      <c r="H604" s="57"/>
      <c r="I604" s="57"/>
      <c r="J604" s="57"/>
      <c r="K604" s="57"/>
      <c r="L604" s="57"/>
    </row>
    <row r="605" ht="16.5" customHeight="1">
      <c r="A605" s="57"/>
      <c r="B605" s="73"/>
      <c r="C605" s="74"/>
      <c r="D605" s="68"/>
      <c r="E605" s="57"/>
      <c r="F605" s="88"/>
      <c r="G605" s="89"/>
      <c r="H605" s="57"/>
      <c r="I605" s="57"/>
      <c r="J605" s="57"/>
      <c r="K605" s="57"/>
      <c r="L605" s="57"/>
    </row>
    <row r="606" ht="16.5" customHeight="1">
      <c r="A606" s="57"/>
      <c r="B606" s="73"/>
      <c r="C606" s="74"/>
      <c r="D606" s="68"/>
      <c r="E606" s="57"/>
      <c r="F606" s="88"/>
      <c r="G606" s="89"/>
      <c r="H606" s="57"/>
      <c r="I606" s="57"/>
      <c r="J606" s="57"/>
      <c r="K606" s="57"/>
      <c r="L606" s="57"/>
    </row>
    <row r="607" ht="16.5" customHeight="1">
      <c r="A607" s="57"/>
      <c r="B607" s="73"/>
      <c r="C607" s="74"/>
      <c r="D607" s="68"/>
      <c r="E607" s="57"/>
      <c r="F607" s="88"/>
      <c r="G607" s="89"/>
      <c r="H607" s="57"/>
      <c r="I607" s="57"/>
      <c r="J607" s="57"/>
      <c r="K607" s="57"/>
      <c r="L607" s="57"/>
    </row>
    <row r="608" ht="16.5" customHeight="1">
      <c r="A608" s="57"/>
      <c r="B608" s="73"/>
      <c r="C608" s="74"/>
      <c r="D608" s="68"/>
      <c r="E608" s="57"/>
      <c r="F608" s="88"/>
      <c r="G608" s="89"/>
      <c r="H608" s="57"/>
      <c r="I608" s="57"/>
      <c r="J608" s="57"/>
      <c r="K608" s="57"/>
      <c r="L608" s="57"/>
    </row>
    <row r="609" ht="16.5" customHeight="1">
      <c r="A609" s="57"/>
      <c r="B609" s="73"/>
      <c r="C609" s="74"/>
      <c r="D609" s="68"/>
      <c r="E609" s="57"/>
      <c r="F609" s="88"/>
      <c r="G609" s="89"/>
      <c r="H609" s="57"/>
      <c r="I609" s="57"/>
      <c r="J609" s="57"/>
      <c r="K609" s="57"/>
      <c r="L609" s="57"/>
    </row>
    <row r="610" ht="16.5" customHeight="1">
      <c r="A610" s="57"/>
      <c r="B610" s="73"/>
      <c r="C610" s="74"/>
      <c r="D610" s="68"/>
      <c r="E610" s="57"/>
      <c r="F610" s="88"/>
      <c r="G610" s="89"/>
      <c r="H610" s="57"/>
      <c r="I610" s="57"/>
      <c r="J610" s="57"/>
      <c r="K610" s="57"/>
      <c r="L610" s="57"/>
    </row>
    <row r="611" ht="16.5" customHeight="1">
      <c r="A611" s="57"/>
      <c r="B611" s="73"/>
      <c r="C611" s="74"/>
      <c r="D611" s="68"/>
      <c r="E611" s="57"/>
      <c r="F611" s="88"/>
      <c r="G611" s="89"/>
      <c r="H611" s="57"/>
      <c r="I611" s="57"/>
      <c r="J611" s="57"/>
      <c r="K611" s="57"/>
      <c r="L611" s="57"/>
    </row>
    <row r="612" ht="16.5" customHeight="1">
      <c r="A612" s="57"/>
      <c r="B612" s="73"/>
      <c r="C612" s="74"/>
      <c r="D612" s="68"/>
      <c r="E612" s="57"/>
      <c r="F612" s="88"/>
      <c r="G612" s="89"/>
      <c r="H612" s="57"/>
      <c r="I612" s="57"/>
      <c r="J612" s="57"/>
      <c r="K612" s="57"/>
      <c r="L612" s="57"/>
    </row>
    <row r="613" ht="16.5" customHeight="1">
      <c r="A613" s="57"/>
      <c r="B613" s="73"/>
      <c r="C613" s="74"/>
      <c r="D613" s="68"/>
      <c r="E613" s="57"/>
      <c r="F613" s="88"/>
      <c r="G613" s="89"/>
      <c r="H613" s="57"/>
      <c r="I613" s="57"/>
      <c r="J613" s="57"/>
      <c r="K613" s="57"/>
      <c r="L613" s="57"/>
    </row>
    <row r="614" ht="16.5" customHeight="1">
      <c r="A614" s="57"/>
      <c r="B614" s="73"/>
      <c r="C614" s="74"/>
      <c r="D614" s="68"/>
      <c r="E614" s="57"/>
      <c r="F614" s="88"/>
      <c r="G614" s="89"/>
      <c r="H614" s="57"/>
      <c r="I614" s="57"/>
      <c r="J614" s="57"/>
      <c r="K614" s="57"/>
      <c r="L614" s="57"/>
    </row>
    <row r="615" ht="16.5" customHeight="1">
      <c r="A615" s="57"/>
      <c r="B615" s="73"/>
      <c r="C615" s="74"/>
      <c r="D615" s="68"/>
      <c r="E615" s="57"/>
      <c r="F615" s="88"/>
      <c r="G615" s="89"/>
      <c r="H615" s="57"/>
      <c r="I615" s="57"/>
      <c r="J615" s="57"/>
      <c r="K615" s="57"/>
      <c r="L615" s="57"/>
    </row>
    <row r="616" ht="16.5" customHeight="1">
      <c r="A616" s="57"/>
      <c r="B616" s="73"/>
      <c r="C616" s="74"/>
      <c r="D616" s="68"/>
      <c r="E616" s="57"/>
      <c r="F616" s="88"/>
      <c r="G616" s="89"/>
      <c r="H616" s="57"/>
      <c r="I616" s="57"/>
      <c r="J616" s="57"/>
      <c r="K616" s="57"/>
      <c r="L616" s="57"/>
    </row>
    <row r="617" ht="16.5" customHeight="1">
      <c r="A617" s="57"/>
      <c r="B617" s="73"/>
      <c r="C617" s="74"/>
      <c r="D617" s="68"/>
      <c r="E617" s="57"/>
      <c r="F617" s="88"/>
      <c r="G617" s="89"/>
      <c r="H617" s="57"/>
      <c r="I617" s="57"/>
      <c r="J617" s="57"/>
      <c r="K617" s="57"/>
      <c r="L617" s="57"/>
    </row>
    <row r="618" ht="16.5" customHeight="1">
      <c r="A618" s="57"/>
      <c r="B618" s="73"/>
      <c r="C618" s="74"/>
      <c r="D618" s="68"/>
      <c r="E618" s="57"/>
      <c r="F618" s="88"/>
      <c r="G618" s="89"/>
      <c r="H618" s="57"/>
      <c r="I618" s="57"/>
      <c r="J618" s="57"/>
      <c r="K618" s="57"/>
      <c r="L618" s="57"/>
    </row>
    <row r="619" ht="16.5" customHeight="1">
      <c r="A619" s="57"/>
      <c r="B619" s="73"/>
      <c r="C619" s="74"/>
      <c r="D619" s="68"/>
      <c r="E619" s="57"/>
      <c r="F619" s="88"/>
      <c r="G619" s="89"/>
      <c r="H619" s="57"/>
      <c r="I619" s="57"/>
      <c r="J619" s="57"/>
      <c r="K619" s="57"/>
      <c r="L619" s="57"/>
    </row>
    <row r="620" ht="16.5" customHeight="1">
      <c r="A620" s="57"/>
      <c r="B620" s="73"/>
      <c r="C620" s="74"/>
      <c r="D620" s="68"/>
      <c r="E620" s="57"/>
      <c r="F620" s="88"/>
      <c r="G620" s="89"/>
      <c r="H620" s="57"/>
      <c r="I620" s="57"/>
      <c r="J620" s="57"/>
      <c r="K620" s="57"/>
      <c r="L620" s="57"/>
    </row>
    <row r="621" ht="16.5" customHeight="1">
      <c r="A621" s="57"/>
      <c r="B621" s="73"/>
      <c r="C621" s="74"/>
      <c r="D621" s="68"/>
      <c r="E621" s="57"/>
      <c r="F621" s="88"/>
      <c r="G621" s="89"/>
      <c r="H621" s="57"/>
      <c r="I621" s="57"/>
      <c r="J621" s="57"/>
      <c r="K621" s="57"/>
      <c r="L621" s="57"/>
    </row>
    <row r="622" ht="16.5" customHeight="1">
      <c r="A622" s="57"/>
      <c r="B622" s="73"/>
      <c r="C622" s="74"/>
      <c r="D622" s="68"/>
      <c r="E622" s="57"/>
      <c r="F622" s="88"/>
      <c r="G622" s="89"/>
      <c r="H622" s="57"/>
      <c r="I622" s="57"/>
      <c r="J622" s="57"/>
      <c r="K622" s="57"/>
      <c r="L622" s="57"/>
    </row>
    <row r="623" ht="16.5" customHeight="1">
      <c r="A623" s="57"/>
      <c r="B623" s="73"/>
      <c r="C623" s="74"/>
      <c r="D623" s="68"/>
      <c r="E623" s="57"/>
      <c r="F623" s="88"/>
      <c r="G623" s="89"/>
      <c r="H623" s="57"/>
      <c r="I623" s="57"/>
      <c r="J623" s="57"/>
      <c r="K623" s="57"/>
      <c r="L623" s="57"/>
    </row>
    <row r="624" ht="16.5" customHeight="1">
      <c r="A624" s="57"/>
      <c r="B624" s="73"/>
      <c r="C624" s="74"/>
      <c r="D624" s="68"/>
      <c r="E624" s="57"/>
      <c r="F624" s="88"/>
      <c r="G624" s="89"/>
      <c r="H624" s="57"/>
      <c r="I624" s="57"/>
      <c r="J624" s="57"/>
      <c r="K624" s="57"/>
      <c r="L624" s="57"/>
    </row>
    <row r="625" ht="16.5" customHeight="1">
      <c r="A625" s="57"/>
      <c r="B625" s="73"/>
      <c r="C625" s="74"/>
      <c r="D625" s="68"/>
      <c r="E625" s="57"/>
      <c r="F625" s="88"/>
      <c r="G625" s="89"/>
      <c r="H625" s="57"/>
      <c r="I625" s="57"/>
      <c r="J625" s="57"/>
      <c r="K625" s="57"/>
      <c r="L625" s="57"/>
    </row>
    <row r="626" ht="16.5" customHeight="1">
      <c r="A626" s="57"/>
      <c r="B626" s="73"/>
      <c r="C626" s="74"/>
      <c r="D626" s="68"/>
      <c r="E626" s="57"/>
      <c r="F626" s="88"/>
      <c r="G626" s="89"/>
      <c r="H626" s="57"/>
      <c r="I626" s="57"/>
      <c r="J626" s="57"/>
      <c r="K626" s="57"/>
      <c r="L626" s="57"/>
    </row>
    <row r="627" ht="16.5" customHeight="1">
      <c r="A627" s="57"/>
      <c r="B627" s="73"/>
      <c r="C627" s="74"/>
      <c r="D627" s="68"/>
      <c r="E627" s="57"/>
      <c r="F627" s="88"/>
      <c r="G627" s="89"/>
      <c r="H627" s="57"/>
      <c r="I627" s="57"/>
      <c r="J627" s="57"/>
      <c r="K627" s="57"/>
      <c r="L627" s="57"/>
    </row>
    <row r="628" ht="16.5" customHeight="1">
      <c r="A628" s="57"/>
      <c r="B628" s="73"/>
      <c r="C628" s="74"/>
      <c r="D628" s="68"/>
      <c r="E628" s="57"/>
      <c r="F628" s="88"/>
      <c r="G628" s="89"/>
      <c r="H628" s="57"/>
      <c r="I628" s="57"/>
      <c r="J628" s="57"/>
      <c r="K628" s="57"/>
      <c r="L628" s="57"/>
    </row>
    <row r="629" ht="16.5" customHeight="1">
      <c r="A629" s="57"/>
      <c r="B629" s="73"/>
      <c r="C629" s="74"/>
      <c r="D629" s="68"/>
      <c r="E629" s="57"/>
      <c r="F629" s="88"/>
      <c r="G629" s="89"/>
      <c r="H629" s="57"/>
      <c r="I629" s="57"/>
      <c r="J629" s="57"/>
      <c r="K629" s="57"/>
      <c r="L629" s="57"/>
    </row>
    <row r="630" ht="16.5" customHeight="1">
      <c r="A630" s="57"/>
      <c r="B630" s="73"/>
      <c r="C630" s="74"/>
      <c r="D630" s="68"/>
      <c r="E630" s="57"/>
      <c r="F630" s="88"/>
      <c r="G630" s="89"/>
      <c r="H630" s="57"/>
      <c r="I630" s="57"/>
      <c r="J630" s="57"/>
      <c r="K630" s="57"/>
      <c r="L630" s="57"/>
    </row>
    <row r="631" ht="16.5" customHeight="1">
      <c r="A631" s="57"/>
      <c r="B631" s="73"/>
      <c r="C631" s="74"/>
      <c r="D631" s="68"/>
      <c r="E631" s="57"/>
      <c r="F631" s="88"/>
      <c r="G631" s="89"/>
      <c r="H631" s="57"/>
      <c r="I631" s="57"/>
      <c r="J631" s="57"/>
      <c r="K631" s="57"/>
      <c r="L631" s="57"/>
    </row>
    <row r="632" ht="16.5" customHeight="1">
      <c r="A632" s="57"/>
      <c r="B632" s="73"/>
      <c r="C632" s="74"/>
      <c r="D632" s="68"/>
      <c r="E632" s="57"/>
      <c r="F632" s="88"/>
      <c r="G632" s="89"/>
      <c r="H632" s="57"/>
      <c r="I632" s="57"/>
      <c r="J632" s="57"/>
      <c r="K632" s="57"/>
      <c r="L632" s="57"/>
    </row>
    <row r="633" ht="16.5" customHeight="1">
      <c r="A633" s="57"/>
      <c r="B633" s="73"/>
      <c r="C633" s="74"/>
      <c r="D633" s="68"/>
      <c r="E633" s="57"/>
      <c r="F633" s="88"/>
      <c r="G633" s="89"/>
      <c r="H633" s="57"/>
      <c r="I633" s="57"/>
      <c r="J633" s="57"/>
      <c r="K633" s="57"/>
      <c r="L633" s="57"/>
    </row>
    <row r="634" ht="16.5" customHeight="1">
      <c r="A634" s="57"/>
      <c r="B634" s="73"/>
      <c r="C634" s="74"/>
      <c r="D634" s="68"/>
      <c r="E634" s="57"/>
      <c r="F634" s="88"/>
      <c r="G634" s="89"/>
      <c r="H634" s="57"/>
      <c r="I634" s="57"/>
      <c r="J634" s="57"/>
      <c r="K634" s="57"/>
      <c r="L634" s="57"/>
    </row>
    <row r="635" ht="16.5" customHeight="1">
      <c r="A635" s="57"/>
      <c r="B635" s="73"/>
      <c r="C635" s="74"/>
      <c r="D635" s="68"/>
      <c r="E635" s="57"/>
      <c r="F635" s="88"/>
      <c r="G635" s="89"/>
      <c r="H635" s="57"/>
      <c r="I635" s="57"/>
      <c r="J635" s="57"/>
      <c r="K635" s="57"/>
      <c r="L635" s="57"/>
    </row>
    <row r="636" ht="16.5" customHeight="1">
      <c r="A636" s="57"/>
      <c r="B636" s="73"/>
      <c r="C636" s="74"/>
      <c r="D636" s="68"/>
      <c r="E636" s="57"/>
      <c r="F636" s="88"/>
      <c r="G636" s="89"/>
      <c r="H636" s="57"/>
      <c r="I636" s="57"/>
      <c r="J636" s="57"/>
      <c r="K636" s="57"/>
      <c r="L636" s="57"/>
    </row>
    <row r="637" ht="16.5" customHeight="1">
      <c r="A637" s="57"/>
      <c r="B637" s="73"/>
      <c r="C637" s="74"/>
      <c r="D637" s="68"/>
      <c r="E637" s="57"/>
      <c r="F637" s="88"/>
      <c r="G637" s="89"/>
      <c r="H637" s="57"/>
      <c r="I637" s="57"/>
      <c r="J637" s="57"/>
      <c r="K637" s="57"/>
      <c r="L637" s="57"/>
    </row>
    <row r="638" ht="16.5" customHeight="1">
      <c r="A638" s="57"/>
      <c r="B638" s="73"/>
      <c r="C638" s="74"/>
      <c r="D638" s="68"/>
      <c r="E638" s="57"/>
      <c r="F638" s="88"/>
      <c r="G638" s="89"/>
      <c r="H638" s="57"/>
      <c r="I638" s="57"/>
      <c r="J638" s="57"/>
      <c r="K638" s="57"/>
      <c r="L638" s="57"/>
    </row>
    <row r="639" ht="16.5" customHeight="1">
      <c r="A639" s="57"/>
      <c r="B639" s="73"/>
      <c r="C639" s="74"/>
      <c r="D639" s="68"/>
      <c r="E639" s="57"/>
      <c r="F639" s="88"/>
      <c r="G639" s="89"/>
      <c r="H639" s="57"/>
      <c r="I639" s="57"/>
      <c r="J639" s="57"/>
      <c r="K639" s="57"/>
      <c r="L639" s="57"/>
    </row>
    <row r="640" ht="16.5" customHeight="1">
      <c r="A640" s="57"/>
      <c r="B640" s="73"/>
      <c r="C640" s="74"/>
      <c r="D640" s="68"/>
      <c r="E640" s="57"/>
      <c r="F640" s="88"/>
      <c r="G640" s="89"/>
      <c r="H640" s="57"/>
      <c r="I640" s="57"/>
      <c r="J640" s="57"/>
      <c r="K640" s="57"/>
      <c r="L640" s="57"/>
    </row>
    <row r="641" ht="16.5" customHeight="1">
      <c r="A641" s="57"/>
      <c r="B641" s="73"/>
      <c r="C641" s="74"/>
      <c r="D641" s="68"/>
      <c r="E641" s="57"/>
      <c r="F641" s="88"/>
      <c r="G641" s="89"/>
      <c r="H641" s="57"/>
      <c r="I641" s="57"/>
      <c r="J641" s="57"/>
      <c r="K641" s="57"/>
      <c r="L641" s="57"/>
    </row>
    <row r="642" ht="16.5" customHeight="1">
      <c r="A642" s="57"/>
      <c r="B642" s="73"/>
      <c r="C642" s="74"/>
      <c r="D642" s="68"/>
      <c r="E642" s="57"/>
      <c r="F642" s="88"/>
      <c r="G642" s="89"/>
      <c r="H642" s="57"/>
      <c r="I642" s="57"/>
      <c r="J642" s="57"/>
      <c r="K642" s="57"/>
      <c r="L642" s="57"/>
    </row>
    <row r="643" ht="16.5" customHeight="1">
      <c r="A643" s="57"/>
      <c r="B643" s="73"/>
      <c r="C643" s="74"/>
      <c r="D643" s="68"/>
      <c r="E643" s="57"/>
      <c r="F643" s="88"/>
      <c r="G643" s="89"/>
      <c r="H643" s="57"/>
      <c r="I643" s="57"/>
      <c r="J643" s="57"/>
      <c r="K643" s="57"/>
      <c r="L643" s="57"/>
    </row>
    <row r="644" ht="16.5" customHeight="1">
      <c r="A644" s="57"/>
      <c r="B644" s="73"/>
      <c r="C644" s="74"/>
      <c r="D644" s="68"/>
      <c r="E644" s="57"/>
      <c r="F644" s="88"/>
      <c r="G644" s="89"/>
      <c r="H644" s="57"/>
      <c r="I644" s="57"/>
      <c r="J644" s="57"/>
      <c r="K644" s="57"/>
      <c r="L644" s="57"/>
    </row>
    <row r="645" ht="16.5" customHeight="1">
      <c r="A645" s="57"/>
      <c r="B645" s="73"/>
      <c r="C645" s="74"/>
      <c r="D645" s="68"/>
      <c r="E645" s="57"/>
      <c r="F645" s="88"/>
      <c r="G645" s="89"/>
      <c r="H645" s="57"/>
      <c r="I645" s="57"/>
      <c r="J645" s="57"/>
      <c r="K645" s="57"/>
      <c r="L645" s="57"/>
    </row>
    <row r="646" ht="16.5" customHeight="1">
      <c r="A646" s="57"/>
      <c r="B646" s="73"/>
      <c r="C646" s="74"/>
      <c r="D646" s="68"/>
      <c r="E646" s="57"/>
      <c r="F646" s="88"/>
      <c r="G646" s="89"/>
      <c r="H646" s="57"/>
      <c r="I646" s="57"/>
      <c r="J646" s="57"/>
      <c r="K646" s="57"/>
      <c r="L646" s="57"/>
    </row>
    <row r="647" ht="16.5" customHeight="1">
      <c r="A647" s="57"/>
      <c r="B647" s="73"/>
      <c r="C647" s="74"/>
      <c r="D647" s="68"/>
      <c r="E647" s="57"/>
      <c r="F647" s="88"/>
      <c r="G647" s="89"/>
      <c r="H647" s="57"/>
      <c r="I647" s="57"/>
      <c r="J647" s="57"/>
      <c r="K647" s="57"/>
      <c r="L647" s="57"/>
    </row>
    <row r="648" ht="16.5" customHeight="1">
      <c r="A648" s="57"/>
      <c r="B648" s="73"/>
      <c r="C648" s="74"/>
      <c r="D648" s="68"/>
      <c r="E648" s="57"/>
      <c r="F648" s="88"/>
      <c r="G648" s="89"/>
      <c r="H648" s="57"/>
      <c r="I648" s="57"/>
      <c r="J648" s="57"/>
      <c r="K648" s="57"/>
      <c r="L648" s="57"/>
    </row>
    <row r="649" ht="16.5" customHeight="1">
      <c r="A649" s="57"/>
      <c r="B649" s="73"/>
      <c r="C649" s="74"/>
      <c r="D649" s="68"/>
      <c r="E649" s="57"/>
      <c r="F649" s="88"/>
      <c r="G649" s="89"/>
      <c r="H649" s="57"/>
      <c r="I649" s="57"/>
      <c r="J649" s="57"/>
      <c r="K649" s="57"/>
      <c r="L649" s="57"/>
    </row>
    <row r="650" ht="16.5" customHeight="1">
      <c r="A650" s="57"/>
      <c r="B650" s="73"/>
      <c r="C650" s="74"/>
      <c r="D650" s="68"/>
      <c r="E650" s="57"/>
      <c r="F650" s="88"/>
      <c r="G650" s="89"/>
      <c r="H650" s="57"/>
      <c r="I650" s="57"/>
      <c r="J650" s="57"/>
      <c r="K650" s="57"/>
      <c r="L650" s="57"/>
    </row>
    <row r="651" ht="16.5" customHeight="1">
      <c r="A651" s="57"/>
      <c r="B651" s="73"/>
      <c r="C651" s="74"/>
      <c r="D651" s="68"/>
      <c r="E651" s="57"/>
      <c r="F651" s="88"/>
      <c r="G651" s="89"/>
      <c r="H651" s="57"/>
      <c r="I651" s="57"/>
      <c r="J651" s="57"/>
      <c r="K651" s="57"/>
      <c r="L651" s="57"/>
    </row>
    <row r="652" ht="16.5" customHeight="1">
      <c r="A652" s="57"/>
      <c r="B652" s="73"/>
      <c r="C652" s="74"/>
      <c r="D652" s="68"/>
      <c r="E652" s="57"/>
      <c r="F652" s="88"/>
      <c r="G652" s="89"/>
      <c r="H652" s="57"/>
      <c r="I652" s="57"/>
      <c r="J652" s="57"/>
      <c r="K652" s="57"/>
      <c r="L652" s="57"/>
    </row>
    <row r="653" ht="16.5" customHeight="1">
      <c r="A653" s="57"/>
      <c r="B653" s="73"/>
      <c r="C653" s="74"/>
      <c r="D653" s="68"/>
      <c r="E653" s="57"/>
      <c r="F653" s="88"/>
      <c r="G653" s="89"/>
      <c r="H653" s="57"/>
      <c r="I653" s="57"/>
      <c r="J653" s="57"/>
      <c r="K653" s="57"/>
      <c r="L653" s="57"/>
    </row>
    <row r="654" ht="16.5" customHeight="1">
      <c r="A654" s="57"/>
      <c r="B654" s="73"/>
      <c r="C654" s="74"/>
      <c r="D654" s="68"/>
      <c r="E654" s="57"/>
      <c r="F654" s="88"/>
      <c r="G654" s="89"/>
      <c r="H654" s="57"/>
      <c r="I654" s="57"/>
      <c r="J654" s="57"/>
      <c r="K654" s="57"/>
      <c r="L654" s="57"/>
    </row>
    <row r="655" ht="16.5" customHeight="1">
      <c r="A655" s="57"/>
      <c r="B655" s="73"/>
      <c r="C655" s="74"/>
      <c r="D655" s="68"/>
      <c r="E655" s="57"/>
      <c r="F655" s="88"/>
      <c r="G655" s="89"/>
      <c r="H655" s="57"/>
      <c r="I655" s="57"/>
      <c r="J655" s="57"/>
      <c r="K655" s="57"/>
      <c r="L655" s="57"/>
    </row>
    <row r="656" ht="16.5" customHeight="1">
      <c r="A656" s="57"/>
      <c r="B656" s="73"/>
      <c r="C656" s="74"/>
      <c r="D656" s="68"/>
      <c r="E656" s="57"/>
      <c r="F656" s="88"/>
      <c r="G656" s="89"/>
      <c r="H656" s="57"/>
      <c r="I656" s="57"/>
      <c r="J656" s="57"/>
      <c r="K656" s="57"/>
      <c r="L656" s="57"/>
    </row>
    <row r="657" ht="16.5" customHeight="1">
      <c r="A657" s="57"/>
      <c r="B657" s="73"/>
      <c r="C657" s="74"/>
      <c r="D657" s="68"/>
      <c r="E657" s="57"/>
      <c r="F657" s="88"/>
      <c r="G657" s="89"/>
      <c r="H657" s="57"/>
      <c r="I657" s="57"/>
      <c r="J657" s="57"/>
      <c r="K657" s="57"/>
      <c r="L657" s="57"/>
    </row>
    <row r="658" ht="16.5" customHeight="1">
      <c r="A658" s="57"/>
      <c r="B658" s="73"/>
      <c r="C658" s="74"/>
      <c r="D658" s="68"/>
      <c r="E658" s="57"/>
      <c r="F658" s="88"/>
      <c r="G658" s="89"/>
      <c r="H658" s="57"/>
      <c r="I658" s="57"/>
      <c r="J658" s="57"/>
      <c r="K658" s="57"/>
      <c r="L658" s="57"/>
    </row>
    <row r="659" ht="16.5" customHeight="1">
      <c r="A659" s="57"/>
      <c r="B659" s="73"/>
      <c r="C659" s="74"/>
      <c r="D659" s="68"/>
      <c r="E659" s="57"/>
      <c r="F659" s="88"/>
      <c r="G659" s="89"/>
      <c r="H659" s="57"/>
      <c r="I659" s="57"/>
      <c r="J659" s="57"/>
      <c r="K659" s="57"/>
      <c r="L659" s="57"/>
    </row>
    <row r="660" ht="16.5" customHeight="1">
      <c r="A660" s="57"/>
      <c r="B660" s="73"/>
      <c r="C660" s="74"/>
      <c r="D660" s="68"/>
      <c r="E660" s="57"/>
      <c r="F660" s="88"/>
      <c r="G660" s="89"/>
      <c r="H660" s="57"/>
      <c r="I660" s="57"/>
      <c r="J660" s="57"/>
      <c r="K660" s="57"/>
      <c r="L660" s="57"/>
    </row>
    <row r="661" ht="16.5" customHeight="1">
      <c r="A661" s="57"/>
      <c r="B661" s="73"/>
      <c r="C661" s="74"/>
      <c r="D661" s="68"/>
      <c r="E661" s="57"/>
      <c r="F661" s="88"/>
      <c r="G661" s="89"/>
      <c r="H661" s="57"/>
      <c r="I661" s="57"/>
      <c r="J661" s="57"/>
      <c r="K661" s="57"/>
      <c r="L661" s="57"/>
    </row>
    <row r="662" ht="16.5" customHeight="1">
      <c r="A662" s="57"/>
      <c r="B662" s="73"/>
      <c r="C662" s="74"/>
      <c r="D662" s="68"/>
      <c r="E662" s="57"/>
      <c r="F662" s="88"/>
      <c r="G662" s="89"/>
      <c r="H662" s="57"/>
      <c r="I662" s="57"/>
      <c r="J662" s="57"/>
      <c r="K662" s="57"/>
      <c r="L662" s="57"/>
    </row>
    <row r="663" ht="16.5" customHeight="1">
      <c r="A663" s="57"/>
      <c r="B663" s="73"/>
      <c r="C663" s="74"/>
      <c r="D663" s="68"/>
      <c r="E663" s="57"/>
      <c r="F663" s="88"/>
      <c r="G663" s="89"/>
      <c r="H663" s="57"/>
      <c r="I663" s="57"/>
      <c r="J663" s="57"/>
      <c r="K663" s="57"/>
      <c r="L663" s="57"/>
    </row>
    <row r="664" ht="16.5" customHeight="1">
      <c r="A664" s="57"/>
      <c r="B664" s="73"/>
      <c r="C664" s="74"/>
      <c r="D664" s="68"/>
      <c r="E664" s="57"/>
      <c r="F664" s="88"/>
      <c r="G664" s="89"/>
      <c r="H664" s="57"/>
      <c r="I664" s="57"/>
      <c r="J664" s="57"/>
      <c r="K664" s="57"/>
      <c r="L664" s="57"/>
    </row>
    <row r="665" ht="16.5" customHeight="1">
      <c r="A665" s="57"/>
      <c r="B665" s="73"/>
      <c r="C665" s="74"/>
      <c r="D665" s="68"/>
      <c r="E665" s="57"/>
      <c r="F665" s="88"/>
      <c r="G665" s="89"/>
      <c r="H665" s="57"/>
      <c r="I665" s="57"/>
      <c r="J665" s="57"/>
      <c r="K665" s="57"/>
      <c r="L665" s="57"/>
    </row>
    <row r="666" ht="16.5" customHeight="1">
      <c r="A666" s="57"/>
      <c r="B666" s="73"/>
      <c r="C666" s="74"/>
      <c r="D666" s="68"/>
      <c r="E666" s="57"/>
      <c r="F666" s="88"/>
      <c r="G666" s="89"/>
      <c r="H666" s="57"/>
      <c r="I666" s="57"/>
      <c r="J666" s="57"/>
      <c r="K666" s="57"/>
      <c r="L666" s="57"/>
    </row>
    <row r="667" ht="16.5" customHeight="1">
      <c r="A667" s="57"/>
      <c r="B667" s="73"/>
      <c r="C667" s="74"/>
      <c r="D667" s="68"/>
      <c r="E667" s="57"/>
      <c r="F667" s="88"/>
      <c r="G667" s="89"/>
      <c r="H667" s="57"/>
      <c r="I667" s="57"/>
      <c r="J667" s="57"/>
      <c r="K667" s="57"/>
      <c r="L667" s="57"/>
    </row>
    <row r="668" ht="16.5" customHeight="1">
      <c r="A668" s="57"/>
      <c r="B668" s="73"/>
      <c r="C668" s="74"/>
      <c r="D668" s="68"/>
      <c r="E668" s="57"/>
      <c r="F668" s="88"/>
      <c r="G668" s="89"/>
      <c r="H668" s="57"/>
      <c r="I668" s="57"/>
      <c r="J668" s="57"/>
      <c r="K668" s="57"/>
      <c r="L668" s="57"/>
    </row>
    <row r="669" ht="16.5" customHeight="1">
      <c r="A669" s="57"/>
      <c r="B669" s="73"/>
      <c r="C669" s="74"/>
      <c r="D669" s="68"/>
      <c r="E669" s="57"/>
      <c r="F669" s="88"/>
      <c r="G669" s="89"/>
      <c r="H669" s="57"/>
      <c r="I669" s="57"/>
      <c r="J669" s="57"/>
      <c r="K669" s="57"/>
      <c r="L669" s="57"/>
    </row>
    <row r="670" ht="16.5" customHeight="1">
      <c r="A670" s="57"/>
      <c r="B670" s="73"/>
      <c r="C670" s="74"/>
      <c r="D670" s="68"/>
      <c r="E670" s="57"/>
      <c r="F670" s="88"/>
      <c r="G670" s="89"/>
      <c r="H670" s="57"/>
      <c r="I670" s="57"/>
      <c r="J670" s="57"/>
      <c r="K670" s="57"/>
      <c r="L670" s="57"/>
    </row>
    <row r="671" ht="16.5" customHeight="1">
      <c r="A671" s="57"/>
      <c r="B671" s="73"/>
      <c r="C671" s="74"/>
      <c r="D671" s="68"/>
      <c r="E671" s="57"/>
      <c r="F671" s="88"/>
      <c r="G671" s="89"/>
      <c r="H671" s="57"/>
      <c r="I671" s="57"/>
      <c r="J671" s="57"/>
      <c r="K671" s="57"/>
      <c r="L671" s="57"/>
    </row>
    <row r="672" ht="16.5" customHeight="1">
      <c r="A672" s="57"/>
      <c r="B672" s="73"/>
      <c r="C672" s="74"/>
      <c r="D672" s="68"/>
      <c r="E672" s="57"/>
      <c r="F672" s="88"/>
      <c r="G672" s="89"/>
      <c r="H672" s="57"/>
      <c r="I672" s="57"/>
      <c r="J672" s="57"/>
      <c r="K672" s="57"/>
      <c r="L672" s="57"/>
    </row>
    <row r="673" ht="16.5" customHeight="1">
      <c r="A673" s="57"/>
      <c r="B673" s="73"/>
      <c r="C673" s="74"/>
      <c r="D673" s="68"/>
      <c r="E673" s="57"/>
      <c r="F673" s="88"/>
      <c r="G673" s="89"/>
      <c r="H673" s="57"/>
      <c r="I673" s="57"/>
      <c r="J673" s="57"/>
      <c r="K673" s="57"/>
      <c r="L673" s="57"/>
    </row>
    <row r="674" ht="16.5" customHeight="1">
      <c r="A674" s="57"/>
      <c r="B674" s="73"/>
      <c r="C674" s="74"/>
      <c r="D674" s="68"/>
      <c r="E674" s="57"/>
      <c r="F674" s="88"/>
      <c r="G674" s="89"/>
      <c r="H674" s="57"/>
      <c r="I674" s="57"/>
      <c r="J674" s="57"/>
      <c r="K674" s="57"/>
      <c r="L674" s="57"/>
    </row>
    <row r="675" ht="16.5" customHeight="1">
      <c r="A675" s="57"/>
      <c r="B675" s="73"/>
      <c r="C675" s="74"/>
      <c r="D675" s="68"/>
      <c r="E675" s="57"/>
      <c r="F675" s="88"/>
      <c r="G675" s="89"/>
      <c r="H675" s="57"/>
      <c r="I675" s="57"/>
      <c r="J675" s="57"/>
      <c r="K675" s="57"/>
      <c r="L675" s="57"/>
    </row>
    <row r="676" ht="16.5" customHeight="1">
      <c r="A676" s="57"/>
      <c r="B676" s="73"/>
      <c r="C676" s="74"/>
      <c r="D676" s="68"/>
      <c r="E676" s="57"/>
      <c r="F676" s="88"/>
      <c r="G676" s="89"/>
      <c r="H676" s="57"/>
      <c r="I676" s="57"/>
      <c r="J676" s="57"/>
      <c r="K676" s="57"/>
      <c r="L676" s="57"/>
    </row>
    <row r="677" ht="16.5" customHeight="1">
      <c r="A677" s="57"/>
      <c r="B677" s="73"/>
      <c r="C677" s="74"/>
      <c r="D677" s="68"/>
      <c r="E677" s="57"/>
      <c r="F677" s="88"/>
      <c r="G677" s="89"/>
      <c r="H677" s="57"/>
      <c r="I677" s="57"/>
      <c r="J677" s="57"/>
      <c r="K677" s="57"/>
      <c r="L677" s="57"/>
    </row>
    <row r="678" ht="16.5" customHeight="1">
      <c r="A678" s="57"/>
      <c r="B678" s="73"/>
      <c r="C678" s="74"/>
      <c r="D678" s="68"/>
      <c r="E678" s="57"/>
      <c r="F678" s="88"/>
      <c r="G678" s="89"/>
      <c r="H678" s="57"/>
      <c r="I678" s="57"/>
      <c r="J678" s="57"/>
      <c r="K678" s="57"/>
      <c r="L678" s="57"/>
    </row>
    <row r="679" ht="16.5" customHeight="1">
      <c r="A679" s="57"/>
      <c r="B679" s="73"/>
      <c r="C679" s="74"/>
      <c r="D679" s="68"/>
      <c r="E679" s="57"/>
      <c r="F679" s="88"/>
      <c r="G679" s="89"/>
      <c r="H679" s="57"/>
      <c r="I679" s="57"/>
      <c r="J679" s="57"/>
      <c r="K679" s="57"/>
      <c r="L679" s="57"/>
    </row>
    <row r="680" ht="16.5" customHeight="1">
      <c r="A680" s="57"/>
      <c r="B680" s="73"/>
      <c r="C680" s="74"/>
      <c r="D680" s="68"/>
      <c r="E680" s="57"/>
      <c r="F680" s="88"/>
      <c r="G680" s="89"/>
      <c r="H680" s="57"/>
      <c r="I680" s="57"/>
      <c r="J680" s="57"/>
      <c r="K680" s="57"/>
      <c r="L680" s="57"/>
    </row>
    <row r="681" ht="16.5" customHeight="1">
      <c r="A681" s="57"/>
      <c r="B681" s="73"/>
      <c r="C681" s="74"/>
      <c r="D681" s="68"/>
      <c r="E681" s="57"/>
      <c r="F681" s="88"/>
      <c r="G681" s="89"/>
      <c r="H681" s="57"/>
      <c r="I681" s="57"/>
      <c r="J681" s="57"/>
      <c r="K681" s="57"/>
      <c r="L681" s="57"/>
    </row>
    <row r="682" ht="16.5" customHeight="1">
      <c r="A682" s="57"/>
      <c r="B682" s="73"/>
      <c r="C682" s="74"/>
      <c r="D682" s="68"/>
      <c r="E682" s="57"/>
      <c r="F682" s="88"/>
      <c r="G682" s="89"/>
      <c r="H682" s="57"/>
      <c r="I682" s="57"/>
      <c r="J682" s="57"/>
      <c r="K682" s="57"/>
      <c r="L682" s="57"/>
    </row>
    <row r="683" ht="16.5" customHeight="1">
      <c r="A683" s="57"/>
      <c r="B683" s="73"/>
      <c r="C683" s="74"/>
      <c r="D683" s="68"/>
      <c r="E683" s="57"/>
      <c r="F683" s="88"/>
      <c r="G683" s="89"/>
      <c r="H683" s="57"/>
      <c r="I683" s="57"/>
      <c r="J683" s="57"/>
      <c r="K683" s="57"/>
      <c r="L683" s="57"/>
    </row>
    <row r="684" ht="16.5" customHeight="1">
      <c r="A684" s="57"/>
      <c r="B684" s="73"/>
      <c r="C684" s="74"/>
      <c r="D684" s="68"/>
      <c r="E684" s="57"/>
      <c r="F684" s="88"/>
      <c r="G684" s="89"/>
      <c r="H684" s="57"/>
      <c r="I684" s="57"/>
      <c r="J684" s="57"/>
      <c r="K684" s="57"/>
      <c r="L684" s="57"/>
    </row>
    <row r="685" ht="16.5" customHeight="1">
      <c r="A685" s="57"/>
      <c r="B685" s="73"/>
      <c r="C685" s="74"/>
      <c r="D685" s="68"/>
      <c r="E685" s="57"/>
      <c r="F685" s="88"/>
      <c r="G685" s="89"/>
      <c r="H685" s="57"/>
      <c r="I685" s="57"/>
      <c r="J685" s="57"/>
      <c r="K685" s="57"/>
      <c r="L685" s="57"/>
    </row>
    <row r="686" ht="16.5" customHeight="1">
      <c r="A686" s="57"/>
      <c r="B686" s="73"/>
      <c r="C686" s="74"/>
      <c r="D686" s="68"/>
      <c r="E686" s="57"/>
      <c r="F686" s="88"/>
      <c r="G686" s="89"/>
      <c r="H686" s="57"/>
      <c r="I686" s="57"/>
      <c r="J686" s="57"/>
      <c r="K686" s="57"/>
      <c r="L686" s="57"/>
    </row>
    <row r="687" ht="16.5" customHeight="1">
      <c r="A687" s="57"/>
      <c r="B687" s="73"/>
      <c r="C687" s="74"/>
      <c r="D687" s="68"/>
      <c r="E687" s="57"/>
      <c r="F687" s="88"/>
      <c r="G687" s="89"/>
      <c r="H687" s="57"/>
      <c r="I687" s="57"/>
      <c r="J687" s="57"/>
      <c r="K687" s="57"/>
      <c r="L687" s="57"/>
    </row>
    <row r="688" ht="16.5" customHeight="1">
      <c r="A688" s="57"/>
      <c r="B688" s="73"/>
      <c r="C688" s="74"/>
      <c r="D688" s="68"/>
      <c r="E688" s="57"/>
      <c r="F688" s="88"/>
      <c r="G688" s="89"/>
      <c r="H688" s="57"/>
      <c r="I688" s="57"/>
      <c r="J688" s="57"/>
      <c r="K688" s="57"/>
      <c r="L688" s="57"/>
    </row>
    <row r="689" ht="16.5" customHeight="1">
      <c r="A689" s="57"/>
      <c r="B689" s="73"/>
      <c r="C689" s="74"/>
      <c r="D689" s="68"/>
      <c r="E689" s="57"/>
      <c r="F689" s="88"/>
      <c r="G689" s="89"/>
      <c r="H689" s="57"/>
      <c r="I689" s="57"/>
      <c r="J689" s="57"/>
      <c r="K689" s="57"/>
      <c r="L689" s="57"/>
    </row>
    <row r="690" ht="16.5" customHeight="1">
      <c r="A690" s="57"/>
      <c r="B690" s="73"/>
      <c r="C690" s="74"/>
      <c r="D690" s="68"/>
      <c r="E690" s="57"/>
      <c r="F690" s="88"/>
      <c r="G690" s="89"/>
      <c r="H690" s="57"/>
      <c r="I690" s="57"/>
      <c r="J690" s="57"/>
      <c r="K690" s="57"/>
      <c r="L690" s="57"/>
    </row>
    <row r="691" ht="16.5" customHeight="1">
      <c r="A691" s="57"/>
      <c r="B691" s="73"/>
      <c r="C691" s="74"/>
      <c r="D691" s="68"/>
      <c r="E691" s="57"/>
      <c r="F691" s="88"/>
      <c r="G691" s="89"/>
      <c r="H691" s="57"/>
      <c r="I691" s="57"/>
      <c r="J691" s="57"/>
      <c r="K691" s="57"/>
      <c r="L691" s="57"/>
    </row>
    <row r="692" ht="16.5" customHeight="1">
      <c r="A692" s="57"/>
      <c r="B692" s="73"/>
      <c r="C692" s="74"/>
      <c r="D692" s="68"/>
      <c r="E692" s="57"/>
      <c r="F692" s="88"/>
      <c r="G692" s="89"/>
      <c r="H692" s="57"/>
      <c r="I692" s="57"/>
      <c r="J692" s="57"/>
      <c r="K692" s="57"/>
      <c r="L692" s="57"/>
    </row>
    <row r="693" ht="16.5" customHeight="1">
      <c r="A693" s="57"/>
      <c r="B693" s="73"/>
      <c r="C693" s="74"/>
      <c r="D693" s="68"/>
      <c r="E693" s="57"/>
      <c r="F693" s="88"/>
      <c r="G693" s="89"/>
      <c r="H693" s="57"/>
      <c r="I693" s="57"/>
      <c r="J693" s="57"/>
      <c r="K693" s="57"/>
      <c r="L693" s="57"/>
    </row>
    <row r="694" ht="16.5" customHeight="1">
      <c r="A694" s="57"/>
      <c r="B694" s="73"/>
      <c r="C694" s="74"/>
      <c r="D694" s="68"/>
      <c r="E694" s="57"/>
      <c r="F694" s="88"/>
      <c r="G694" s="89"/>
      <c r="H694" s="57"/>
      <c r="I694" s="57"/>
      <c r="J694" s="57"/>
      <c r="K694" s="57"/>
      <c r="L694" s="57"/>
    </row>
    <row r="695" ht="16.5" customHeight="1">
      <c r="A695" s="57"/>
      <c r="B695" s="73"/>
      <c r="C695" s="74"/>
      <c r="D695" s="68"/>
      <c r="E695" s="57"/>
      <c r="F695" s="88"/>
      <c r="G695" s="89"/>
      <c r="H695" s="57"/>
      <c r="I695" s="57"/>
      <c r="J695" s="57"/>
      <c r="K695" s="57"/>
      <c r="L695" s="57"/>
    </row>
    <row r="696" ht="16.5" customHeight="1">
      <c r="A696" s="57"/>
      <c r="B696" s="73"/>
      <c r="C696" s="74"/>
      <c r="D696" s="68"/>
      <c r="E696" s="57"/>
      <c r="F696" s="88"/>
      <c r="G696" s="89"/>
      <c r="H696" s="57"/>
      <c r="I696" s="57"/>
      <c r="J696" s="57"/>
      <c r="K696" s="57"/>
      <c r="L696" s="57"/>
    </row>
    <row r="697" ht="16.5" customHeight="1">
      <c r="A697" s="57"/>
      <c r="B697" s="73"/>
      <c r="C697" s="74"/>
      <c r="D697" s="68"/>
      <c r="E697" s="57"/>
      <c r="F697" s="88"/>
      <c r="G697" s="89"/>
      <c r="H697" s="57"/>
      <c r="I697" s="57"/>
      <c r="J697" s="57"/>
      <c r="K697" s="57"/>
      <c r="L697" s="57"/>
    </row>
    <row r="698" ht="16.5" customHeight="1">
      <c r="A698" s="57"/>
      <c r="B698" s="73"/>
      <c r="C698" s="74"/>
      <c r="D698" s="68"/>
      <c r="E698" s="57"/>
      <c r="F698" s="88"/>
      <c r="G698" s="89"/>
      <c r="H698" s="57"/>
      <c r="I698" s="57"/>
      <c r="J698" s="57"/>
      <c r="K698" s="57"/>
      <c r="L698" s="57"/>
    </row>
    <row r="699" ht="16.5" customHeight="1">
      <c r="A699" s="57"/>
      <c r="B699" s="73"/>
      <c r="C699" s="74"/>
      <c r="D699" s="68"/>
      <c r="E699" s="57"/>
      <c r="F699" s="88"/>
      <c r="G699" s="89"/>
      <c r="H699" s="57"/>
      <c r="I699" s="57"/>
      <c r="J699" s="57"/>
      <c r="K699" s="57"/>
      <c r="L699" s="57"/>
    </row>
    <row r="700" ht="16.5" customHeight="1">
      <c r="A700" s="57"/>
      <c r="B700" s="73"/>
      <c r="C700" s="74"/>
      <c r="D700" s="68"/>
      <c r="E700" s="57"/>
      <c r="F700" s="88"/>
      <c r="G700" s="89"/>
      <c r="H700" s="57"/>
      <c r="I700" s="57"/>
      <c r="J700" s="57"/>
      <c r="K700" s="57"/>
      <c r="L700" s="57"/>
    </row>
    <row r="701" ht="16.5" customHeight="1">
      <c r="A701" s="57"/>
      <c r="B701" s="73"/>
      <c r="C701" s="74"/>
      <c r="D701" s="68"/>
      <c r="E701" s="57"/>
      <c r="F701" s="88"/>
      <c r="G701" s="89"/>
      <c r="H701" s="57"/>
      <c r="I701" s="57"/>
      <c r="J701" s="57"/>
      <c r="K701" s="57"/>
      <c r="L701" s="57"/>
    </row>
    <row r="702" ht="16.5" customHeight="1">
      <c r="A702" s="57"/>
      <c r="B702" s="73"/>
      <c r="C702" s="74"/>
      <c r="D702" s="68"/>
      <c r="E702" s="57"/>
      <c r="F702" s="88"/>
      <c r="G702" s="89"/>
      <c r="H702" s="57"/>
      <c r="I702" s="57"/>
      <c r="J702" s="57"/>
      <c r="K702" s="57"/>
      <c r="L702" s="57"/>
    </row>
    <row r="703" ht="16.5" customHeight="1">
      <c r="A703" s="57"/>
      <c r="B703" s="73"/>
      <c r="C703" s="74"/>
      <c r="D703" s="68"/>
      <c r="E703" s="57"/>
      <c r="F703" s="88"/>
      <c r="G703" s="89"/>
      <c r="H703" s="57"/>
      <c r="I703" s="57"/>
      <c r="J703" s="57"/>
      <c r="K703" s="57"/>
      <c r="L703" s="57"/>
    </row>
    <row r="704" ht="16.5" customHeight="1">
      <c r="A704" s="57"/>
      <c r="B704" s="73"/>
      <c r="C704" s="74"/>
      <c r="D704" s="68"/>
      <c r="E704" s="57"/>
      <c r="F704" s="88"/>
      <c r="G704" s="89"/>
      <c r="H704" s="57"/>
      <c r="I704" s="57"/>
      <c r="J704" s="57"/>
      <c r="K704" s="57"/>
      <c r="L704" s="57"/>
    </row>
    <row r="705" ht="16.5" customHeight="1">
      <c r="A705" s="57"/>
      <c r="B705" s="73"/>
      <c r="C705" s="74"/>
      <c r="D705" s="68"/>
      <c r="E705" s="57"/>
      <c r="F705" s="88"/>
      <c r="G705" s="89"/>
      <c r="H705" s="57"/>
      <c r="I705" s="57"/>
      <c r="J705" s="57"/>
      <c r="K705" s="57"/>
      <c r="L705" s="57"/>
    </row>
    <row r="706" ht="16.5" customHeight="1">
      <c r="A706" s="57"/>
      <c r="B706" s="73"/>
      <c r="C706" s="74"/>
      <c r="D706" s="68"/>
      <c r="E706" s="57"/>
      <c r="F706" s="88"/>
      <c r="G706" s="89"/>
      <c r="H706" s="57"/>
      <c r="I706" s="57"/>
      <c r="J706" s="57"/>
      <c r="K706" s="57"/>
      <c r="L706" s="57"/>
    </row>
    <row r="707" ht="16.5" customHeight="1">
      <c r="A707" s="57"/>
      <c r="B707" s="73"/>
      <c r="C707" s="74"/>
      <c r="D707" s="68"/>
      <c r="E707" s="57"/>
      <c r="F707" s="88"/>
      <c r="G707" s="89"/>
      <c r="H707" s="57"/>
      <c r="I707" s="57"/>
      <c r="J707" s="57"/>
      <c r="K707" s="57"/>
      <c r="L707" s="57"/>
    </row>
    <row r="708" ht="16.5" customHeight="1">
      <c r="A708" s="57"/>
      <c r="B708" s="73"/>
      <c r="C708" s="74"/>
      <c r="D708" s="68"/>
      <c r="E708" s="57"/>
      <c r="F708" s="88"/>
      <c r="G708" s="89"/>
      <c r="H708" s="57"/>
      <c r="I708" s="57"/>
      <c r="J708" s="57"/>
      <c r="K708" s="57"/>
      <c r="L708" s="57"/>
    </row>
    <row r="709" ht="16.5" customHeight="1">
      <c r="A709" s="57"/>
      <c r="B709" s="73"/>
      <c r="C709" s="74"/>
      <c r="D709" s="68"/>
      <c r="E709" s="57"/>
      <c r="F709" s="88"/>
      <c r="G709" s="89"/>
      <c r="H709" s="57"/>
      <c r="I709" s="57"/>
      <c r="J709" s="57"/>
      <c r="K709" s="57"/>
      <c r="L709" s="57"/>
    </row>
    <row r="710" ht="16.5" customHeight="1">
      <c r="A710" s="57"/>
      <c r="B710" s="73"/>
      <c r="C710" s="74"/>
      <c r="D710" s="68"/>
      <c r="E710" s="57"/>
      <c r="F710" s="88"/>
      <c r="G710" s="89"/>
      <c r="H710" s="57"/>
      <c r="I710" s="57"/>
      <c r="J710" s="57"/>
      <c r="K710" s="57"/>
      <c r="L710" s="57"/>
    </row>
    <row r="711" ht="16.5" customHeight="1">
      <c r="A711" s="57"/>
      <c r="B711" s="73"/>
      <c r="C711" s="74"/>
      <c r="D711" s="68"/>
      <c r="E711" s="57"/>
      <c r="F711" s="88"/>
      <c r="G711" s="89"/>
      <c r="H711" s="57"/>
      <c r="I711" s="57"/>
      <c r="J711" s="57"/>
      <c r="K711" s="57"/>
      <c r="L711" s="57"/>
    </row>
    <row r="712" ht="16.5" customHeight="1">
      <c r="A712" s="57"/>
      <c r="B712" s="73"/>
      <c r="C712" s="74"/>
      <c r="D712" s="68"/>
      <c r="E712" s="57"/>
      <c r="F712" s="88"/>
      <c r="G712" s="89"/>
      <c r="H712" s="57"/>
      <c r="I712" s="57"/>
      <c r="J712" s="57"/>
      <c r="K712" s="57"/>
      <c r="L712" s="57"/>
    </row>
    <row r="713" ht="16.5" customHeight="1">
      <c r="A713" s="57"/>
      <c r="B713" s="73"/>
      <c r="C713" s="74"/>
      <c r="D713" s="68"/>
      <c r="E713" s="57"/>
      <c r="F713" s="88"/>
      <c r="G713" s="89"/>
      <c r="H713" s="57"/>
      <c r="I713" s="57"/>
      <c r="J713" s="57"/>
      <c r="K713" s="57"/>
      <c r="L713" s="57"/>
    </row>
    <row r="714" ht="16.5" customHeight="1">
      <c r="A714" s="57"/>
      <c r="B714" s="73"/>
      <c r="C714" s="74"/>
      <c r="D714" s="68"/>
      <c r="E714" s="57"/>
      <c r="F714" s="88"/>
      <c r="G714" s="89"/>
      <c r="H714" s="57"/>
      <c r="I714" s="57"/>
      <c r="J714" s="57"/>
      <c r="K714" s="57"/>
      <c r="L714" s="57"/>
    </row>
    <row r="715" ht="16.5" customHeight="1">
      <c r="A715" s="57"/>
      <c r="B715" s="73"/>
      <c r="C715" s="74"/>
      <c r="D715" s="68"/>
      <c r="E715" s="57"/>
      <c r="F715" s="88"/>
      <c r="G715" s="89"/>
      <c r="H715" s="57"/>
      <c r="I715" s="57"/>
      <c r="J715" s="57"/>
      <c r="K715" s="57"/>
      <c r="L715" s="57"/>
    </row>
    <row r="716" ht="16.5" customHeight="1">
      <c r="A716" s="57"/>
      <c r="B716" s="73"/>
      <c r="C716" s="74"/>
      <c r="D716" s="68"/>
      <c r="E716" s="57"/>
      <c r="F716" s="88"/>
      <c r="G716" s="89"/>
      <c r="H716" s="57"/>
      <c r="I716" s="57"/>
      <c r="J716" s="57"/>
      <c r="K716" s="57"/>
      <c r="L716" s="57"/>
    </row>
    <row r="717" ht="16.5" customHeight="1">
      <c r="A717" s="57"/>
      <c r="B717" s="73"/>
      <c r="C717" s="74"/>
      <c r="D717" s="68"/>
      <c r="E717" s="57"/>
      <c r="F717" s="88"/>
      <c r="G717" s="89"/>
      <c r="H717" s="57"/>
      <c r="I717" s="57"/>
      <c r="J717" s="57"/>
      <c r="K717" s="57"/>
      <c r="L717" s="57"/>
    </row>
    <row r="718" ht="16.5" customHeight="1">
      <c r="A718" s="57"/>
      <c r="B718" s="73"/>
      <c r="C718" s="74"/>
      <c r="D718" s="68"/>
      <c r="E718" s="57"/>
      <c r="F718" s="88"/>
      <c r="G718" s="89"/>
      <c r="H718" s="57"/>
      <c r="I718" s="57"/>
      <c r="J718" s="57"/>
      <c r="K718" s="57"/>
      <c r="L718" s="57"/>
    </row>
    <row r="719" ht="16.5" customHeight="1">
      <c r="A719" s="57"/>
      <c r="B719" s="73"/>
      <c r="C719" s="74"/>
      <c r="D719" s="68"/>
      <c r="E719" s="57"/>
      <c r="F719" s="88"/>
      <c r="G719" s="89"/>
      <c r="H719" s="57"/>
      <c r="I719" s="57"/>
      <c r="J719" s="57"/>
      <c r="K719" s="57"/>
      <c r="L719" s="57"/>
    </row>
    <row r="720" ht="16.5" customHeight="1">
      <c r="A720" s="57"/>
      <c r="B720" s="73"/>
      <c r="C720" s="74"/>
      <c r="D720" s="68"/>
      <c r="E720" s="57"/>
      <c r="F720" s="88"/>
      <c r="G720" s="89"/>
      <c r="H720" s="57"/>
      <c r="I720" s="57"/>
      <c r="J720" s="57"/>
      <c r="K720" s="57"/>
      <c r="L720" s="57"/>
    </row>
    <row r="721" ht="16.5" customHeight="1">
      <c r="A721" s="57"/>
      <c r="B721" s="73"/>
      <c r="C721" s="74"/>
      <c r="D721" s="68"/>
      <c r="E721" s="57"/>
      <c r="F721" s="88"/>
      <c r="G721" s="89"/>
      <c r="H721" s="57"/>
      <c r="I721" s="57"/>
      <c r="J721" s="57"/>
      <c r="K721" s="57"/>
      <c r="L721" s="57"/>
    </row>
    <row r="722" ht="16.5" customHeight="1">
      <c r="A722" s="57"/>
      <c r="B722" s="73"/>
      <c r="C722" s="74"/>
      <c r="D722" s="68"/>
      <c r="E722" s="57"/>
      <c r="F722" s="88"/>
      <c r="G722" s="89"/>
      <c r="H722" s="57"/>
      <c r="I722" s="57"/>
      <c r="J722" s="57"/>
      <c r="K722" s="57"/>
      <c r="L722" s="57"/>
    </row>
    <row r="723" ht="16.5" customHeight="1">
      <c r="A723" s="57"/>
      <c r="B723" s="73"/>
      <c r="C723" s="74"/>
      <c r="D723" s="68"/>
      <c r="E723" s="57"/>
      <c r="F723" s="88"/>
      <c r="G723" s="89"/>
      <c r="H723" s="57"/>
      <c r="I723" s="57"/>
      <c r="J723" s="57"/>
      <c r="K723" s="57"/>
      <c r="L723" s="57"/>
    </row>
    <row r="724" ht="16.5" customHeight="1">
      <c r="A724" s="57"/>
      <c r="B724" s="73"/>
      <c r="C724" s="74"/>
      <c r="D724" s="68"/>
      <c r="E724" s="57"/>
      <c r="F724" s="88"/>
      <c r="G724" s="89"/>
      <c r="H724" s="57"/>
      <c r="I724" s="57"/>
      <c r="J724" s="57"/>
      <c r="K724" s="57"/>
      <c r="L724" s="57"/>
    </row>
    <row r="725" ht="16.5" customHeight="1">
      <c r="A725" s="57"/>
      <c r="B725" s="73"/>
      <c r="C725" s="74"/>
      <c r="D725" s="68"/>
      <c r="E725" s="57"/>
      <c r="F725" s="88"/>
      <c r="G725" s="89"/>
      <c r="H725" s="57"/>
      <c r="I725" s="57"/>
      <c r="J725" s="57"/>
      <c r="K725" s="57"/>
      <c r="L725" s="57"/>
    </row>
    <row r="726" ht="16.5" customHeight="1">
      <c r="A726" s="57"/>
      <c r="B726" s="73"/>
      <c r="C726" s="74"/>
      <c r="D726" s="68"/>
      <c r="E726" s="57"/>
      <c r="F726" s="88"/>
      <c r="G726" s="89"/>
      <c r="H726" s="57"/>
      <c r="I726" s="57"/>
      <c r="J726" s="57"/>
      <c r="K726" s="57"/>
      <c r="L726" s="57"/>
    </row>
    <row r="727" ht="16.5" customHeight="1">
      <c r="A727" s="57"/>
      <c r="B727" s="73"/>
      <c r="C727" s="74"/>
      <c r="D727" s="68"/>
      <c r="E727" s="57"/>
      <c r="F727" s="88"/>
      <c r="G727" s="89"/>
      <c r="H727" s="57"/>
      <c r="I727" s="57"/>
      <c r="J727" s="57"/>
      <c r="K727" s="57"/>
      <c r="L727" s="57"/>
    </row>
    <row r="728" ht="16.5" customHeight="1">
      <c r="A728" s="57"/>
      <c r="B728" s="73"/>
      <c r="C728" s="74"/>
      <c r="D728" s="68"/>
      <c r="E728" s="57"/>
      <c r="F728" s="88"/>
      <c r="G728" s="89"/>
      <c r="H728" s="57"/>
      <c r="I728" s="57"/>
      <c r="J728" s="57"/>
      <c r="K728" s="57"/>
      <c r="L728" s="57"/>
    </row>
    <row r="729" ht="16.5" customHeight="1">
      <c r="A729" s="57"/>
      <c r="B729" s="73"/>
      <c r="C729" s="74"/>
      <c r="D729" s="68"/>
      <c r="E729" s="57"/>
      <c r="F729" s="88"/>
      <c r="G729" s="89"/>
      <c r="H729" s="57"/>
      <c r="I729" s="57"/>
      <c r="J729" s="57"/>
      <c r="K729" s="57"/>
      <c r="L729" s="57"/>
    </row>
    <row r="730" ht="16.5" customHeight="1">
      <c r="A730" s="57"/>
      <c r="B730" s="73"/>
      <c r="C730" s="74"/>
      <c r="D730" s="68"/>
      <c r="E730" s="57"/>
      <c r="F730" s="88"/>
      <c r="G730" s="89"/>
      <c r="H730" s="57"/>
      <c r="I730" s="57"/>
      <c r="J730" s="57"/>
      <c r="K730" s="57"/>
      <c r="L730" s="57"/>
    </row>
    <row r="731" ht="16.5" customHeight="1">
      <c r="A731" s="57"/>
      <c r="B731" s="73"/>
      <c r="C731" s="74"/>
      <c r="D731" s="68"/>
      <c r="E731" s="57"/>
      <c r="F731" s="88"/>
      <c r="G731" s="89"/>
      <c r="H731" s="57"/>
      <c r="I731" s="57"/>
      <c r="J731" s="57"/>
      <c r="K731" s="57"/>
      <c r="L731" s="57"/>
    </row>
    <row r="732" ht="16.5" customHeight="1">
      <c r="A732" s="57"/>
      <c r="B732" s="73"/>
      <c r="C732" s="74"/>
      <c r="D732" s="68"/>
      <c r="E732" s="57"/>
      <c r="F732" s="88"/>
      <c r="G732" s="89"/>
      <c r="H732" s="57"/>
      <c r="I732" s="57"/>
      <c r="J732" s="57"/>
      <c r="K732" s="57"/>
      <c r="L732" s="57"/>
    </row>
    <row r="733" ht="16.5" customHeight="1">
      <c r="A733" s="57"/>
      <c r="B733" s="73"/>
      <c r="C733" s="74"/>
      <c r="D733" s="68"/>
      <c r="E733" s="57"/>
      <c r="F733" s="88"/>
      <c r="G733" s="89"/>
      <c r="H733" s="57"/>
      <c r="I733" s="57"/>
      <c r="J733" s="57"/>
      <c r="K733" s="57"/>
      <c r="L733" s="57"/>
    </row>
    <row r="734" ht="16.5" customHeight="1">
      <c r="A734" s="57"/>
      <c r="B734" s="73"/>
      <c r="C734" s="74"/>
      <c r="D734" s="68"/>
      <c r="E734" s="57"/>
      <c r="F734" s="88"/>
      <c r="G734" s="89"/>
      <c r="H734" s="57"/>
      <c r="I734" s="57"/>
      <c r="J734" s="57"/>
      <c r="K734" s="57"/>
      <c r="L734" s="57"/>
    </row>
    <row r="735" ht="16.5" customHeight="1">
      <c r="A735" s="57"/>
      <c r="B735" s="73"/>
      <c r="C735" s="74"/>
      <c r="D735" s="68"/>
      <c r="E735" s="57"/>
      <c r="F735" s="88"/>
      <c r="G735" s="89"/>
      <c r="H735" s="57"/>
      <c r="I735" s="57"/>
      <c r="J735" s="57"/>
      <c r="K735" s="57"/>
      <c r="L735" s="57"/>
    </row>
    <row r="736" ht="16.5" customHeight="1">
      <c r="A736" s="57"/>
      <c r="B736" s="73"/>
      <c r="C736" s="74"/>
      <c r="D736" s="68"/>
      <c r="E736" s="57"/>
      <c r="F736" s="88"/>
      <c r="G736" s="89"/>
      <c r="H736" s="57"/>
      <c r="I736" s="57"/>
      <c r="J736" s="57"/>
      <c r="K736" s="57"/>
      <c r="L736" s="57"/>
    </row>
    <row r="737" ht="16.5" customHeight="1">
      <c r="A737" s="57"/>
      <c r="B737" s="73"/>
      <c r="C737" s="74"/>
      <c r="D737" s="68"/>
      <c r="E737" s="57"/>
      <c r="F737" s="88"/>
      <c r="G737" s="89"/>
      <c r="H737" s="57"/>
      <c r="I737" s="57"/>
      <c r="J737" s="57"/>
      <c r="K737" s="57"/>
      <c r="L737" s="57"/>
    </row>
    <row r="738" ht="16.5" customHeight="1">
      <c r="A738" s="57"/>
      <c r="B738" s="73"/>
      <c r="C738" s="74"/>
      <c r="D738" s="68"/>
      <c r="E738" s="57"/>
      <c r="F738" s="88"/>
      <c r="G738" s="89"/>
      <c r="H738" s="57"/>
      <c r="I738" s="57"/>
      <c r="J738" s="57"/>
      <c r="K738" s="57"/>
      <c r="L738" s="57"/>
    </row>
    <row r="739" ht="16.5" customHeight="1">
      <c r="A739" s="57"/>
      <c r="B739" s="73"/>
      <c r="C739" s="74"/>
      <c r="D739" s="68"/>
      <c r="E739" s="57"/>
      <c r="F739" s="88"/>
      <c r="G739" s="89"/>
      <c r="H739" s="57"/>
      <c r="I739" s="57"/>
      <c r="J739" s="57"/>
      <c r="K739" s="57"/>
      <c r="L739" s="57"/>
    </row>
    <row r="740" ht="16.5" customHeight="1">
      <c r="A740" s="57"/>
      <c r="B740" s="73"/>
      <c r="C740" s="74"/>
      <c r="D740" s="68"/>
      <c r="E740" s="57"/>
      <c r="F740" s="88"/>
      <c r="G740" s="89"/>
      <c r="H740" s="57"/>
      <c r="I740" s="57"/>
      <c r="J740" s="57"/>
      <c r="K740" s="57"/>
      <c r="L740" s="57"/>
    </row>
    <row r="741" ht="16.5" customHeight="1">
      <c r="A741" s="57"/>
      <c r="B741" s="73"/>
      <c r="C741" s="74"/>
      <c r="D741" s="68"/>
      <c r="E741" s="57"/>
      <c r="F741" s="88"/>
      <c r="G741" s="89"/>
      <c r="H741" s="57"/>
      <c r="I741" s="57"/>
      <c r="J741" s="57"/>
      <c r="K741" s="57"/>
      <c r="L741" s="57"/>
    </row>
    <row r="742" ht="16.5" customHeight="1">
      <c r="A742" s="57"/>
      <c r="B742" s="73"/>
      <c r="C742" s="74"/>
      <c r="D742" s="68"/>
      <c r="E742" s="57"/>
      <c r="F742" s="88"/>
      <c r="G742" s="89"/>
      <c r="H742" s="57"/>
      <c r="I742" s="57"/>
      <c r="J742" s="57"/>
      <c r="K742" s="57"/>
      <c r="L742" s="57"/>
    </row>
    <row r="743" ht="16.5" customHeight="1">
      <c r="A743" s="57"/>
      <c r="B743" s="73"/>
      <c r="C743" s="74"/>
      <c r="D743" s="68"/>
      <c r="E743" s="57"/>
      <c r="F743" s="88"/>
      <c r="G743" s="89"/>
      <c r="H743" s="57"/>
      <c r="I743" s="57"/>
      <c r="J743" s="57"/>
      <c r="K743" s="57"/>
      <c r="L743" s="57"/>
    </row>
    <row r="744" ht="16.5" customHeight="1">
      <c r="A744" s="57"/>
      <c r="B744" s="73"/>
      <c r="C744" s="74"/>
      <c r="D744" s="68"/>
      <c r="E744" s="57"/>
      <c r="F744" s="88"/>
      <c r="G744" s="89"/>
      <c r="H744" s="57"/>
      <c r="I744" s="57"/>
      <c r="J744" s="57"/>
      <c r="K744" s="57"/>
      <c r="L744" s="57"/>
    </row>
    <row r="745" ht="16.5" customHeight="1">
      <c r="A745" s="57"/>
      <c r="B745" s="73"/>
      <c r="C745" s="74"/>
      <c r="D745" s="68"/>
      <c r="E745" s="57"/>
      <c r="F745" s="88"/>
      <c r="G745" s="89"/>
      <c r="H745" s="57"/>
      <c r="I745" s="57"/>
      <c r="J745" s="57"/>
      <c r="K745" s="57"/>
      <c r="L745" s="57"/>
    </row>
    <row r="746" ht="16.5" customHeight="1">
      <c r="A746" s="57"/>
      <c r="B746" s="73"/>
      <c r="C746" s="74"/>
      <c r="D746" s="68"/>
      <c r="E746" s="57"/>
      <c r="F746" s="88"/>
      <c r="G746" s="89"/>
      <c r="H746" s="57"/>
      <c r="I746" s="57"/>
      <c r="J746" s="57"/>
      <c r="K746" s="57"/>
      <c r="L746" s="57"/>
    </row>
    <row r="747" ht="16.5" customHeight="1">
      <c r="A747" s="57"/>
      <c r="B747" s="73"/>
      <c r="C747" s="74"/>
      <c r="D747" s="68"/>
      <c r="E747" s="57"/>
      <c r="F747" s="88"/>
      <c r="G747" s="89"/>
      <c r="H747" s="57"/>
      <c r="I747" s="57"/>
      <c r="J747" s="57"/>
      <c r="K747" s="57"/>
      <c r="L747" s="57"/>
    </row>
    <row r="748" ht="16.5" customHeight="1">
      <c r="A748" s="57"/>
      <c r="B748" s="73"/>
      <c r="C748" s="74"/>
      <c r="D748" s="68"/>
      <c r="E748" s="57"/>
      <c r="F748" s="88"/>
      <c r="G748" s="89"/>
      <c r="H748" s="57"/>
      <c r="I748" s="57"/>
      <c r="J748" s="57"/>
      <c r="K748" s="57"/>
      <c r="L748" s="57"/>
    </row>
    <row r="749" ht="16.5" customHeight="1">
      <c r="A749" s="57"/>
      <c r="B749" s="73"/>
      <c r="C749" s="74"/>
      <c r="D749" s="68"/>
      <c r="E749" s="57"/>
      <c r="F749" s="88"/>
      <c r="G749" s="89"/>
      <c r="H749" s="57"/>
      <c r="I749" s="57"/>
      <c r="J749" s="57"/>
      <c r="K749" s="57"/>
      <c r="L749" s="57"/>
    </row>
    <row r="750" ht="16.5" customHeight="1">
      <c r="A750" s="57"/>
      <c r="B750" s="73"/>
      <c r="C750" s="74"/>
      <c r="D750" s="68"/>
      <c r="E750" s="57"/>
      <c r="F750" s="88"/>
      <c r="G750" s="89"/>
      <c r="H750" s="57"/>
      <c r="I750" s="57"/>
      <c r="J750" s="57"/>
      <c r="K750" s="57"/>
      <c r="L750" s="57"/>
    </row>
    <row r="751" ht="16.5" customHeight="1">
      <c r="A751" s="57"/>
      <c r="B751" s="73"/>
      <c r="C751" s="74"/>
      <c r="D751" s="68"/>
      <c r="E751" s="57"/>
      <c r="F751" s="88"/>
      <c r="G751" s="89"/>
      <c r="H751" s="57"/>
      <c r="I751" s="57"/>
      <c r="J751" s="57"/>
      <c r="K751" s="57"/>
      <c r="L751" s="57"/>
    </row>
    <row r="752" ht="16.5" customHeight="1">
      <c r="A752" s="57"/>
      <c r="B752" s="73"/>
      <c r="C752" s="74"/>
      <c r="D752" s="68"/>
      <c r="E752" s="57"/>
      <c r="F752" s="88"/>
      <c r="G752" s="89"/>
      <c r="H752" s="57"/>
      <c r="I752" s="57"/>
      <c r="J752" s="57"/>
      <c r="K752" s="57"/>
      <c r="L752" s="57"/>
    </row>
    <row r="753" ht="16.5" customHeight="1">
      <c r="A753" s="57"/>
      <c r="B753" s="73"/>
      <c r="C753" s="74"/>
      <c r="D753" s="68"/>
      <c r="E753" s="57"/>
      <c r="F753" s="88"/>
      <c r="G753" s="89"/>
      <c r="H753" s="57"/>
      <c r="I753" s="57"/>
      <c r="J753" s="57"/>
      <c r="K753" s="57"/>
      <c r="L753" s="57"/>
    </row>
    <row r="754" ht="16.5" customHeight="1">
      <c r="A754" s="57"/>
      <c r="B754" s="73"/>
      <c r="C754" s="74"/>
      <c r="D754" s="68"/>
      <c r="E754" s="57"/>
      <c r="F754" s="88"/>
      <c r="G754" s="89"/>
      <c r="H754" s="57"/>
      <c r="I754" s="57"/>
      <c r="J754" s="57"/>
      <c r="K754" s="57"/>
      <c r="L754" s="57"/>
    </row>
    <row r="755" ht="16.5" customHeight="1">
      <c r="A755" s="57"/>
      <c r="B755" s="73"/>
      <c r="C755" s="74"/>
      <c r="D755" s="68"/>
      <c r="E755" s="57"/>
      <c r="F755" s="88"/>
      <c r="G755" s="89"/>
      <c r="H755" s="57"/>
      <c r="I755" s="57"/>
      <c r="J755" s="57"/>
      <c r="K755" s="57"/>
      <c r="L755" s="57"/>
    </row>
    <row r="756" ht="16.5" customHeight="1">
      <c r="A756" s="57"/>
      <c r="B756" s="73"/>
      <c r="C756" s="74"/>
      <c r="D756" s="68"/>
      <c r="E756" s="57"/>
      <c r="F756" s="88"/>
      <c r="G756" s="89"/>
      <c r="H756" s="57"/>
      <c r="I756" s="57"/>
      <c r="J756" s="57"/>
      <c r="K756" s="57"/>
      <c r="L756" s="57"/>
    </row>
    <row r="757" ht="16.5" customHeight="1">
      <c r="A757" s="57"/>
      <c r="B757" s="73"/>
      <c r="C757" s="74"/>
      <c r="D757" s="68"/>
      <c r="E757" s="57"/>
      <c r="F757" s="88"/>
      <c r="G757" s="89"/>
      <c r="H757" s="57"/>
      <c r="I757" s="57"/>
      <c r="J757" s="57"/>
      <c r="K757" s="57"/>
      <c r="L757" s="57"/>
    </row>
    <row r="758" ht="16.5" customHeight="1">
      <c r="A758" s="57"/>
      <c r="B758" s="73"/>
      <c r="C758" s="74"/>
      <c r="D758" s="68"/>
      <c r="E758" s="57"/>
      <c r="F758" s="88"/>
      <c r="G758" s="89"/>
      <c r="H758" s="57"/>
      <c r="I758" s="57"/>
      <c r="J758" s="57"/>
      <c r="K758" s="57"/>
      <c r="L758" s="57"/>
    </row>
    <row r="759" ht="16.5" customHeight="1">
      <c r="A759" s="57"/>
      <c r="B759" s="73"/>
      <c r="C759" s="74"/>
      <c r="D759" s="68"/>
      <c r="E759" s="57"/>
      <c r="F759" s="88"/>
      <c r="G759" s="89"/>
      <c r="H759" s="57"/>
      <c r="I759" s="57"/>
      <c r="J759" s="57"/>
      <c r="K759" s="57"/>
      <c r="L759" s="57"/>
    </row>
    <row r="760" ht="16.5" customHeight="1">
      <c r="A760" s="57"/>
      <c r="B760" s="73"/>
      <c r="C760" s="74"/>
      <c r="D760" s="68"/>
      <c r="E760" s="57"/>
      <c r="F760" s="88"/>
      <c r="G760" s="89"/>
      <c r="H760" s="57"/>
      <c r="I760" s="57"/>
      <c r="J760" s="57"/>
      <c r="K760" s="57"/>
      <c r="L760" s="57"/>
    </row>
    <row r="761" ht="16.5" customHeight="1">
      <c r="A761" s="57"/>
      <c r="B761" s="73"/>
      <c r="C761" s="74"/>
      <c r="D761" s="68"/>
      <c r="E761" s="57"/>
      <c r="F761" s="88"/>
      <c r="G761" s="89"/>
      <c r="H761" s="57"/>
      <c r="I761" s="57"/>
      <c r="J761" s="57"/>
      <c r="K761" s="57"/>
      <c r="L761" s="57"/>
    </row>
    <row r="762" ht="16.5" customHeight="1">
      <c r="A762" s="57"/>
      <c r="B762" s="73"/>
      <c r="C762" s="74"/>
      <c r="D762" s="68"/>
      <c r="E762" s="57"/>
      <c r="F762" s="88"/>
      <c r="G762" s="89"/>
      <c r="H762" s="57"/>
      <c r="I762" s="57"/>
      <c r="J762" s="57"/>
      <c r="K762" s="57"/>
      <c r="L762" s="57"/>
    </row>
    <row r="763" ht="16.5" customHeight="1">
      <c r="A763" s="57"/>
      <c r="B763" s="73"/>
      <c r="C763" s="74"/>
      <c r="D763" s="68"/>
      <c r="E763" s="57"/>
      <c r="F763" s="88"/>
      <c r="G763" s="89"/>
      <c r="H763" s="57"/>
      <c r="I763" s="57"/>
      <c r="J763" s="57"/>
      <c r="K763" s="57"/>
      <c r="L763" s="57"/>
    </row>
    <row r="764" ht="16.5" customHeight="1">
      <c r="A764" s="57"/>
      <c r="B764" s="73"/>
      <c r="C764" s="74"/>
      <c r="D764" s="68"/>
      <c r="E764" s="57"/>
      <c r="F764" s="88"/>
      <c r="G764" s="89"/>
      <c r="H764" s="57"/>
      <c r="I764" s="57"/>
      <c r="J764" s="57"/>
      <c r="K764" s="57"/>
      <c r="L764" s="57"/>
    </row>
    <row r="765" ht="16.5" customHeight="1">
      <c r="A765" s="57"/>
      <c r="B765" s="73"/>
      <c r="C765" s="74"/>
      <c r="D765" s="68"/>
      <c r="E765" s="57"/>
      <c r="F765" s="88"/>
      <c r="G765" s="89"/>
      <c r="H765" s="57"/>
      <c r="I765" s="57"/>
      <c r="J765" s="57"/>
      <c r="K765" s="57"/>
      <c r="L765" s="57"/>
    </row>
    <row r="766" ht="16.5" customHeight="1">
      <c r="A766" s="57"/>
      <c r="B766" s="73"/>
      <c r="C766" s="74"/>
      <c r="D766" s="68"/>
      <c r="E766" s="57"/>
      <c r="F766" s="88"/>
      <c r="G766" s="89"/>
      <c r="H766" s="57"/>
      <c r="I766" s="57"/>
      <c r="J766" s="57"/>
      <c r="K766" s="57"/>
      <c r="L766" s="57"/>
    </row>
    <row r="767" ht="16.5" customHeight="1">
      <c r="A767" s="57"/>
      <c r="B767" s="73"/>
      <c r="C767" s="74"/>
      <c r="D767" s="68"/>
      <c r="E767" s="57"/>
      <c r="F767" s="88"/>
      <c r="G767" s="89"/>
      <c r="H767" s="57"/>
      <c r="I767" s="57"/>
      <c r="J767" s="57"/>
      <c r="K767" s="57"/>
      <c r="L767" s="57"/>
    </row>
    <row r="768" ht="16.5" customHeight="1">
      <c r="A768" s="57"/>
      <c r="B768" s="73"/>
      <c r="C768" s="74"/>
      <c r="D768" s="68"/>
      <c r="E768" s="57"/>
      <c r="F768" s="88"/>
      <c r="G768" s="89"/>
      <c r="H768" s="57"/>
      <c r="I768" s="57"/>
      <c r="J768" s="57"/>
      <c r="K768" s="57"/>
      <c r="L768" s="57"/>
    </row>
    <row r="769" ht="16.5" customHeight="1">
      <c r="A769" s="57"/>
      <c r="B769" s="73"/>
      <c r="C769" s="74"/>
      <c r="D769" s="68"/>
      <c r="E769" s="57"/>
      <c r="F769" s="88"/>
      <c r="G769" s="89"/>
      <c r="H769" s="57"/>
      <c r="I769" s="57"/>
      <c r="J769" s="57"/>
      <c r="K769" s="57"/>
      <c r="L769" s="57"/>
    </row>
    <row r="770" ht="16.5" customHeight="1">
      <c r="A770" s="57"/>
      <c r="B770" s="73"/>
      <c r="C770" s="74"/>
      <c r="D770" s="68"/>
      <c r="E770" s="57"/>
      <c r="F770" s="88"/>
      <c r="G770" s="89"/>
      <c r="H770" s="57"/>
      <c r="I770" s="57"/>
      <c r="J770" s="57"/>
      <c r="K770" s="57"/>
      <c r="L770" s="57"/>
    </row>
    <row r="771" ht="16.5" customHeight="1">
      <c r="A771" s="57"/>
      <c r="B771" s="73"/>
      <c r="C771" s="74"/>
      <c r="D771" s="68"/>
      <c r="E771" s="57"/>
      <c r="F771" s="88"/>
      <c r="G771" s="89"/>
      <c r="H771" s="57"/>
      <c r="I771" s="57"/>
      <c r="J771" s="57"/>
      <c r="K771" s="57"/>
      <c r="L771" s="57"/>
    </row>
    <row r="772" ht="16.5" customHeight="1">
      <c r="A772" s="57"/>
      <c r="B772" s="73"/>
      <c r="C772" s="74"/>
      <c r="D772" s="68"/>
      <c r="E772" s="57"/>
      <c r="F772" s="88"/>
      <c r="G772" s="89"/>
      <c r="H772" s="57"/>
      <c r="I772" s="57"/>
      <c r="J772" s="57"/>
      <c r="K772" s="57"/>
      <c r="L772" s="57"/>
    </row>
    <row r="773" ht="16.5" customHeight="1">
      <c r="A773" s="57"/>
      <c r="B773" s="73"/>
      <c r="C773" s="74"/>
      <c r="D773" s="68"/>
      <c r="E773" s="57"/>
      <c r="F773" s="88"/>
      <c r="G773" s="89"/>
      <c r="H773" s="57"/>
      <c r="I773" s="57"/>
      <c r="J773" s="57"/>
      <c r="K773" s="57"/>
      <c r="L773" s="57"/>
    </row>
    <row r="774" ht="16.5" customHeight="1">
      <c r="A774" s="57"/>
      <c r="B774" s="73"/>
      <c r="C774" s="74"/>
      <c r="D774" s="68"/>
      <c r="E774" s="57"/>
      <c r="F774" s="88"/>
      <c r="G774" s="89"/>
      <c r="H774" s="57"/>
      <c r="I774" s="57"/>
      <c r="J774" s="57"/>
      <c r="K774" s="57"/>
      <c r="L774" s="57"/>
    </row>
    <row r="775" ht="16.5" customHeight="1">
      <c r="A775" s="57"/>
      <c r="B775" s="73"/>
      <c r="C775" s="74"/>
      <c r="D775" s="68"/>
      <c r="E775" s="57"/>
      <c r="F775" s="88"/>
      <c r="G775" s="89"/>
      <c r="H775" s="57"/>
      <c r="I775" s="57"/>
      <c r="J775" s="57"/>
      <c r="K775" s="57"/>
      <c r="L775" s="57"/>
    </row>
    <row r="776" ht="16.5" customHeight="1">
      <c r="A776" s="57"/>
      <c r="B776" s="73"/>
      <c r="C776" s="74"/>
      <c r="D776" s="68"/>
      <c r="E776" s="57"/>
      <c r="F776" s="88"/>
      <c r="G776" s="89"/>
      <c r="H776" s="57"/>
      <c r="I776" s="57"/>
      <c r="J776" s="57"/>
      <c r="K776" s="57"/>
      <c r="L776" s="57"/>
    </row>
    <row r="777" ht="16.5" customHeight="1">
      <c r="A777" s="57"/>
      <c r="B777" s="73"/>
      <c r="C777" s="74"/>
      <c r="D777" s="68"/>
      <c r="E777" s="57"/>
      <c r="F777" s="88"/>
      <c r="G777" s="89"/>
      <c r="H777" s="57"/>
      <c r="I777" s="57"/>
      <c r="J777" s="57"/>
      <c r="K777" s="57"/>
      <c r="L777" s="57"/>
    </row>
    <row r="778" ht="16.5" customHeight="1">
      <c r="A778" s="57"/>
      <c r="B778" s="73"/>
      <c r="C778" s="74"/>
      <c r="D778" s="68"/>
      <c r="E778" s="57"/>
      <c r="F778" s="88"/>
      <c r="G778" s="89"/>
      <c r="H778" s="57"/>
      <c r="I778" s="57"/>
      <c r="J778" s="57"/>
      <c r="K778" s="57"/>
      <c r="L778" s="57"/>
    </row>
    <row r="779" ht="16.5" customHeight="1">
      <c r="A779" s="57"/>
      <c r="B779" s="73"/>
      <c r="C779" s="74"/>
      <c r="D779" s="68"/>
      <c r="E779" s="57"/>
      <c r="F779" s="88"/>
      <c r="G779" s="89"/>
      <c r="H779" s="57"/>
      <c r="I779" s="57"/>
      <c r="J779" s="57"/>
      <c r="K779" s="57"/>
      <c r="L779" s="57"/>
    </row>
    <row r="780" ht="16.5" customHeight="1">
      <c r="A780" s="57"/>
      <c r="B780" s="73"/>
      <c r="C780" s="74"/>
      <c r="D780" s="68"/>
      <c r="E780" s="57"/>
      <c r="F780" s="88"/>
      <c r="G780" s="89"/>
      <c r="H780" s="57"/>
      <c r="I780" s="57"/>
      <c r="J780" s="57"/>
      <c r="K780" s="57"/>
      <c r="L780" s="57"/>
    </row>
    <row r="781" ht="16.5" customHeight="1">
      <c r="A781" s="57"/>
      <c r="B781" s="73"/>
      <c r="C781" s="74"/>
      <c r="D781" s="68"/>
      <c r="E781" s="57"/>
      <c r="F781" s="88"/>
      <c r="G781" s="89"/>
      <c r="H781" s="57"/>
      <c r="I781" s="57"/>
      <c r="J781" s="57"/>
      <c r="K781" s="57"/>
      <c r="L781" s="57"/>
    </row>
    <row r="782" ht="16.5" customHeight="1">
      <c r="A782" s="57"/>
      <c r="B782" s="73"/>
      <c r="C782" s="74"/>
      <c r="D782" s="68"/>
      <c r="E782" s="57"/>
      <c r="F782" s="88"/>
      <c r="G782" s="89"/>
      <c r="H782" s="57"/>
      <c r="I782" s="57"/>
      <c r="J782" s="57"/>
      <c r="K782" s="57"/>
      <c r="L782" s="57"/>
    </row>
    <row r="783" ht="16.5" customHeight="1">
      <c r="A783" s="57"/>
      <c r="B783" s="73"/>
      <c r="C783" s="74"/>
      <c r="D783" s="68"/>
      <c r="E783" s="57"/>
      <c r="F783" s="88"/>
      <c r="G783" s="89"/>
      <c r="H783" s="57"/>
      <c r="I783" s="57"/>
      <c r="J783" s="57"/>
      <c r="K783" s="57"/>
      <c r="L783" s="57"/>
    </row>
    <row r="784" ht="16.5" customHeight="1">
      <c r="A784" s="57"/>
      <c r="B784" s="73"/>
      <c r="C784" s="74"/>
      <c r="D784" s="68"/>
      <c r="E784" s="57"/>
      <c r="F784" s="88"/>
      <c r="G784" s="89"/>
      <c r="H784" s="57"/>
      <c r="I784" s="57"/>
      <c r="J784" s="57"/>
      <c r="K784" s="57"/>
      <c r="L784" s="57"/>
    </row>
    <row r="785" ht="16.5" customHeight="1">
      <c r="A785" s="57"/>
      <c r="B785" s="73"/>
      <c r="C785" s="74"/>
      <c r="D785" s="68"/>
      <c r="E785" s="57"/>
      <c r="F785" s="88"/>
      <c r="G785" s="89"/>
      <c r="H785" s="57"/>
      <c r="I785" s="57"/>
      <c r="J785" s="57"/>
      <c r="K785" s="57"/>
      <c r="L785" s="57"/>
    </row>
    <row r="786" ht="16.5" customHeight="1">
      <c r="A786" s="57"/>
      <c r="B786" s="73"/>
      <c r="C786" s="74"/>
      <c r="D786" s="68"/>
      <c r="E786" s="57"/>
      <c r="F786" s="88"/>
      <c r="G786" s="89"/>
      <c r="H786" s="57"/>
      <c r="I786" s="57"/>
      <c r="J786" s="57"/>
      <c r="K786" s="57"/>
      <c r="L786" s="57"/>
    </row>
    <row r="787" ht="16.5" customHeight="1">
      <c r="A787" s="57"/>
      <c r="B787" s="73"/>
      <c r="C787" s="74"/>
      <c r="D787" s="68"/>
      <c r="E787" s="57"/>
      <c r="F787" s="88"/>
      <c r="G787" s="89"/>
      <c r="H787" s="57"/>
      <c r="I787" s="57"/>
      <c r="J787" s="57"/>
      <c r="K787" s="57"/>
      <c r="L787" s="57"/>
    </row>
    <row r="788" ht="16.5" customHeight="1">
      <c r="A788" s="57"/>
      <c r="B788" s="73"/>
      <c r="C788" s="74"/>
      <c r="D788" s="68"/>
      <c r="E788" s="57"/>
      <c r="F788" s="88"/>
      <c r="G788" s="89"/>
      <c r="H788" s="57"/>
      <c r="I788" s="57"/>
      <c r="J788" s="57"/>
      <c r="K788" s="57"/>
      <c r="L788" s="57"/>
    </row>
    <row r="789" ht="16.5" customHeight="1">
      <c r="A789" s="57"/>
      <c r="B789" s="73"/>
      <c r="C789" s="74"/>
      <c r="D789" s="68"/>
      <c r="E789" s="57"/>
      <c r="F789" s="88"/>
      <c r="G789" s="89"/>
      <c r="H789" s="57"/>
      <c r="I789" s="57"/>
      <c r="J789" s="57"/>
      <c r="K789" s="57"/>
      <c r="L789" s="57"/>
    </row>
    <row r="790" ht="16.5" customHeight="1">
      <c r="A790" s="57"/>
      <c r="B790" s="73"/>
      <c r="C790" s="74"/>
      <c r="D790" s="68"/>
      <c r="E790" s="57"/>
      <c r="F790" s="88"/>
      <c r="G790" s="89"/>
      <c r="H790" s="57"/>
      <c r="I790" s="57"/>
      <c r="J790" s="57"/>
      <c r="K790" s="57"/>
      <c r="L790" s="57"/>
    </row>
    <row r="791" ht="16.5" customHeight="1">
      <c r="A791" s="57"/>
      <c r="B791" s="73"/>
      <c r="C791" s="74"/>
      <c r="D791" s="68"/>
      <c r="E791" s="57"/>
      <c r="F791" s="88"/>
      <c r="G791" s="89"/>
      <c r="H791" s="57"/>
      <c r="I791" s="57"/>
      <c r="J791" s="57"/>
      <c r="K791" s="57"/>
      <c r="L791" s="57"/>
    </row>
    <row r="792" ht="16.5" customHeight="1">
      <c r="A792" s="57"/>
      <c r="B792" s="73"/>
      <c r="C792" s="74"/>
      <c r="D792" s="68"/>
      <c r="E792" s="57"/>
      <c r="F792" s="88"/>
      <c r="G792" s="89"/>
      <c r="H792" s="57"/>
      <c r="I792" s="57"/>
      <c r="J792" s="57"/>
      <c r="K792" s="57"/>
      <c r="L792" s="57"/>
    </row>
    <row r="793" ht="16.5" customHeight="1">
      <c r="A793" s="57"/>
      <c r="B793" s="73"/>
      <c r="C793" s="74"/>
      <c r="D793" s="68"/>
      <c r="E793" s="57"/>
      <c r="F793" s="88"/>
      <c r="G793" s="89"/>
      <c r="H793" s="57"/>
      <c r="I793" s="57"/>
      <c r="J793" s="57"/>
      <c r="K793" s="57"/>
      <c r="L793" s="57"/>
    </row>
    <row r="794" ht="16.5" customHeight="1">
      <c r="A794" s="57"/>
      <c r="B794" s="73"/>
      <c r="C794" s="74"/>
      <c r="D794" s="68"/>
      <c r="E794" s="57"/>
      <c r="F794" s="88"/>
      <c r="G794" s="89"/>
      <c r="H794" s="57"/>
      <c r="I794" s="57"/>
      <c r="J794" s="57"/>
      <c r="K794" s="57"/>
      <c r="L794" s="57"/>
    </row>
    <row r="795" ht="16.5" customHeight="1">
      <c r="A795" s="57"/>
      <c r="B795" s="73"/>
      <c r="C795" s="74"/>
      <c r="D795" s="68"/>
      <c r="E795" s="57"/>
      <c r="F795" s="88"/>
      <c r="G795" s="89"/>
      <c r="H795" s="57"/>
      <c r="I795" s="57"/>
      <c r="J795" s="57"/>
      <c r="K795" s="57"/>
      <c r="L795" s="57"/>
    </row>
    <row r="796" ht="16.5" customHeight="1">
      <c r="A796" s="57"/>
      <c r="B796" s="73"/>
      <c r="C796" s="74"/>
      <c r="D796" s="68"/>
      <c r="E796" s="57"/>
      <c r="F796" s="88"/>
      <c r="G796" s="89"/>
      <c r="H796" s="57"/>
      <c r="I796" s="57"/>
      <c r="J796" s="57"/>
      <c r="K796" s="57"/>
      <c r="L796" s="57"/>
    </row>
    <row r="797" ht="16.5" customHeight="1">
      <c r="A797" s="57"/>
      <c r="B797" s="73"/>
      <c r="C797" s="74"/>
      <c r="D797" s="68"/>
      <c r="E797" s="57"/>
      <c r="F797" s="88"/>
      <c r="G797" s="89"/>
      <c r="H797" s="57"/>
      <c r="I797" s="57"/>
      <c r="J797" s="57"/>
      <c r="K797" s="57"/>
      <c r="L797" s="57"/>
    </row>
    <row r="798" ht="16.5" customHeight="1">
      <c r="A798" s="57"/>
      <c r="B798" s="73"/>
      <c r="C798" s="74"/>
      <c r="D798" s="68"/>
      <c r="E798" s="57"/>
      <c r="F798" s="88"/>
      <c r="G798" s="89"/>
      <c r="H798" s="57"/>
      <c r="I798" s="57"/>
      <c r="J798" s="57"/>
      <c r="K798" s="57"/>
      <c r="L798" s="57"/>
    </row>
    <row r="799" ht="16.5" customHeight="1">
      <c r="A799" s="57"/>
      <c r="B799" s="73"/>
      <c r="C799" s="74"/>
      <c r="D799" s="68"/>
      <c r="E799" s="57"/>
      <c r="F799" s="88"/>
      <c r="G799" s="89"/>
      <c r="H799" s="57"/>
      <c r="I799" s="57"/>
      <c r="J799" s="57"/>
      <c r="K799" s="57"/>
      <c r="L799" s="57"/>
    </row>
    <row r="800" ht="16.5" customHeight="1">
      <c r="A800" s="57"/>
      <c r="B800" s="73"/>
      <c r="C800" s="74"/>
      <c r="D800" s="68"/>
      <c r="E800" s="57"/>
      <c r="F800" s="88"/>
      <c r="G800" s="89"/>
      <c r="H800" s="57"/>
      <c r="I800" s="57"/>
      <c r="J800" s="57"/>
      <c r="K800" s="57"/>
      <c r="L800" s="57"/>
    </row>
    <row r="801" ht="16.5" customHeight="1">
      <c r="A801" s="57"/>
      <c r="B801" s="73"/>
      <c r="C801" s="74"/>
      <c r="D801" s="68"/>
      <c r="E801" s="57"/>
      <c r="F801" s="88"/>
      <c r="G801" s="89"/>
      <c r="H801" s="57"/>
      <c r="I801" s="57"/>
      <c r="J801" s="57"/>
      <c r="K801" s="57"/>
      <c r="L801" s="57"/>
    </row>
    <row r="802" ht="16.5" customHeight="1">
      <c r="A802" s="57"/>
      <c r="B802" s="73"/>
      <c r="C802" s="74"/>
      <c r="D802" s="68"/>
      <c r="E802" s="57"/>
      <c r="F802" s="88"/>
      <c r="G802" s="89"/>
      <c r="H802" s="57"/>
      <c r="I802" s="57"/>
      <c r="J802" s="57"/>
      <c r="K802" s="57"/>
      <c r="L802" s="57"/>
    </row>
    <row r="803" ht="16.5" customHeight="1">
      <c r="A803" s="57"/>
      <c r="B803" s="73"/>
      <c r="C803" s="74"/>
      <c r="D803" s="68"/>
      <c r="E803" s="57"/>
      <c r="F803" s="88"/>
      <c r="G803" s="89"/>
      <c r="H803" s="57"/>
      <c r="I803" s="57"/>
      <c r="J803" s="57"/>
      <c r="K803" s="57"/>
      <c r="L803" s="57"/>
    </row>
    <row r="804" ht="16.5" customHeight="1">
      <c r="A804" s="57"/>
      <c r="B804" s="73"/>
      <c r="C804" s="74"/>
      <c r="D804" s="68"/>
      <c r="E804" s="57"/>
      <c r="F804" s="88"/>
      <c r="G804" s="89"/>
      <c r="H804" s="57"/>
      <c r="I804" s="57"/>
      <c r="J804" s="57"/>
      <c r="K804" s="57"/>
      <c r="L804" s="57"/>
    </row>
    <row r="805" ht="16.5" customHeight="1">
      <c r="A805" s="57"/>
      <c r="B805" s="73"/>
      <c r="C805" s="74"/>
      <c r="D805" s="68"/>
      <c r="E805" s="57"/>
      <c r="F805" s="88"/>
      <c r="G805" s="89"/>
      <c r="H805" s="57"/>
      <c r="I805" s="57"/>
      <c r="J805" s="57"/>
      <c r="K805" s="57"/>
      <c r="L805" s="57"/>
    </row>
    <row r="806" ht="16.5" customHeight="1">
      <c r="A806" s="57"/>
      <c r="B806" s="73"/>
      <c r="C806" s="74"/>
      <c r="D806" s="68"/>
      <c r="E806" s="57"/>
      <c r="F806" s="88"/>
      <c r="G806" s="89"/>
      <c r="H806" s="57"/>
      <c r="I806" s="57"/>
      <c r="J806" s="57"/>
      <c r="K806" s="57"/>
      <c r="L806" s="57"/>
    </row>
    <row r="807" ht="16.5" customHeight="1">
      <c r="A807" s="57"/>
      <c r="B807" s="73"/>
      <c r="C807" s="74"/>
      <c r="D807" s="68"/>
      <c r="E807" s="57"/>
      <c r="F807" s="88"/>
      <c r="G807" s="89"/>
      <c r="H807" s="57"/>
      <c r="I807" s="57"/>
      <c r="J807" s="57"/>
      <c r="K807" s="57"/>
      <c r="L807" s="57"/>
    </row>
    <row r="808" ht="16.5" customHeight="1">
      <c r="A808" s="57"/>
      <c r="B808" s="73"/>
      <c r="C808" s="74"/>
      <c r="D808" s="68"/>
      <c r="E808" s="57"/>
      <c r="F808" s="88"/>
      <c r="G808" s="89"/>
      <c r="H808" s="57"/>
      <c r="I808" s="57"/>
      <c r="J808" s="57"/>
      <c r="K808" s="57"/>
      <c r="L808" s="57"/>
    </row>
    <row r="809" ht="16.5" customHeight="1">
      <c r="A809" s="57"/>
      <c r="B809" s="73"/>
      <c r="C809" s="74"/>
      <c r="D809" s="68"/>
      <c r="E809" s="57"/>
      <c r="F809" s="88"/>
      <c r="G809" s="89"/>
      <c r="H809" s="57"/>
      <c r="I809" s="57"/>
      <c r="J809" s="57"/>
      <c r="K809" s="57"/>
      <c r="L809" s="57"/>
    </row>
    <row r="810" ht="16.5" customHeight="1">
      <c r="A810" s="57"/>
      <c r="B810" s="73"/>
      <c r="C810" s="74"/>
      <c r="D810" s="68"/>
      <c r="E810" s="57"/>
      <c r="F810" s="88"/>
      <c r="G810" s="89"/>
      <c r="H810" s="57"/>
      <c r="I810" s="57"/>
      <c r="J810" s="57"/>
      <c r="K810" s="57"/>
      <c r="L810" s="57"/>
    </row>
    <row r="811" ht="16.5" customHeight="1">
      <c r="A811" s="57"/>
      <c r="B811" s="73"/>
      <c r="C811" s="74"/>
      <c r="D811" s="68"/>
      <c r="E811" s="57"/>
      <c r="F811" s="88"/>
      <c r="G811" s="89"/>
      <c r="H811" s="57"/>
      <c r="I811" s="57"/>
      <c r="J811" s="57"/>
      <c r="K811" s="57"/>
      <c r="L811" s="57"/>
    </row>
    <row r="812" ht="16.5" customHeight="1">
      <c r="A812" s="57"/>
      <c r="B812" s="73"/>
      <c r="C812" s="74"/>
      <c r="D812" s="68"/>
      <c r="E812" s="57"/>
      <c r="F812" s="88"/>
      <c r="G812" s="89"/>
      <c r="H812" s="57"/>
      <c r="I812" s="57"/>
      <c r="J812" s="57"/>
      <c r="K812" s="57"/>
      <c r="L812" s="57"/>
    </row>
    <row r="813" ht="16.5" customHeight="1">
      <c r="A813" s="57"/>
      <c r="B813" s="73"/>
      <c r="C813" s="74"/>
      <c r="D813" s="68"/>
      <c r="E813" s="57"/>
      <c r="F813" s="88"/>
      <c r="G813" s="89"/>
      <c r="H813" s="57"/>
      <c r="I813" s="57"/>
      <c r="J813" s="57"/>
      <c r="K813" s="57"/>
      <c r="L813" s="57"/>
    </row>
    <row r="814" ht="16.5" customHeight="1">
      <c r="A814" s="57"/>
      <c r="B814" s="73"/>
      <c r="C814" s="74"/>
      <c r="D814" s="68"/>
      <c r="E814" s="57"/>
      <c r="F814" s="88"/>
      <c r="G814" s="89"/>
      <c r="H814" s="57"/>
      <c r="I814" s="57"/>
      <c r="J814" s="57"/>
      <c r="K814" s="57"/>
      <c r="L814" s="57"/>
    </row>
    <row r="815" ht="16.5" customHeight="1">
      <c r="A815" s="57"/>
      <c r="B815" s="73"/>
      <c r="C815" s="74"/>
      <c r="D815" s="68"/>
      <c r="E815" s="57"/>
      <c r="F815" s="88"/>
      <c r="G815" s="89"/>
      <c r="H815" s="57"/>
      <c r="I815" s="57"/>
      <c r="J815" s="57"/>
      <c r="K815" s="57"/>
      <c r="L815" s="57"/>
    </row>
    <row r="816" ht="16.5" customHeight="1">
      <c r="A816" s="57"/>
      <c r="B816" s="73"/>
      <c r="C816" s="74"/>
      <c r="D816" s="68"/>
      <c r="E816" s="57"/>
      <c r="F816" s="88"/>
      <c r="G816" s="89"/>
      <c r="H816" s="57"/>
      <c r="I816" s="57"/>
      <c r="J816" s="57"/>
      <c r="K816" s="57"/>
      <c r="L816" s="57"/>
    </row>
    <row r="817" ht="16.5" customHeight="1">
      <c r="A817" s="57"/>
      <c r="B817" s="73"/>
      <c r="C817" s="74"/>
      <c r="D817" s="68"/>
      <c r="E817" s="57"/>
      <c r="F817" s="88"/>
      <c r="G817" s="89"/>
      <c r="H817" s="57"/>
      <c r="I817" s="57"/>
      <c r="J817" s="57"/>
      <c r="K817" s="57"/>
      <c r="L817" s="57"/>
    </row>
    <row r="818" ht="16.5" customHeight="1">
      <c r="A818" s="57"/>
      <c r="B818" s="73"/>
      <c r="C818" s="74"/>
      <c r="D818" s="68"/>
      <c r="E818" s="57"/>
      <c r="F818" s="88"/>
      <c r="G818" s="89"/>
      <c r="H818" s="57"/>
      <c r="I818" s="57"/>
      <c r="J818" s="57"/>
      <c r="K818" s="57"/>
      <c r="L818" s="57"/>
    </row>
    <row r="819" ht="16.5" customHeight="1">
      <c r="A819" s="57"/>
      <c r="B819" s="73"/>
      <c r="C819" s="74"/>
      <c r="D819" s="68"/>
      <c r="E819" s="57"/>
      <c r="F819" s="88"/>
      <c r="G819" s="89"/>
      <c r="H819" s="57"/>
      <c r="I819" s="57"/>
      <c r="J819" s="57"/>
      <c r="K819" s="57"/>
      <c r="L819" s="57"/>
    </row>
    <row r="820" ht="16.5" customHeight="1">
      <c r="A820" s="57"/>
      <c r="B820" s="73"/>
      <c r="C820" s="74"/>
      <c r="D820" s="68"/>
      <c r="E820" s="57"/>
      <c r="F820" s="88"/>
      <c r="G820" s="89"/>
      <c r="H820" s="57"/>
      <c r="I820" s="57"/>
      <c r="J820" s="57"/>
      <c r="K820" s="57"/>
      <c r="L820" s="57"/>
    </row>
    <row r="821" ht="16.5" customHeight="1">
      <c r="A821" s="57"/>
      <c r="B821" s="73"/>
      <c r="C821" s="74"/>
      <c r="D821" s="68"/>
      <c r="E821" s="57"/>
      <c r="F821" s="88"/>
      <c r="G821" s="89"/>
      <c r="H821" s="57"/>
      <c r="I821" s="57"/>
      <c r="J821" s="57"/>
      <c r="K821" s="57"/>
      <c r="L821" s="57"/>
    </row>
    <row r="822" ht="16.5" customHeight="1">
      <c r="A822" s="57"/>
      <c r="B822" s="73"/>
      <c r="C822" s="74"/>
      <c r="D822" s="68"/>
      <c r="E822" s="57"/>
      <c r="F822" s="88"/>
      <c r="G822" s="89"/>
      <c r="H822" s="57"/>
      <c r="I822" s="57"/>
      <c r="J822" s="57"/>
      <c r="K822" s="57"/>
      <c r="L822" s="57"/>
    </row>
    <row r="823" ht="16.5" customHeight="1">
      <c r="A823" s="57"/>
      <c r="B823" s="73"/>
      <c r="C823" s="74"/>
      <c r="D823" s="68"/>
      <c r="E823" s="57"/>
      <c r="F823" s="88"/>
      <c r="G823" s="89"/>
      <c r="H823" s="57"/>
      <c r="I823" s="57"/>
      <c r="J823" s="57"/>
      <c r="K823" s="57"/>
      <c r="L823" s="57"/>
    </row>
    <row r="824" ht="16.5" customHeight="1">
      <c r="A824" s="57"/>
      <c r="B824" s="73"/>
      <c r="C824" s="74"/>
      <c r="D824" s="68"/>
      <c r="E824" s="57"/>
      <c r="F824" s="88"/>
      <c r="G824" s="89"/>
      <c r="H824" s="57"/>
      <c r="I824" s="57"/>
      <c r="J824" s="57"/>
      <c r="K824" s="57"/>
      <c r="L824" s="57"/>
    </row>
    <row r="825" ht="16.5" customHeight="1">
      <c r="A825" s="57"/>
      <c r="B825" s="73"/>
      <c r="C825" s="74"/>
      <c r="D825" s="68"/>
      <c r="E825" s="57"/>
      <c r="F825" s="88"/>
      <c r="G825" s="89"/>
      <c r="H825" s="57"/>
      <c r="I825" s="57"/>
      <c r="J825" s="57"/>
      <c r="K825" s="57"/>
      <c r="L825" s="57"/>
    </row>
    <row r="826" ht="16.5" customHeight="1">
      <c r="A826" s="57"/>
      <c r="B826" s="73"/>
      <c r="C826" s="74"/>
      <c r="D826" s="68"/>
      <c r="E826" s="57"/>
      <c r="F826" s="88"/>
      <c r="G826" s="89"/>
      <c r="H826" s="57"/>
      <c r="I826" s="57"/>
      <c r="J826" s="57"/>
      <c r="K826" s="57"/>
      <c r="L826" s="57"/>
    </row>
    <row r="827" ht="16.5" customHeight="1">
      <c r="A827" s="57"/>
      <c r="B827" s="73"/>
      <c r="C827" s="74"/>
      <c r="D827" s="68"/>
      <c r="E827" s="57"/>
      <c r="F827" s="88"/>
      <c r="G827" s="89"/>
      <c r="H827" s="57"/>
      <c r="I827" s="57"/>
      <c r="J827" s="57"/>
      <c r="K827" s="57"/>
      <c r="L827" s="57"/>
    </row>
    <row r="828" ht="16.5" customHeight="1">
      <c r="A828" s="57"/>
      <c r="B828" s="73"/>
      <c r="C828" s="74"/>
      <c r="D828" s="68"/>
      <c r="E828" s="57"/>
      <c r="F828" s="88"/>
      <c r="G828" s="89"/>
      <c r="H828" s="57"/>
      <c r="I828" s="57"/>
      <c r="J828" s="57"/>
      <c r="K828" s="57"/>
      <c r="L828" s="57"/>
    </row>
    <row r="829" ht="16.5" customHeight="1">
      <c r="A829" s="57"/>
      <c r="B829" s="73"/>
      <c r="C829" s="74"/>
      <c r="D829" s="68"/>
      <c r="E829" s="57"/>
      <c r="F829" s="88"/>
      <c r="G829" s="89"/>
      <c r="H829" s="57"/>
      <c r="I829" s="57"/>
      <c r="J829" s="57"/>
      <c r="K829" s="57"/>
      <c r="L829" s="57"/>
    </row>
    <row r="830" ht="16.5" customHeight="1">
      <c r="A830" s="57"/>
      <c r="B830" s="73"/>
      <c r="C830" s="74"/>
      <c r="D830" s="68"/>
      <c r="E830" s="57"/>
      <c r="F830" s="88"/>
      <c r="G830" s="89"/>
      <c r="H830" s="57"/>
      <c r="I830" s="57"/>
      <c r="J830" s="57"/>
      <c r="K830" s="57"/>
      <c r="L830" s="57"/>
    </row>
    <row r="831" ht="16.5" customHeight="1">
      <c r="A831" s="57"/>
      <c r="B831" s="73"/>
      <c r="C831" s="74"/>
      <c r="D831" s="68"/>
      <c r="E831" s="57"/>
      <c r="F831" s="88"/>
      <c r="G831" s="89"/>
      <c r="H831" s="57"/>
      <c r="I831" s="57"/>
      <c r="J831" s="57"/>
      <c r="K831" s="57"/>
      <c r="L831" s="57"/>
    </row>
    <row r="832" ht="16.5" customHeight="1">
      <c r="A832" s="57"/>
      <c r="B832" s="73"/>
      <c r="C832" s="74"/>
      <c r="D832" s="68"/>
      <c r="E832" s="57"/>
      <c r="F832" s="88"/>
      <c r="G832" s="89"/>
      <c r="H832" s="57"/>
      <c r="I832" s="57"/>
      <c r="J832" s="57"/>
      <c r="K832" s="57"/>
      <c r="L832" s="57"/>
    </row>
    <row r="833" ht="16.5" customHeight="1">
      <c r="A833" s="57"/>
      <c r="B833" s="73"/>
      <c r="C833" s="74"/>
      <c r="D833" s="68"/>
      <c r="E833" s="57"/>
      <c r="F833" s="88"/>
      <c r="G833" s="89"/>
      <c r="H833" s="57"/>
      <c r="I833" s="57"/>
      <c r="J833" s="57"/>
      <c r="K833" s="57"/>
      <c r="L833" s="57"/>
    </row>
    <row r="834" ht="16.5" customHeight="1">
      <c r="A834" s="57"/>
      <c r="B834" s="73"/>
      <c r="C834" s="74"/>
      <c r="D834" s="68"/>
      <c r="E834" s="57"/>
      <c r="F834" s="88"/>
      <c r="G834" s="89"/>
      <c r="H834" s="57"/>
      <c r="I834" s="57"/>
      <c r="J834" s="57"/>
      <c r="K834" s="57"/>
      <c r="L834" s="57"/>
    </row>
    <row r="835" ht="16.5" customHeight="1">
      <c r="A835" s="57"/>
      <c r="B835" s="73"/>
      <c r="C835" s="74"/>
      <c r="D835" s="68"/>
      <c r="E835" s="57"/>
      <c r="F835" s="88"/>
      <c r="G835" s="89"/>
      <c r="H835" s="57"/>
      <c r="I835" s="57"/>
      <c r="J835" s="57"/>
      <c r="K835" s="57"/>
      <c r="L835" s="57"/>
    </row>
    <row r="836" ht="16.5" customHeight="1">
      <c r="A836" s="57"/>
      <c r="B836" s="73"/>
      <c r="C836" s="74"/>
      <c r="D836" s="68"/>
      <c r="E836" s="57"/>
      <c r="F836" s="88"/>
      <c r="G836" s="89"/>
      <c r="H836" s="57"/>
      <c r="I836" s="57"/>
      <c r="J836" s="57"/>
      <c r="K836" s="57"/>
      <c r="L836" s="57"/>
    </row>
    <row r="837" ht="16.5" customHeight="1">
      <c r="A837" s="57"/>
      <c r="B837" s="73"/>
      <c r="C837" s="74"/>
      <c r="D837" s="68"/>
      <c r="E837" s="57"/>
      <c r="F837" s="88"/>
      <c r="G837" s="89"/>
      <c r="H837" s="57"/>
      <c r="I837" s="57"/>
      <c r="J837" s="57"/>
      <c r="K837" s="57"/>
      <c r="L837" s="57"/>
    </row>
    <row r="838" ht="16.5" customHeight="1">
      <c r="A838" s="57"/>
      <c r="B838" s="73"/>
      <c r="C838" s="74"/>
      <c r="D838" s="68"/>
      <c r="E838" s="57"/>
      <c r="F838" s="88"/>
      <c r="G838" s="89"/>
      <c r="H838" s="57"/>
      <c r="I838" s="57"/>
      <c r="J838" s="57"/>
      <c r="K838" s="57"/>
      <c r="L838" s="57"/>
    </row>
    <row r="839" ht="16.5" customHeight="1">
      <c r="A839" s="57"/>
      <c r="B839" s="73"/>
      <c r="C839" s="74"/>
      <c r="D839" s="68"/>
      <c r="E839" s="57"/>
      <c r="F839" s="88"/>
      <c r="G839" s="89"/>
      <c r="H839" s="57"/>
      <c r="I839" s="57"/>
      <c r="J839" s="57"/>
      <c r="K839" s="57"/>
      <c r="L839" s="57"/>
    </row>
    <row r="840" ht="16.5" customHeight="1">
      <c r="A840" s="57"/>
      <c r="B840" s="73"/>
      <c r="C840" s="74"/>
      <c r="D840" s="68"/>
      <c r="E840" s="57"/>
      <c r="F840" s="88"/>
      <c r="G840" s="89"/>
      <c r="H840" s="57"/>
      <c r="I840" s="57"/>
      <c r="J840" s="57"/>
      <c r="K840" s="57"/>
      <c r="L840" s="57"/>
    </row>
    <row r="841" ht="16.5" customHeight="1">
      <c r="A841" s="57"/>
      <c r="B841" s="73"/>
      <c r="C841" s="74"/>
      <c r="D841" s="68"/>
      <c r="E841" s="57"/>
      <c r="F841" s="88"/>
      <c r="G841" s="89"/>
      <c r="H841" s="57"/>
      <c r="I841" s="57"/>
      <c r="J841" s="57"/>
      <c r="K841" s="57"/>
      <c r="L841" s="57"/>
    </row>
    <row r="842" ht="16.5" customHeight="1">
      <c r="A842" s="57"/>
      <c r="B842" s="73"/>
      <c r="C842" s="74"/>
      <c r="D842" s="68"/>
      <c r="E842" s="57"/>
      <c r="F842" s="88"/>
      <c r="G842" s="89"/>
      <c r="H842" s="57"/>
      <c r="I842" s="57"/>
      <c r="J842" s="57"/>
      <c r="K842" s="57"/>
      <c r="L842" s="57"/>
    </row>
    <row r="843" ht="16.5" customHeight="1">
      <c r="A843" s="57"/>
      <c r="B843" s="73"/>
      <c r="C843" s="74"/>
      <c r="D843" s="68"/>
      <c r="E843" s="57"/>
      <c r="F843" s="88"/>
      <c r="G843" s="89"/>
      <c r="H843" s="57"/>
      <c r="I843" s="57"/>
      <c r="J843" s="57"/>
      <c r="K843" s="57"/>
      <c r="L843" s="57"/>
    </row>
    <row r="844" ht="16.5" customHeight="1">
      <c r="A844" s="57"/>
      <c r="B844" s="73"/>
      <c r="C844" s="74"/>
      <c r="D844" s="68"/>
      <c r="E844" s="57"/>
      <c r="F844" s="88"/>
      <c r="G844" s="89"/>
      <c r="H844" s="57"/>
      <c r="I844" s="57"/>
      <c r="J844" s="57"/>
      <c r="K844" s="57"/>
      <c r="L844" s="57"/>
    </row>
    <row r="845" ht="16.5" customHeight="1">
      <c r="A845" s="57"/>
      <c r="B845" s="73"/>
      <c r="C845" s="74"/>
      <c r="D845" s="68"/>
      <c r="E845" s="57"/>
      <c r="F845" s="88"/>
      <c r="G845" s="89"/>
      <c r="H845" s="57"/>
      <c r="I845" s="57"/>
      <c r="J845" s="57"/>
      <c r="K845" s="57"/>
      <c r="L845" s="57"/>
    </row>
    <row r="846" ht="16.5" customHeight="1">
      <c r="A846" s="57"/>
      <c r="B846" s="73"/>
      <c r="C846" s="74"/>
      <c r="D846" s="68"/>
      <c r="E846" s="57"/>
      <c r="F846" s="88"/>
      <c r="G846" s="89"/>
      <c r="H846" s="57"/>
      <c r="I846" s="57"/>
      <c r="J846" s="57"/>
      <c r="K846" s="57"/>
      <c r="L846" s="57"/>
    </row>
    <row r="847" ht="16.5" customHeight="1">
      <c r="A847" s="57"/>
      <c r="B847" s="73"/>
      <c r="C847" s="74"/>
      <c r="D847" s="68"/>
      <c r="E847" s="57"/>
      <c r="F847" s="88"/>
      <c r="G847" s="89"/>
      <c r="H847" s="57"/>
      <c r="I847" s="57"/>
      <c r="J847" s="57"/>
      <c r="K847" s="57"/>
      <c r="L847" s="57"/>
    </row>
    <row r="848" ht="16.5" customHeight="1">
      <c r="A848" s="57"/>
      <c r="B848" s="73"/>
      <c r="C848" s="74"/>
      <c r="D848" s="68"/>
      <c r="E848" s="57"/>
      <c r="F848" s="88"/>
      <c r="G848" s="89"/>
      <c r="H848" s="57"/>
      <c r="I848" s="57"/>
      <c r="J848" s="57"/>
      <c r="K848" s="57"/>
      <c r="L848" s="57"/>
    </row>
    <row r="849" ht="16.5" customHeight="1">
      <c r="A849" s="57"/>
      <c r="B849" s="73"/>
      <c r="C849" s="74"/>
      <c r="D849" s="68"/>
      <c r="E849" s="57"/>
      <c r="F849" s="88"/>
      <c r="G849" s="89"/>
      <c r="H849" s="57"/>
      <c r="I849" s="57"/>
      <c r="J849" s="57"/>
      <c r="K849" s="57"/>
      <c r="L849" s="57"/>
    </row>
    <row r="850" ht="16.5" customHeight="1">
      <c r="A850" s="57"/>
      <c r="B850" s="73"/>
      <c r="C850" s="74"/>
      <c r="D850" s="68"/>
      <c r="E850" s="57"/>
      <c r="F850" s="88"/>
      <c r="G850" s="89"/>
      <c r="H850" s="57"/>
      <c r="I850" s="57"/>
      <c r="J850" s="57"/>
      <c r="K850" s="57"/>
      <c r="L850" s="57"/>
    </row>
    <row r="851" ht="16.5" customHeight="1">
      <c r="A851" s="57"/>
      <c r="B851" s="73"/>
      <c r="C851" s="74"/>
      <c r="D851" s="68"/>
      <c r="E851" s="57"/>
      <c r="F851" s="88"/>
      <c r="G851" s="89"/>
      <c r="H851" s="57"/>
      <c r="I851" s="57"/>
      <c r="J851" s="57"/>
      <c r="K851" s="57"/>
      <c r="L851" s="57"/>
    </row>
    <row r="852" ht="16.5" customHeight="1">
      <c r="A852" s="57"/>
      <c r="B852" s="73"/>
      <c r="C852" s="74"/>
      <c r="D852" s="68"/>
      <c r="E852" s="57"/>
      <c r="F852" s="88"/>
      <c r="G852" s="89"/>
      <c r="H852" s="57"/>
      <c r="I852" s="57"/>
      <c r="J852" s="57"/>
      <c r="K852" s="57"/>
      <c r="L852" s="57"/>
    </row>
    <row r="853" ht="16.5" customHeight="1">
      <c r="A853" s="57"/>
      <c r="B853" s="73"/>
      <c r="C853" s="74"/>
      <c r="D853" s="68"/>
      <c r="E853" s="57"/>
      <c r="F853" s="88"/>
      <c r="G853" s="89"/>
      <c r="H853" s="57"/>
      <c r="I853" s="57"/>
      <c r="J853" s="57"/>
      <c r="K853" s="57"/>
      <c r="L853" s="57"/>
    </row>
    <row r="854" ht="16.5" customHeight="1">
      <c r="A854" s="57"/>
      <c r="B854" s="73"/>
      <c r="C854" s="74"/>
      <c r="D854" s="68"/>
      <c r="E854" s="57"/>
      <c r="F854" s="88"/>
      <c r="G854" s="89"/>
      <c r="H854" s="57"/>
      <c r="I854" s="57"/>
      <c r="J854" s="57"/>
      <c r="K854" s="57"/>
      <c r="L854" s="57"/>
    </row>
    <row r="855" ht="16.5" customHeight="1">
      <c r="A855" s="57"/>
      <c r="B855" s="73"/>
      <c r="C855" s="74"/>
      <c r="D855" s="68"/>
      <c r="E855" s="57"/>
      <c r="F855" s="88"/>
      <c r="G855" s="89"/>
      <c r="H855" s="57"/>
      <c r="I855" s="57"/>
      <c r="J855" s="57"/>
      <c r="K855" s="57"/>
      <c r="L855" s="57"/>
    </row>
    <row r="856" ht="16.5" customHeight="1">
      <c r="A856" s="57"/>
      <c r="B856" s="73"/>
      <c r="C856" s="74"/>
      <c r="D856" s="68"/>
      <c r="E856" s="57"/>
      <c r="F856" s="88"/>
      <c r="G856" s="89"/>
      <c r="H856" s="57"/>
      <c r="I856" s="57"/>
      <c r="J856" s="57"/>
      <c r="K856" s="57"/>
      <c r="L856" s="57"/>
    </row>
    <row r="857" ht="16.5" customHeight="1">
      <c r="A857" s="57"/>
      <c r="B857" s="73"/>
      <c r="C857" s="74"/>
      <c r="D857" s="68"/>
      <c r="E857" s="57"/>
      <c r="F857" s="88"/>
      <c r="G857" s="89"/>
      <c r="H857" s="57"/>
      <c r="I857" s="57"/>
      <c r="J857" s="57"/>
      <c r="K857" s="57"/>
      <c r="L857" s="57"/>
    </row>
    <row r="858" ht="16.5" customHeight="1">
      <c r="A858" s="57"/>
      <c r="B858" s="73"/>
      <c r="C858" s="74"/>
      <c r="D858" s="68"/>
      <c r="E858" s="57"/>
      <c r="F858" s="88"/>
      <c r="G858" s="89"/>
      <c r="H858" s="57"/>
      <c r="I858" s="57"/>
      <c r="J858" s="57"/>
      <c r="K858" s="57"/>
      <c r="L858" s="57"/>
    </row>
    <row r="859" ht="16.5" customHeight="1">
      <c r="A859" s="57"/>
      <c r="B859" s="73"/>
      <c r="C859" s="74"/>
      <c r="D859" s="68"/>
      <c r="E859" s="57"/>
      <c r="F859" s="88"/>
      <c r="G859" s="89"/>
      <c r="H859" s="57"/>
      <c r="I859" s="57"/>
      <c r="J859" s="57"/>
      <c r="K859" s="57"/>
      <c r="L859" s="57"/>
    </row>
    <row r="860" ht="16.5" customHeight="1">
      <c r="A860" s="57"/>
      <c r="B860" s="73"/>
      <c r="C860" s="74"/>
      <c r="D860" s="68"/>
      <c r="E860" s="57"/>
      <c r="F860" s="88"/>
      <c r="G860" s="89"/>
      <c r="H860" s="57"/>
      <c r="I860" s="57"/>
      <c r="J860" s="57"/>
      <c r="K860" s="57"/>
      <c r="L860" s="57"/>
    </row>
    <row r="861" ht="16.5" customHeight="1">
      <c r="A861" s="57"/>
      <c r="B861" s="73"/>
      <c r="C861" s="74"/>
      <c r="D861" s="68"/>
      <c r="E861" s="57"/>
      <c r="F861" s="88"/>
      <c r="G861" s="89"/>
      <c r="H861" s="57"/>
      <c r="I861" s="57"/>
      <c r="J861" s="57"/>
      <c r="K861" s="57"/>
      <c r="L861" s="57"/>
    </row>
    <row r="862" ht="16.5" customHeight="1">
      <c r="A862" s="57"/>
      <c r="B862" s="73"/>
      <c r="C862" s="74"/>
      <c r="D862" s="68"/>
      <c r="E862" s="57"/>
      <c r="F862" s="88"/>
      <c r="G862" s="89"/>
      <c r="H862" s="57"/>
      <c r="I862" s="57"/>
      <c r="J862" s="57"/>
      <c r="K862" s="57"/>
      <c r="L862" s="57"/>
    </row>
    <row r="863" ht="16.5" customHeight="1">
      <c r="A863" s="57"/>
      <c r="B863" s="73"/>
      <c r="C863" s="74"/>
      <c r="D863" s="68"/>
      <c r="E863" s="57"/>
      <c r="F863" s="88"/>
      <c r="G863" s="89"/>
      <c r="H863" s="57"/>
      <c r="I863" s="57"/>
      <c r="J863" s="57"/>
      <c r="K863" s="57"/>
      <c r="L863" s="57"/>
    </row>
    <row r="864" ht="16.5" customHeight="1">
      <c r="A864" s="57"/>
      <c r="B864" s="73"/>
      <c r="C864" s="74"/>
      <c r="D864" s="68"/>
      <c r="E864" s="57"/>
      <c r="F864" s="88"/>
      <c r="G864" s="89"/>
      <c r="H864" s="57"/>
      <c r="I864" s="57"/>
      <c r="J864" s="57"/>
      <c r="K864" s="57"/>
      <c r="L864" s="57"/>
    </row>
    <row r="865" ht="16.5" customHeight="1">
      <c r="A865" s="57"/>
      <c r="B865" s="73"/>
      <c r="C865" s="74"/>
      <c r="D865" s="68"/>
      <c r="E865" s="57"/>
      <c r="F865" s="88"/>
      <c r="G865" s="89"/>
      <c r="H865" s="57"/>
      <c r="I865" s="57"/>
      <c r="J865" s="57"/>
      <c r="K865" s="57"/>
      <c r="L865" s="57"/>
    </row>
    <row r="866" ht="16.5" customHeight="1">
      <c r="A866" s="57"/>
      <c r="B866" s="73"/>
      <c r="C866" s="74"/>
      <c r="D866" s="68"/>
      <c r="E866" s="57"/>
      <c r="F866" s="88"/>
      <c r="G866" s="89"/>
      <c r="H866" s="57"/>
      <c r="I866" s="57"/>
      <c r="J866" s="57"/>
      <c r="K866" s="57"/>
      <c r="L866" s="57"/>
    </row>
    <row r="867" ht="16.5" customHeight="1">
      <c r="A867" s="57"/>
      <c r="B867" s="73"/>
      <c r="C867" s="74"/>
      <c r="D867" s="68"/>
      <c r="E867" s="57"/>
      <c r="F867" s="88"/>
      <c r="G867" s="89"/>
      <c r="H867" s="57"/>
      <c r="I867" s="57"/>
      <c r="J867" s="57"/>
      <c r="K867" s="57"/>
      <c r="L867" s="57"/>
    </row>
    <row r="868" ht="16.5" customHeight="1">
      <c r="A868" s="57"/>
      <c r="B868" s="73"/>
      <c r="C868" s="74"/>
      <c r="D868" s="68"/>
      <c r="E868" s="57"/>
      <c r="F868" s="88"/>
      <c r="G868" s="89"/>
      <c r="H868" s="57"/>
      <c r="I868" s="57"/>
      <c r="J868" s="57"/>
      <c r="K868" s="57"/>
      <c r="L868" s="57"/>
    </row>
    <row r="869" ht="16.5" customHeight="1">
      <c r="A869" s="57"/>
      <c r="B869" s="73"/>
      <c r="C869" s="74"/>
      <c r="D869" s="68"/>
      <c r="E869" s="57"/>
      <c r="F869" s="88"/>
      <c r="G869" s="89"/>
      <c r="H869" s="57"/>
      <c r="I869" s="57"/>
      <c r="J869" s="57"/>
      <c r="K869" s="57"/>
      <c r="L869" s="57"/>
    </row>
    <row r="870" ht="16.5" customHeight="1">
      <c r="A870" s="57"/>
      <c r="B870" s="73"/>
      <c r="C870" s="74"/>
      <c r="D870" s="68"/>
      <c r="E870" s="57"/>
      <c r="F870" s="88"/>
      <c r="G870" s="89"/>
      <c r="H870" s="57"/>
      <c r="I870" s="57"/>
      <c r="J870" s="57"/>
      <c r="K870" s="57"/>
      <c r="L870" s="57"/>
    </row>
    <row r="871" ht="16.5" customHeight="1">
      <c r="A871" s="57"/>
      <c r="B871" s="73"/>
      <c r="C871" s="74"/>
      <c r="D871" s="68"/>
      <c r="E871" s="57"/>
      <c r="F871" s="88"/>
      <c r="G871" s="89"/>
      <c r="H871" s="57"/>
      <c r="I871" s="57"/>
      <c r="J871" s="57"/>
      <c r="K871" s="57"/>
      <c r="L871" s="57"/>
    </row>
    <row r="872" ht="16.5" customHeight="1">
      <c r="A872" s="57"/>
      <c r="B872" s="73"/>
      <c r="C872" s="74"/>
      <c r="D872" s="68"/>
      <c r="E872" s="57"/>
      <c r="F872" s="88"/>
      <c r="G872" s="89"/>
      <c r="H872" s="57"/>
      <c r="I872" s="57"/>
      <c r="J872" s="57"/>
      <c r="K872" s="57"/>
      <c r="L872" s="57"/>
    </row>
    <row r="873" ht="16.5" customHeight="1">
      <c r="A873" s="57"/>
      <c r="B873" s="73"/>
      <c r="C873" s="74"/>
      <c r="D873" s="68"/>
      <c r="E873" s="57"/>
      <c r="F873" s="88"/>
      <c r="G873" s="89"/>
      <c r="H873" s="57"/>
      <c r="I873" s="57"/>
      <c r="J873" s="57"/>
      <c r="K873" s="57"/>
      <c r="L873" s="57"/>
    </row>
    <row r="874" ht="16.5" customHeight="1">
      <c r="A874" s="57"/>
      <c r="B874" s="73"/>
      <c r="C874" s="74"/>
      <c r="D874" s="68"/>
      <c r="E874" s="57"/>
      <c r="F874" s="88"/>
      <c r="G874" s="89"/>
      <c r="H874" s="57"/>
      <c r="I874" s="57"/>
      <c r="J874" s="57"/>
      <c r="K874" s="57"/>
      <c r="L874" s="57"/>
    </row>
    <row r="875" ht="16.5" customHeight="1">
      <c r="A875" s="57"/>
      <c r="B875" s="73"/>
      <c r="C875" s="74"/>
      <c r="D875" s="68"/>
      <c r="E875" s="57"/>
      <c r="F875" s="88"/>
      <c r="G875" s="89"/>
      <c r="H875" s="57"/>
      <c r="I875" s="57"/>
      <c r="J875" s="57"/>
      <c r="K875" s="57"/>
      <c r="L875" s="57"/>
    </row>
    <row r="876" ht="16.5" customHeight="1">
      <c r="A876" s="57"/>
      <c r="B876" s="73"/>
      <c r="C876" s="74"/>
      <c r="D876" s="68"/>
      <c r="E876" s="57"/>
      <c r="F876" s="88"/>
      <c r="G876" s="89"/>
      <c r="H876" s="57"/>
      <c r="I876" s="57"/>
      <c r="J876" s="57"/>
      <c r="K876" s="57"/>
      <c r="L876" s="57"/>
    </row>
    <row r="877" ht="16.5" customHeight="1">
      <c r="A877" s="57"/>
      <c r="B877" s="73"/>
      <c r="C877" s="74"/>
      <c r="D877" s="68"/>
      <c r="E877" s="57"/>
      <c r="F877" s="88"/>
      <c r="G877" s="89"/>
      <c r="H877" s="57"/>
      <c r="I877" s="57"/>
      <c r="J877" s="57"/>
      <c r="K877" s="57"/>
      <c r="L877" s="57"/>
    </row>
    <row r="878" ht="16.5" customHeight="1">
      <c r="A878" s="57"/>
      <c r="B878" s="73"/>
      <c r="C878" s="74"/>
      <c r="D878" s="68"/>
      <c r="E878" s="57"/>
      <c r="F878" s="88"/>
      <c r="G878" s="89"/>
      <c r="H878" s="57"/>
      <c r="I878" s="57"/>
      <c r="J878" s="57"/>
      <c r="K878" s="57"/>
      <c r="L878" s="57"/>
    </row>
    <row r="879" ht="16.5" customHeight="1">
      <c r="A879" s="57"/>
      <c r="B879" s="73"/>
      <c r="C879" s="74"/>
      <c r="D879" s="68"/>
      <c r="E879" s="57"/>
      <c r="F879" s="88"/>
      <c r="G879" s="89"/>
      <c r="H879" s="57"/>
      <c r="I879" s="57"/>
      <c r="J879" s="57"/>
      <c r="K879" s="57"/>
      <c r="L879" s="57"/>
    </row>
    <row r="880" ht="16.5" customHeight="1">
      <c r="A880" s="57"/>
      <c r="B880" s="73"/>
      <c r="C880" s="74"/>
      <c r="D880" s="68"/>
      <c r="E880" s="57"/>
      <c r="F880" s="88"/>
      <c r="G880" s="89"/>
      <c r="H880" s="57"/>
      <c r="I880" s="57"/>
      <c r="J880" s="57"/>
      <c r="K880" s="57"/>
      <c r="L880" s="57"/>
    </row>
    <row r="881" ht="16.5" customHeight="1">
      <c r="A881" s="57"/>
      <c r="B881" s="73"/>
      <c r="C881" s="74"/>
      <c r="D881" s="68"/>
      <c r="E881" s="57"/>
      <c r="F881" s="88"/>
      <c r="G881" s="89"/>
      <c r="H881" s="57"/>
      <c r="I881" s="57"/>
      <c r="J881" s="57"/>
      <c r="K881" s="57"/>
      <c r="L881" s="57"/>
    </row>
    <row r="882" ht="16.5" customHeight="1">
      <c r="A882" s="57"/>
      <c r="B882" s="73"/>
      <c r="C882" s="74"/>
      <c r="D882" s="68"/>
      <c r="E882" s="57"/>
      <c r="F882" s="88"/>
      <c r="G882" s="89"/>
      <c r="H882" s="57"/>
      <c r="I882" s="57"/>
      <c r="J882" s="57"/>
      <c r="K882" s="57"/>
      <c r="L882" s="57"/>
    </row>
    <row r="883" ht="16.5" customHeight="1">
      <c r="A883" s="57"/>
      <c r="B883" s="73"/>
      <c r="C883" s="74"/>
      <c r="D883" s="68"/>
      <c r="E883" s="57"/>
      <c r="F883" s="88"/>
      <c r="G883" s="89"/>
      <c r="H883" s="57"/>
      <c r="I883" s="57"/>
      <c r="J883" s="57"/>
      <c r="K883" s="57"/>
      <c r="L883" s="57"/>
    </row>
    <row r="884" ht="16.5" customHeight="1">
      <c r="A884" s="57"/>
      <c r="B884" s="73"/>
      <c r="C884" s="74"/>
      <c r="D884" s="68"/>
      <c r="E884" s="57"/>
      <c r="F884" s="88"/>
      <c r="G884" s="89"/>
      <c r="H884" s="57"/>
      <c r="I884" s="57"/>
      <c r="J884" s="57"/>
      <c r="K884" s="57"/>
      <c r="L884" s="57"/>
    </row>
    <row r="885" ht="16.5" customHeight="1">
      <c r="A885" s="57"/>
      <c r="B885" s="73"/>
      <c r="C885" s="74"/>
      <c r="D885" s="68"/>
      <c r="E885" s="57"/>
      <c r="F885" s="88"/>
      <c r="G885" s="89"/>
      <c r="H885" s="57"/>
      <c r="I885" s="57"/>
      <c r="J885" s="57"/>
      <c r="K885" s="57"/>
      <c r="L885" s="57"/>
    </row>
    <row r="886" ht="16.5" customHeight="1">
      <c r="A886" s="57"/>
      <c r="B886" s="73"/>
      <c r="C886" s="74"/>
      <c r="D886" s="68"/>
      <c r="E886" s="57"/>
      <c r="F886" s="88"/>
      <c r="G886" s="89"/>
      <c r="H886" s="57"/>
      <c r="I886" s="57"/>
      <c r="J886" s="57"/>
      <c r="K886" s="57"/>
      <c r="L886" s="57"/>
    </row>
    <row r="887" ht="16.5" customHeight="1">
      <c r="A887" s="57"/>
      <c r="B887" s="73"/>
      <c r="C887" s="74"/>
      <c r="D887" s="68"/>
      <c r="E887" s="57"/>
      <c r="F887" s="88"/>
      <c r="G887" s="89"/>
      <c r="H887" s="57"/>
      <c r="I887" s="57"/>
      <c r="J887" s="57"/>
      <c r="K887" s="57"/>
      <c r="L887" s="57"/>
    </row>
    <row r="888" ht="16.5" customHeight="1">
      <c r="A888" s="57"/>
      <c r="B888" s="73"/>
      <c r="C888" s="74"/>
      <c r="D888" s="68"/>
      <c r="E888" s="57"/>
      <c r="F888" s="88"/>
      <c r="G888" s="89"/>
      <c r="H888" s="57"/>
      <c r="I888" s="57"/>
      <c r="J888" s="57"/>
      <c r="K888" s="57"/>
      <c r="L888" s="57"/>
    </row>
    <row r="889" ht="16.5" customHeight="1">
      <c r="A889" s="57"/>
      <c r="B889" s="73"/>
      <c r="C889" s="74"/>
      <c r="D889" s="68"/>
      <c r="E889" s="57"/>
      <c r="F889" s="88"/>
      <c r="G889" s="89"/>
      <c r="H889" s="57"/>
      <c r="I889" s="57"/>
      <c r="J889" s="57"/>
      <c r="K889" s="57"/>
      <c r="L889" s="57"/>
    </row>
    <row r="890" ht="16.5" customHeight="1">
      <c r="A890" s="57"/>
      <c r="B890" s="73"/>
      <c r="C890" s="74"/>
      <c r="D890" s="68"/>
      <c r="E890" s="57"/>
      <c r="F890" s="88"/>
      <c r="G890" s="89"/>
      <c r="H890" s="57"/>
      <c r="I890" s="57"/>
      <c r="J890" s="57"/>
      <c r="K890" s="57"/>
      <c r="L890" s="57"/>
    </row>
    <row r="891" ht="16.5" customHeight="1">
      <c r="A891" s="57"/>
      <c r="B891" s="73"/>
      <c r="C891" s="74"/>
      <c r="D891" s="68"/>
      <c r="E891" s="57"/>
      <c r="F891" s="88"/>
      <c r="G891" s="89"/>
      <c r="H891" s="57"/>
      <c r="I891" s="57"/>
      <c r="J891" s="57"/>
      <c r="K891" s="57"/>
      <c r="L891" s="57"/>
    </row>
    <row r="892" ht="16.5" customHeight="1">
      <c r="A892" s="57"/>
      <c r="B892" s="73"/>
      <c r="C892" s="74"/>
      <c r="D892" s="68"/>
      <c r="E892" s="57"/>
      <c r="F892" s="88"/>
      <c r="G892" s="89"/>
      <c r="H892" s="57"/>
      <c r="I892" s="57"/>
      <c r="J892" s="57"/>
      <c r="K892" s="57"/>
      <c r="L892" s="57"/>
    </row>
    <row r="893" ht="16.5" customHeight="1">
      <c r="A893" s="57"/>
      <c r="B893" s="73"/>
      <c r="C893" s="74"/>
      <c r="D893" s="68"/>
      <c r="E893" s="57"/>
      <c r="F893" s="88"/>
      <c r="G893" s="89"/>
      <c r="H893" s="57"/>
      <c r="I893" s="57"/>
      <c r="J893" s="57"/>
      <c r="K893" s="57"/>
      <c r="L893" s="57"/>
    </row>
    <row r="894" ht="16.5" customHeight="1">
      <c r="A894" s="57"/>
      <c r="B894" s="73"/>
      <c r="C894" s="74"/>
      <c r="D894" s="68"/>
      <c r="E894" s="57"/>
      <c r="F894" s="88"/>
      <c r="G894" s="89"/>
      <c r="H894" s="57"/>
      <c r="I894" s="57"/>
      <c r="J894" s="57"/>
      <c r="K894" s="57"/>
      <c r="L894" s="57"/>
    </row>
    <row r="895" ht="16.5" customHeight="1">
      <c r="A895" s="57"/>
      <c r="B895" s="73"/>
      <c r="C895" s="74"/>
      <c r="D895" s="68"/>
      <c r="E895" s="57"/>
      <c r="F895" s="88"/>
      <c r="G895" s="89"/>
      <c r="H895" s="57"/>
      <c r="I895" s="57"/>
      <c r="J895" s="57"/>
      <c r="K895" s="57"/>
      <c r="L895" s="57"/>
    </row>
    <row r="896" ht="16.5" customHeight="1">
      <c r="A896" s="57"/>
      <c r="B896" s="73"/>
      <c r="C896" s="74"/>
      <c r="D896" s="68"/>
      <c r="E896" s="57"/>
      <c r="F896" s="88"/>
      <c r="G896" s="89"/>
      <c r="H896" s="57"/>
      <c r="I896" s="57"/>
      <c r="J896" s="57"/>
      <c r="K896" s="57"/>
      <c r="L896" s="57"/>
    </row>
    <row r="897" ht="16.5" customHeight="1">
      <c r="A897" s="57"/>
      <c r="B897" s="73"/>
      <c r="C897" s="74"/>
      <c r="D897" s="68"/>
      <c r="E897" s="57"/>
      <c r="F897" s="88"/>
      <c r="G897" s="89"/>
      <c r="H897" s="57"/>
      <c r="I897" s="57"/>
      <c r="J897" s="57"/>
      <c r="K897" s="57"/>
      <c r="L897" s="57"/>
    </row>
    <row r="898" ht="16.5" customHeight="1">
      <c r="A898" s="57"/>
      <c r="B898" s="73"/>
      <c r="C898" s="74"/>
      <c r="D898" s="68"/>
      <c r="E898" s="57"/>
      <c r="F898" s="88"/>
      <c r="G898" s="89"/>
      <c r="H898" s="57"/>
      <c r="I898" s="57"/>
      <c r="J898" s="57"/>
      <c r="K898" s="57"/>
      <c r="L898" s="57"/>
    </row>
    <row r="899" ht="16.5" customHeight="1">
      <c r="A899" s="57"/>
      <c r="B899" s="73"/>
      <c r="C899" s="74"/>
      <c r="D899" s="68"/>
      <c r="E899" s="57"/>
      <c r="F899" s="88"/>
      <c r="G899" s="89"/>
      <c r="H899" s="57"/>
      <c r="I899" s="57"/>
      <c r="J899" s="57"/>
      <c r="K899" s="57"/>
      <c r="L899" s="57"/>
    </row>
    <row r="900" ht="16.5" customHeight="1">
      <c r="A900" s="57"/>
      <c r="B900" s="73"/>
      <c r="C900" s="74"/>
      <c r="D900" s="68"/>
      <c r="E900" s="57"/>
      <c r="F900" s="88"/>
      <c r="G900" s="89"/>
      <c r="H900" s="57"/>
      <c r="I900" s="57"/>
      <c r="J900" s="57"/>
      <c r="K900" s="57"/>
      <c r="L900" s="57"/>
    </row>
    <row r="901" ht="16.5" customHeight="1">
      <c r="A901" s="57"/>
      <c r="B901" s="73"/>
      <c r="C901" s="74"/>
      <c r="D901" s="68"/>
      <c r="E901" s="57"/>
      <c r="F901" s="88"/>
      <c r="G901" s="89"/>
      <c r="H901" s="57"/>
      <c r="I901" s="57"/>
      <c r="J901" s="57"/>
      <c r="K901" s="57"/>
      <c r="L901" s="57"/>
    </row>
    <row r="902" ht="16.5" customHeight="1">
      <c r="A902" s="57"/>
      <c r="B902" s="73"/>
      <c r="C902" s="74"/>
      <c r="D902" s="68"/>
      <c r="E902" s="57"/>
      <c r="F902" s="88"/>
      <c r="G902" s="89"/>
      <c r="H902" s="57"/>
      <c r="I902" s="57"/>
      <c r="J902" s="57"/>
      <c r="K902" s="57"/>
      <c r="L902" s="57"/>
    </row>
    <row r="903" ht="16.5" customHeight="1">
      <c r="A903" s="57"/>
      <c r="B903" s="73"/>
      <c r="C903" s="74"/>
      <c r="D903" s="68"/>
      <c r="E903" s="57"/>
      <c r="F903" s="88"/>
      <c r="G903" s="89"/>
      <c r="H903" s="57"/>
      <c r="I903" s="57"/>
      <c r="J903" s="57"/>
      <c r="K903" s="57"/>
      <c r="L903" s="57"/>
    </row>
    <row r="904" ht="16.5" customHeight="1">
      <c r="A904" s="57"/>
      <c r="B904" s="73"/>
      <c r="C904" s="74"/>
      <c r="D904" s="68"/>
      <c r="E904" s="57"/>
      <c r="F904" s="88"/>
      <c r="G904" s="89"/>
      <c r="H904" s="57"/>
      <c r="I904" s="57"/>
      <c r="J904" s="57"/>
      <c r="K904" s="57"/>
      <c r="L904" s="57"/>
    </row>
    <row r="905" ht="16.5" customHeight="1">
      <c r="A905" s="57"/>
      <c r="B905" s="73"/>
      <c r="C905" s="74"/>
      <c r="D905" s="68"/>
      <c r="E905" s="57"/>
      <c r="F905" s="88"/>
      <c r="G905" s="89"/>
      <c r="H905" s="57"/>
      <c r="I905" s="57"/>
      <c r="J905" s="57"/>
      <c r="K905" s="57"/>
      <c r="L905" s="57"/>
    </row>
    <row r="906" ht="16.5" customHeight="1">
      <c r="A906" s="57"/>
      <c r="B906" s="73"/>
      <c r="C906" s="74"/>
      <c r="D906" s="68"/>
      <c r="E906" s="57"/>
      <c r="F906" s="88"/>
      <c r="G906" s="89"/>
      <c r="H906" s="57"/>
      <c r="I906" s="57"/>
      <c r="J906" s="57"/>
      <c r="K906" s="57"/>
      <c r="L906" s="57"/>
    </row>
    <row r="907" ht="16.5" customHeight="1">
      <c r="A907" s="57"/>
      <c r="B907" s="73"/>
      <c r="C907" s="74"/>
      <c r="D907" s="68"/>
      <c r="E907" s="57"/>
      <c r="F907" s="88"/>
      <c r="G907" s="89"/>
      <c r="H907" s="57"/>
      <c r="I907" s="57"/>
      <c r="J907" s="57"/>
      <c r="K907" s="57"/>
      <c r="L907" s="57"/>
    </row>
    <row r="908" ht="16.5" customHeight="1">
      <c r="A908" s="57"/>
      <c r="B908" s="73"/>
      <c r="C908" s="74"/>
      <c r="D908" s="68"/>
      <c r="E908" s="57"/>
      <c r="F908" s="88"/>
      <c r="G908" s="89"/>
      <c r="H908" s="57"/>
      <c r="I908" s="57"/>
      <c r="J908" s="57"/>
      <c r="K908" s="57"/>
      <c r="L908" s="57"/>
    </row>
    <row r="909" ht="16.5" customHeight="1">
      <c r="A909" s="57"/>
      <c r="B909" s="73"/>
      <c r="C909" s="74"/>
      <c r="D909" s="68"/>
      <c r="E909" s="57"/>
      <c r="F909" s="88"/>
      <c r="G909" s="89"/>
      <c r="H909" s="57"/>
      <c r="I909" s="57"/>
      <c r="J909" s="57"/>
      <c r="K909" s="57"/>
      <c r="L909" s="57"/>
    </row>
    <row r="910" ht="16.5" customHeight="1">
      <c r="A910" s="57"/>
      <c r="B910" s="73"/>
      <c r="C910" s="74"/>
      <c r="D910" s="68"/>
      <c r="E910" s="57"/>
      <c r="F910" s="88"/>
      <c r="G910" s="89"/>
      <c r="H910" s="57"/>
      <c r="I910" s="57"/>
      <c r="J910" s="57"/>
      <c r="K910" s="57"/>
      <c r="L910" s="57"/>
    </row>
    <row r="911" ht="16.5" customHeight="1">
      <c r="A911" s="57"/>
      <c r="B911" s="73"/>
      <c r="C911" s="74"/>
      <c r="D911" s="68"/>
      <c r="E911" s="57"/>
      <c r="F911" s="88"/>
      <c r="G911" s="89"/>
      <c r="H911" s="57"/>
      <c r="I911" s="57"/>
      <c r="J911" s="57"/>
      <c r="K911" s="57"/>
      <c r="L911" s="57"/>
    </row>
    <row r="912" ht="16.5" customHeight="1">
      <c r="A912" s="57"/>
      <c r="B912" s="73"/>
      <c r="C912" s="74"/>
      <c r="D912" s="68"/>
      <c r="E912" s="57"/>
      <c r="F912" s="88"/>
      <c r="G912" s="89"/>
      <c r="H912" s="57"/>
      <c r="I912" s="57"/>
      <c r="J912" s="57"/>
      <c r="K912" s="57"/>
      <c r="L912" s="57"/>
    </row>
    <row r="913" ht="16.5" customHeight="1">
      <c r="A913" s="57"/>
      <c r="B913" s="73"/>
      <c r="C913" s="74"/>
      <c r="D913" s="68"/>
      <c r="E913" s="57"/>
      <c r="F913" s="88"/>
      <c r="G913" s="89"/>
      <c r="H913" s="57"/>
      <c r="I913" s="57"/>
      <c r="J913" s="57"/>
      <c r="K913" s="57"/>
      <c r="L913" s="57"/>
    </row>
    <row r="914" ht="16.5" customHeight="1">
      <c r="A914" s="57"/>
      <c r="B914" s="73"/>
      <c r="C914" s="74"/>
      <c r="D914" s="68"/>
      <c r="E914" s="57"/>
      <c r="F914" s="88"/>
      <c r="G914" s="89"/>
      <c r="H914" s="57"/>
      <c r="I914" s="57"/>
      <c r="J914" s="57"/>
      <c r="K914" s="57"/>
      <c r="L914" s="57"/>
    </row>
    <row r="915" ht="16.5" customHeight="1">
      <c r="A915" s="57"/>
      <c r="B915" s="73"/>
      <c r="C915" s="74"/>
      <c r="D915" s="68"/>
      <c r="E915" s="57"/>
      <c r="F915" s="88"/>
      <c r="G915" s="89"/>
      <c r="H915" s="57"/>
      <c r="I915" s="57"/>
      <c r="J915" s="57"/>
      <c r="K915" s="57"/>
      <c r="L915" s="57"/>
    </row>
    <row r="916" ht="16.5" customHeight="1">
      <c r="A916" s="57"/>
      <c r="B916" s="73"/>
      <c r="C916" s="74"/>
      <c r="D916" s="68"/>
      <c r="E916" s="57"/>
      <c r="F916" s="88"/>
      <c r="G916" s="89"/>
      <c r="H916" s="57"/>
      <c r="I916" s="57"/>
      <c r="J916" s="57"/>
      <c r="K916" s="57"/>
      <c r="L916" s="57"/>
    </row>
    <row r="917" ht="16.5" customHeight="1">
      <c r="A917" s="57"/>
      <c r="B917" s="73"/>
      <c r="C917" s="74"/>
      <c r="D917" s="68"/>
      <c r="E917" s="57"/>
      <c r="F917" s="88"/>
      <c r="G917" s="89"/>
      <c r="H917" s="57"/>
      <c r="I917" s="57"/>
      <c r="J917" s="57"/>
      <c r="K917" s="57"/>
      <c r="L917" s="57"/>
    </row>
    <row r="918" ht="16.5" customHeight="1">
      <c r="A918" s="57"/>
      <c r="B918" s="73"/>
      <c r="C918" s="74"/>
      <c r="D918" s="68"/>
      <c r="E918" s="57"/>
      <c r="F918" s="88"/>
      <c r="G918" s="89"/>
      <c r="H918" s="57"/>
      <c r="I918" s="57"/>
      <c r="J918" s="57"/>
      <c r="K918" s="57"/>
      <c r="L918" s="57"/>
    </row>
    <row r="919" ht="16.5" customHeight="1">
      <c r="A919" s="57"/>
      <c r="B919" s="73"/>
      <c r="C919" s="74"/>
      <c r="D919" s="68"/>
      <c r="E919" s="57"/>
      <c r="F919" s="88"/>
      <c r="G919" s="89"/>
      <c r="H919" s="57"/>
      <c r="I919" s="57"/>
      <c r="J919" s="57"/>
      <c r="K919" s="57"/>
      <c r="L919" s="57"/>
    </row>
    <row r="920" ht="16.5" customHeight="1">
      <c r="A920" s="57"/>
      <c r="B920" s="73"/>
      <c r="C920" s="74"/>
      <c r="D920" s="68"/>
      <c r="E920" s="57"/>
      <c r="F920" s="88"/>
      <c r="G920" s="89"/>
      <c r="H920" s="57"/>
      <c r="I920" s="57"/>
      <c r="J920" s="57"/>
      <c r="K920" s="57"/>
      <c r="L920" s="57"/>
    </row>
    <row r="921" ht="16.5" customHeight="1">
      <c r="A921" s="57"/>
      <c r="B921" s="73"/>
      <c r="C921" s="74"/>
      <c r="D921" s="68"/>
      <c r="E921" s="57"/>
      <c r="F921" s="88"/>
      <c r="G921" s="89"/>
      <c r="H921" s="57"/>
      <c r="I921" s="57"/>
      <c r="J921" s="57"/>
      <c r="K921" s="57"/>
      <c r="L921" s="57"/>
    </row>
    <row r="922" ht="16.5" customHeight="1">
      <c r="A922" s="57"/>
      <c r="B922" s="73"/>
      <c r="C922" s="74"/>
      <c r="D922" s="68"/>
      <c r="E922" s="57"/>
      <c r="F922" s="88"/>
      <c r="G922" s="89"/>
      <c r="H922" s="57"/>
      <c r="I922" s="57"/>
      <c r="J922" s="57"/>
      <c r="K922" s="57"/>
      <c r="L922" s="57"/>
    </row>
    <row r="923" ht="16.5" customHeight="1">
      <c r="A923" s="57"/>
      <c r="B923" s="73"/>
      <c r="C923" s="74"/>
      <c r="D923" s="68"/>
      <c r="E923" s="57"/>
      <c r="F923" s="88"/>
      <c r="G923" s="89"/>
      <c r="H923" s="57"/>
      <c r="I923" s="57"/>
      <c r="J923" s="57"/>
      <c r="K923" s="57"/>
      <c r="L923" s="57"/>
    </row>
    <row r="924" ht="16.5" customHeight="1">
      <c r="A924" s="57"/>
      <c r="B924" s="73"/>
      <c r="C924" s="74"/>
      <c r="D924" s="68"/>
      <c r="E924" s="57"/>
      <c r="F924" s="88"/>
      <c r="G924" s="89"/>
      <c r="H924" s="57"/>
      <c r="I924" s="57"/>
      <c r="J924" s="57"/>
      <c r="K924" s="57"/>
      <c r="L924" s="57"/>
    </row>
    <row r="925" ht="16.5" customHeight="1">
      <c r="A925" s="57"/>
      <c r="B925" s="73"/>
      <c r="C925" s="74"/>
      <c r="D925" s="68"/>
      <c r="E925" s="57"/>
      <c r="F925" s="88"/>
      <c r="G925" s="89"/>
      <c r="H925" s="57"/>
      <c r="I925" s="57"/>
      <c r="J925" s="57"/>
      <c r="K925" s="57"/>
      <c r="L925" s="57"/>
    </row>
    <row r="926" ht="16.5" customHeight="1">
      <c r="A926" s="57"/>
      <c r="B926" s="73"/>
      <c r="C926" s="74"/>
      <c r="D926" s="68"/>
      <c r="E926" s="57"/>
      <c r="F926" s="88"/>
      <c r="G926" s="89"/>
      <c r="H926" s="57"/>
      <c r="I926" s="57"/>
      <c r="J926" s="57"/>
      <c r="K926" s="57"/>
      <c r="L926" s="57"/>
    </row>
    <row r="927" ht="16.5" customHeight="1">
      <c r="A927" s="57"/>
      <c r="B927" s="73"/>
      <c r="C927" s="74"/>
      <c r="D927" s="68"/>
      <c r="E927" s="57"/>
      <c r="F927" s="88"/>
      <c r="G927" s="89"/>
      <c r="H927" s="57"/>
      <c r="I927" s="57"/>
      <c r="J927" s="57"/>
      <c r="K927" s="57"/>
      <c r="L927" s="57"/>
    </row>
    <row r="928" ht="16.5" customHeight="1">
      <c r="A928" s="57"/>
      <c r="B928" s="73"/>
      <c r="C928" s="74"/>
      <c r="D928" s="68"/>
      <c r="E928" s="57"/>
      <c r="F928" s="88"/>
      <c r="G928" s="89"/>
      <c r="H928" s="57"/>
      <c r="I928" s="57"/>
      <c r="J928" s="57"/>
      <c r="K928" s="57"/>
      <c r="L928" s="57"/>
    </row>
    <row r="929" ht="16.5" customHeight="1">
      <c r="A929" s="57"/>
      <c r="B929" s="73"/>
      <c r="C929" s="74"/>
      <c r="D929" s="68"/>
      <c r="E929" s="57"/>
      <c r="F929" s="88"/>
      <c r="G929" s="89"/>
      <c r="H929" s="57"/>
      <c r="I929" s="57"/>
      <c r="J929" s="57"/>
      <c r="K929" s="57"/>
      <c r="L929" s="57"/>
    </row>
    <row r="930" ht="16.5" customHeight="1">
      <c r="A930" s="57"/>
      <c r="B930" s="73"/>
      <c r="C930" s="74"/>
      <c r="D930" s="68"/>
      <c r="E930" s="57"/>
      <c r="F930" s="88"/>
      <c r="G930" s="89"/>
      <c r="H930" s="57"/>
      <c r="I930" s="57"/>
      <c r="J930" s="57"/>
      <c r="K930" s="57"/>
      <c r="L930" s="57"/>
    </row>
    <row r="931" ht="16.5" customHeight="1">
      <c r="A931" s="57"/>
      <c r="B931" s="73"/>
      <c r="C931" s="74"/>
      <c r="D931" s="68"/>
      <c r="E931" s="57"/>
      <c r="F931" s="88"/>
      <c r="G931" s="89"/>
      <c r="H931" s="57"/>
      <c r="I931" s="57"/>
      <c r="J931" s="57"/>
      <c r="K931" s="57"/>
      <c r="L931" s="57"/>
    </row>
    <row r="932" ht="16.5" customHeight="1">
      <c r="A932" s="57"/>
      <c r="B932" s="73"/>
      <c r="C932" s="74"/>
      <c r="D932" s="68"/>
      <c r="E932" s="57"/>
      <c r="F932" s="88"/>
      <c r="G932" s="89"/>
      <c r="H932" s="57"/>
      <c r="I932" s="57"/>
      <c r="J932" s="57"/>
      <c r="K932" s="57"/>
      <c r="L932" s="57"/>
    </row>
    <row r="933" ht="16.5" customHeight="1">
      <c r="A933" s="57"/>
      <c r="B933" s="73"/>
      <c r="C933" s="74"/>
      <c r="D933" s="68"/>
      <c r="E933" s="57"/>
      <c r="F933" s="88"/>
      <c r="G933" s="89"/>
      <c r="H933" s="57"/>
      <c r="I933" s="57"/>
      <c r="J933" s="57"/>
      <c r="K933" s="57"/>
      <c r="L933" s="57"/>
    </row>
    <row r="934" ht="16.5" customHeight="1">
      <c r="A934" s="57"/>
      <c r="B934" s="73"/>
      <c r="C934" s="74"/>
      <c r="D934" s="68"/>
      <c r="E934" s="57"/>
      <c r="F934" s="88"/>
      <c r="G934" s="89"/>
      <c r="H934" s="57"/>
      <c r="I934" s="57"/>
      <c r="J934" s="57"/>
      <c r="K934" s="57"/>
      <c r="L934" s="57"/>
    </row>
    <row r="935" ht="16.5" customHeight="1">
      <c r="A935" s="57"/>
      <c r="B935" s="73"/>
      <c r="C935" s="74"/>
      <c r="D935" s="68"/>
      <c r="E935" s="57"/>
      <c r="F935" s="88"/>
      <c r="G935" s="89"/>
      <c r="H935" s="57"/>
      <c r="I935" s="57"/>
      <c r="J935" s="57"/>
      <c r="K935" s="57"/>
      <c r="L935" s="57"/>
    </row>
    <row r="936" ht="16.5" customHeight="1">
      <c r="A936" s="57"/>
      <c r="B936" s="73"/>
      <c r="C936" s="74"/>
      <c r="D936" s="68"/>
      <c r="E936" s="57"/>
      <c r="F936" s="88"/>
      <c r="G936" s="89"/>
      <c r="H936" s="57"/>
      <c r="I936" s="57"/>
      <c r="J936" s="57"/>
      <c r="K936" s="57"/>
      <c r="L936" s="57"/>
    </row>
    <row r="937" ht="16.5" customHeight="1">
      <c r="A937" s="57"/>
      <c r="B937" s="73"/>
      <c r="C937" s="74"/>
      <c r="D937" s="68"/>
      <c r="E937" s="57"/>
      <c r="F937" s="88"/>
      <c r="G937" s="89"/>
      <c r="H937" s="57"/>
      <c r="I937" s="57"/>
      <c r="J937" s="57"/>
      <c r="K937" s="57"/>
      <c r="L937" s="57"/>
    </row>
    <row r="938" ht="16.5" customHeight="1">
      <c r="A938" s="57"/>
      <c r="B938" s="73"/>
      <c r="C938" s="74"/>
      <c r="D938" s="68"/>
      <c r="E938" s="57"/>
      <c r="F938" s="88"/>
      <c r="G938" s="89"/>
      <c r="H938" s="57"/>
      <c r="I938" s="57"/>
      <c r="J938" s="57"/>
      <c r="K938" s="57"/>
      <c r="L938" s="57"/>
    </row>
    <row r="939" ht="16.5" customHeight="1">
      <c r="A939" s="57"/>
      <c r="B939" s="73"/>
      <c r="C939" s="74"/>
      <c r="D939" s="68"/>
      <c r="E939" s="57"/>
      <c r="F939" s="88"/>
      <c r="G939" s="89"/>
      <c r="H939" s="57"/>
      <c r="I939" s="57"/>
      <c r="J939" s="57"/>
      <c r="K939" s="57"/>
      <c r="L939" s="57"/>
    </row>
    <row r="940" ht="16.5" customHeight="1">
      <c r="A940" s="57"/>
      <c r="B940" s="73"/>
      <c r="C940" s="74"/>
      <c r="D940" s="68"/>
      <c r="E940" s="57"/>
      <c r="F940" s="88"/>
      <c r="G940" s="89"/>
      <c r="H940" s="57"/>
      <c r="I940" s="57"/>
      <c r="J940" s="57"/>
      <c r="K940" s="57"/>
      <c r="L940" s="57"/>
    </row>
    <row r="941" ht="16.5" customHeight="1">
      <c r="A941" s="57"/>
      <c r="B941" s="73"/>
      <c r="C941" s="74"/>
      <c r="D941" s="68"/>
      <c r="E941" s="57"/>
      <c r="F941" s="88"/>
      <c r="G941" s="89"/>
      <c r="H941" s="57"/>
      <c r="I941" s="57"/>
      <c r="J941" s="57"/>
      <c r="K941" s="57"/>
      <c r="L941" s="57"/>
    </row>
    <row r="942" ht="16.5" customHeight="1">
      <c r="A942" s="57"/>
      <c r="B942" s="73"/>
      <c r="C942" s="74"/>
      <c r="D942" s="68"/>
      <c r="E942" s="57"/>
      <c r="F942" s="88"/>
      <c r="G942" s="89"/>
      <c r="H942" s="57"/>
      <c r="I942" s="57"/>
      <c r="J942" s="57"/>
      <c r="K942" s="57"/>
      <c r="L942" s="57"/>
    </row>
    <row r="943" ht="16.5" customHeight="1">
      <c r="A943" s="57"/>
      <c r="B943" s="73"/>
      <c r="C943" s="74"/>
      <c r="D943" s="68"/>
      <c r="E943" s="57"/>
      <c r="F943" s="88"/>
      <c r="G943" s="89"/>
      <c r="H943" s="57"/>
      <c r="I943" s="57"/>
      <c r="J943" s="57"/>
      <c r="K943" s="57"/>
      <c r="L943" s="57"/>
    </row>
    <row r="944" ht="16.5" customHeight="1">
      <c r="A944" s="57"/>
      <c r="B944" s="73"/>
      <c r="C944" s="74"/>
      <c r="D944" s="68"/>
      <c r="E944" s="57"/>
      <c r="F944" s="88"/>
      <c r="G944" s="89"/>
      <c r="H944" s="57"/>
      <c r="I944" s="57"/>
      <c r="J944" s="57"/>
      <c r="K944" s="57"/>
      <c r="L944" s="57"/>
    </row>
    <row r="945" ht="16.5" customHeight="1">
      <c r="A945" s="57"/>
      <c r="B945" s="73"/>
      <c r="C945" s="74"/>
      <c r="D945" s="68"/>
      <c r="E945" s="57"/>
      <c r="F945" s="88"/>
      <c r="G945" s="89"/>
      <c r="H945" s="57"/>
      <c r="I945" s="57"/>
      <c r="J945" s="57"/>
      <c r="K945" s="57"/>
      <c r="L945" s="57"/>
    </row>
    <row r="946" ht="16.5" customHeight="1">
      <c r="A946" s="57"/>
      <c r="B946" s="73"/>
      <c r="C946" s="74"/>
      <c r="D946" s="68"/>
      <c r="E946" s="57"/>
      <c r="F946" s="88"/>
      <c r="G946" s="89"/>
      <c r="H946" s="57"/>
      <c r="I946" s="57"/>
      <c r="J946" s="57"/>
      <c r="K946" s="57"/>
      <c r="L946" s="57"/>
    </row>
    <row r="947" ht="16.5" customHeight="1">
      <c r="A947" s="57"/>
      <c r="B947" s="73"/>
      <c r="C947" s="74"/>
      <c r="D947" s="68"/>
      <c r="E947" s="57"/>
      <c r="F947" s="88"/>
      <c r="G947" s="89"/>
      <c r="H947" s="57"/>
      <c r="I947" s="57"/>
      <c r="J947" s="57"/>
      <c r="K947" s="57"/>
      <c r="L947" s="57"/>
    </row>
    <row r="948" ht="16.5" customHeight="1">
      <c r="A948" s="57"/>
      <c r="B948" s="73"/>
      <c r="C948" s="74"/>
      <c r="D948" s="68"/>
      <c r="E948" s="57"/>
      <c r="F948" s="88"/>
      <c r="G948" s="89"/>
      <c r="H948" s="57"/>
      <c r="I948" s="57"/>
      <c r="J948" s="57"/>
      <c r="K948" s="57"/>
      <c r="L948" s="57"/>
    </row>
    <row r="949" ht="16.5" customHeight="1">
      <c r="A949" s="57"/>
      <c r="B949" s="73"/>
      <c r="C949" s="74"/>
      <c r="D949" s="68"/>
      <c r="E949" s="57"/>
      <c r="F949" s="88"/>
      <c r="G949" s="89"/>
      <c r="H949" s="57"/>
      <c r="I949" s="57"/>
      <c r="J949" s="57"/>
      <c r="K949" s="57"/>
      <c r="L949" s="57"/>
    </row>
    <row r="950" ht="16.5" customHeight="1">
      <c r="A950" s="57"/>
      <c r="B950" s="73"/>
      <c r="C950" s="74"/>
      <c r="D950" s="68"/>
      <c r="E950" s="57"/>
      <c r="F950" s="88"/>
      <c r="G950" s="89"/>
      <c r="H950" s="57"/>
      <c r="I950" s="57"/>
      <c r="J950" s="57"/>
      <c r="K950" s="57"/>
      <c r="L950" s="57"/>
    </row>
    <row r="951" ht="16.5" customHeight="1">
      <c r="A951" s="57"/>
      <c r="B951" s="73"/>
      <c r="C951" s="74"/>
      <c r="D951" s="68"/>
      <c r="E951" s="57"/>
      <c r="F951" s="88"/>
      <c r="G951" s="89"/>
      <c r="H951" s="57"/>
      <c r="I951" s="57"/>
      <c r="J951" s="57"/>
      <c r="K951" s="57"/>
      <c r="L951" s="57"/>
    </row>
    <row r="952" ht="16.5" customHeight="1">
      <c r="A952" s="57"/>
      <c r="B952" s="73"/>
      <c r="C952" s="74"/>
      <c r="D952" s="68"/>
      <c r="E952" s="57"/>
      <c r="F952" s="88"/>
      <c r="G952" s="89"/>
      <c r="H952" s="57"/>
      <c r="I952" s="57"/>
      <c r="J952" s="57"/>
      <c r="K952" s="57"/>
      <c r="L952" s="57"/>
    </row>
    <row r="953" ht="16.5" customHeight="1">
      <c r="A953" s="57"/>
      <c r="B953" s="73"/>
      <c r="C953" s="74"/>
      <c r="D953" s="68"/>
      <c r="E953" s="57"/>
      <c r="F953" s="88"/>
      <c r="G953" s="89"/>
      <c r="H953" s="57"/>
      <c r="I953" s="57"/>
      <c r="J953" s="57"/>
      <c r="K953" s="57"/>
      <c r="L953" s="57"/>
    </row>
    <row r="954" ht="16.5" customHeight="1">
      <c r="A954" s="57"/>
      <c r="B954" s="73"/>
      <c r="C954" s="74"/>
      <c r="D954" s="68"/>
      <c r="E954" s="57"/>
      <c r="F954" s="88"/>
      <c r="G954" s="89"/>
      <c r="H954" s="57"/>
      <c r="I954" s="57"/>
      <c r="J954" s="57"/>
      <c r="K954" s="57"/>
      <c r="L954" s="57"/>
    </row>
    <row r="955" ht="16.5" customHeight="1">
      <c r="A955" s="57"/>
      <c r="B955" s="73"/>
      <c r="C955" s="74"/>
      <c r="D955" s="68"/>
      <c r="E955" s="57"/>
      <c r="F955" s="88"/>
      <c r="G955" s="89"/>
      <c r="H955" s="57"/>
      <c r="I955" s="57"/>
      <c r="J955" s="57"/>
      <c r="K955" s="57"/>
      <c r="L955" s="57"/>
    </row>
    <row r="956" ht="16.5" customHeight="1">
      <c r="A956" s="57"/>
      <c r="B956" s="73"/>
      <c r="C956" s="74"/>
      <c r="D956" s="68"/>
      <c r="E956" s="57"/>
      <c r="F956" s="88"/>
      <c r="G956" s="89"/>
      <c r="H956" s="57"/>
      <c r="I956" s="57"/>
      <c r="J956" s="57"/>
      <c r="K956" s="57"/>
      <c r="L956" s="57"/>
    </row>
    <row r="957" ht="16.5" customHeight="1">
      <c r="A957" s="57"/>
      <c r="B957" s="73"/>
      <c r="C957" s="74"/>
      <c r="D957" s="68"/>
      <c r="E957" s="57"/>
      <c r="F957" s="88"/>
      <c r="G957" s="89"/>
      <c r="H957" s="57"/>
      <c r="I957" s="57"/>
      <c r="J957" s="57"/>
      <c r="K957" s="57"/>
      <c r="L957" s="57"/>
    </row>
    <row r="958" ht="16.5" customHeight="1">
      <c r="A958" s="57"/>
      <c r="B958" s="73"/>
      <c r="C958" s="74"/>
      <c r="D958" s="68"/>
      <c r="E958" s="57"/>
      <c r="F958" s="88"/>
      <c r="G958" s="89"/>
      <c r="H958" s="57"/>
      <c r="I958" s="57"/>
      <c r="J958" s="57"/>
      <c r="K958" s="57"/>
      <c r="L958" s="57"/>
    </row>
    <row r="959" ht="16.5" customHeight="1">
      <c r="A959" s="57"/>
      <c r="B959" s="73"/>
      <c r="C959" s="74"/>
      <c r="D959" s="68"/>
      <c r="E959" s="57"/>
      <c r="F959" s="88"/>
      <c r="G959" s="89"/>
      <c r="H959" s="57"/>
      <c r="I959" s="57"/>
      <c r="J959" s="57"/>
      <c r="K959" s="57"/>
      <c r="L959" s="57"/>
    </row>
    <row r="960" ht="16.5" customHeight="1">
      <c r="A960" s="57"/>
      <c r="B960" s="73"/>
      <c r="C960" s="74"/>
      <c r="D960" s="68"/>
      <c r="E960" s="57"/>
      <c r="F960" s="88"/>
      <c r="G960" s="89"/>
      <c r="H960" s="57"/>
      <c r="I960" s="57"/>
      <c r="J960" s="57"/>
      <c r="K960" s="57"/>
      <c r="L960" s="57"/>
    </row>
    <row r="961" ht="16.5" customHeight="1">
      <c r="A961" s="57"/>
      <c r="B961" s="73"/>
      <c r="C961" s="74"/>
      <c r="D961" s="68"/>
      <c r="E961" s="57"/>
      <c r="F961" s="88"/>
      <c r="G961" s="89"/>
      <c r="H961" s="57"/>
      <c r="I961" s="57"/>
      <c r="J961" s="57"/>
      <c r="K961" s="57"/>
      <c r="L961" s="57"/>
    </row>
    <row r="962" ht="16.5" customHeight="1">
      <c r="A962" s="57"/>
      <c r="B962" s="73"/>
      <c r="C962" s="74"/>
      <c r="D962" s="68"/>
      <c r="E962" s="57"/>
      <c r="F962" s="88"/>
      <c r="G962" s="89"/>
      <c r="H962" s="57"/>
      <c r="I962" s="57"/>
      <c r="J962" s="57"/>
      <c r="K962" s="57"/>
      <c r="L962" s="57"/>
    </row>
    <row r="963" ht="16.5" customHeight="1">
      <c r="A963" s="57"/>
      <c r="B963" s="73"/>
      <c r="C963" s="74"/>
      <c r="D963" s="68"/>
      <c r="E963" s="57"/>
      <c r="F963" s="88"/>
      <c r="G963" s="89"/>
      <c r="H963" s="57"/>
      <c r="I963" s="57"/>
      <c r="J963" s="57"/>
      <c r="K963" s="57"/>
      <c r="L963" s="57"/>
    </row>
    <row r="964" ht="16.5" customHeight="1">
      <c r="A964" s="57"/>
      <c r="B964" s="73"/>
      <c r="C964" s="74"/>
      <c r="D964" s="68"/>
      <c r="E964" s="57"/>
      <c r="F964" s="88"/>
      <c r="G964" s="89"/>
      <c r="H964" s="57"/>
      <c r="I964" s="57"/>
      <c r="J964" s="57"/>
      <c r="K964" s="57"/>
      <c r="L964" s="57"/>
    </row>
    <row r="965" ht="16.5" customHeight="1">
      <c r="A965" s="57"/>
      <c r="B965" s="73"/>
      <c r="C965" s="74"/>
      <c r="D965" s="68"/>
      <c r="E965" s="57"/>
      <c r="F965" s="88"/>
      <c r="G965" s="89"/>
      <c r="H965" s="57"/>
      <c r="I965" s="57"/>
      <c r="J965" s="57"/>
      <c r="K965" s="57"/>
      <c r="L965" s="57"/>
    </row>
    <row r="966" ht="16.5" customHeight="1">
      <c r="A966" s="57"/>
      <c r="B966" s="73"/>
      <c r="C966" s="74"/>
      <c r="D966" s="68"/>
      <c r="E966" s="57"/>
      <c r="F966" s="88"/>
      <c r="G966" s="89"/>
      <c r="H966" s="57"/>
      <c r="I966" s="57"/>
      <c r="J966" s="57"/>
      <c r="K966" s="57"/>
      <c r="L966" s="57"/>
    </row>
    <row r="967" ht="16.5" customHeight="1">
      <c r="A967" s="57"/>
      <c r="B967" s="73"/>
      <c r="C967" s="74"/>
      <c r="D967" s="68"/>
      <c r="E967" s="57"/>
      <c r="F967" s="88"/>
      <c r="G967" s="89"/>
      <c r="H967" s="57"/>
      <c r="I967" s="57"/>
      <c r="J967" s="57"/>
      <c r="K967" s="57"/>
      <c r="L967" s="57"/>
    </row>
    <row r="968" ht="16.5" customHeight="1">
      <c r="A968" s="57"/>
      <c r="B968" s="73"/>
      <c r="C968" s="74"/>
      <c r="D968" s="68"/>
      <c r="E968" s="57"/>
      <c r="F968" s="88"/>
      <c r="G968" s="89"/>
      <c r="H968" s="57"/>
      <c r="I968" s="57"/>
      <c r="J968" s="57"/>
      <c r="K968" s="57"/>
      <c r="L968" s="57"/>
    </row>
    <row r="969" ht="16.5" customHeight="1">
      <c r="A969" s="57"/>
      <c r="B969" s="73"/>
      <c r="C969" s="74"/>
      <c r="D969" s="68"/>
      <c r="E969" s="57"/>
      <c r="F969" s="88"/>
      <c r="G969" s="89"/>
      <c r="H969" s="57"/>
      <c r="I969" s="57"/>
      <c r="J969" s="57"/>
      <c r="K969" s="57"/>
      <c r="L969" s="57"/>
    </row>
    <row r="970" ht="16.5" customHeight="1">
      <c r="A970" s="57"/>
      <c r="B970" s="73"/>
      <c r="C970" s="74"/>
      <c r="D970" s="68"/>
      <c r="E970" s="57"/>
      <c r="F970" s="88"/>
      <c r="G970" s="89"/>
      <c r="H970" s="57"/>
      <c r="I970" s="57"/>
      <c r="J970" s="57"/>
      <c r="K970" s="57"/>
      <c r="L970" s="57"/>
    </row>
    <row r="971" ht="16.5" customHeight="1">
      <c r="A971" s="57"/>
      <c r="B971" s="73"/>
      <c r="C971" s="74"/>
      <c r="D971" s="68"/>
      <c r="E971" s="57"/>
      <c r="F971" s="88"/>
      <c r="G971" s="89"/>
      <c r="H971" s="57"/>
      <c r="I971" s="57"/>
      <c r="J971" s="57"/>
      <c r="K971" s="57"/>
      <c r="L971" s="57"/>
    </row>
    <row r="972" ht="16.5" customHeight="1">
      <c r="A972" s="57"/>
      <c r="B972" s="73"/>
      <c r="C972" s="74"/>
      <c r="D972" s="68"/>
      <c r="E972" s="57"/>
      <c r="F972" s="88"/>
      <c r="G972" s="89"/>
      <c r="H972" s="57"/>
      <c r="I972" s="57"/>
      <c r="J972" s="57"/>
      <c r="K972" s="57"/>
      <c r="L972" s="57"/>
    </row>
    <row r="973" ht="16.5" customHeight="1">
      <c r="A973" s="57"/>
      <c r="B973" s="73"/>
      <c r="C973" s="74"/>
      <c r="D973" s="68"/>
      <c r="E973" s="57"/>
      <c r="F973" s="88"/>
      <c r="G973" s="89"/>
      <c r="H973" s="57"/>
      <c r="I973" s="57"/>
      <c r="J973" s="57"/>
      <c r="K973" s="57"/>
      <c r="L973" s="57"/>
    </row>
    <row r="974" ht="16.5" customHeight="1">
      <c r="A974" s="57"/>
      <c r="B974" s="73"/>
      <c r="C974" s="74"/>
      <c r="D974" s="68"/>
      <c r="E974" s="57"/>
      <c r="F974" s="88"/>
      <c r="G974" s="89"/>
      <c r="H974" s="57"/>
      <c r="I974" s="57"/>
      <c r="J974" s="57"/>
      <c r="K974" s="57"/>
      <c r="L974" s="57"/>
    </row>
    <row r="975" ht="16.5" customHeight="1">
      <c r="A975" s="57"/>
      <c r="B975" s="73"/>
      <c r="C975" s="74"/>
      <c r="D975" s="68"/>
      <c r="E975" s="57"/>
      <c r="F975" s="88"/>
      <c r="G975" s="89"/>
      <c r="H975" s="57"/>
      <c r="I975" s="57"/>
      <c r="J975" s="57"/>
      <c r="K975" s="57"/>
      <c r="L975" s="57"/>
    </row>
    <row r="976" ht="16.5" customHeight="1">
      <c r="A976" s="57"/>
      <c r="B976" s="73"/>
      <c r="C976" s="74"/>
      <c r="D976" s="68"/>
      <c r="E976" s="57"/>
      <c r="F976" s="88"/>
      <c r="G976" s="89"/>
      <c r="H976" s="57"/>
      <c r="I976" s="57"/>
      <c r="J976" s="57"/>
      <c r="K976" s="57"/>
      <c r="L976" s="57"/>
    </row>
    <row r="977" ht="16.5" customHeight="1">
      <c r="A977" s="57"/>
      <c r="B977" s="73"/>
      <c r="C977" s="74"/>
      <c r="D977" s="68"/>
      <c r="E977" s="57"/>
      <c r="F977" s="88"/>
      <c r="G977" s="89"/>
      <c r="H977" s="57"/>
      <c r="I977" s="57"/>
      <c r="J977" s="57"/>
      <c r="K977" s="57"/>
      <c r="L977" s="57"/>
    </row>
    <row r="978" ht="16.5" customHeight="1">
      <c r="A978" s="57"/>
      <c r="B978" s="73"/>
      <c r="C978" s="74"/>
      <c r="D978" s="68"/>
      <c r="E978" s="57"/>
      <c r="F978" s="88"/>
      <c r="G978" s="89"/>
      <c r="H978" s="57"/>
      <c r="I978" s="57"/>
      <c r="J978" s="57"/>
      <c r="K978" s="57"/>
      <c r="L978" s="57"/>
    </row>
    <row r="979" ht="16.5" customHeight="1">
      <c r="A979" s="57"/>
      <c r="B979" s="73"/>
      <c r="C979" s="74"/>
      <c r="D979" s="68"/>
      <c r="E979" s="57"/>
      <c r="F979" s="88"/>
      <c r="G979" s="89"/>
      <c r="H979" s="57"/>
      <c r="I979" s="57"/>
      <c r="J979" s="57"/>
      <c r="K979" s="57"/>
      <c r="L979" s="57"/>
    </row>
    <row r="980" ht="16.5" customHeight="1">
      <c r="A980" s="57"/>
      <c r="B980" s="73"/>
      <c r="C980" s="74"/>
      <c r="D980" s="68"/>
      <c r="E980" s="57"/>
      <c r="F980" s="88"/>
      <c r="G980" s="89"/>
      <c r="H980" s="57"/>
      <c r="I980" s="57"/>
      <c r="J980" s="57"/>
      <c r="K980" s="57"/>
      <c r="L980" s="57"/>
    </row>
    <row r="981" ht="16.5" customHeight="1">
      <c r="A981" s="57"/>
      <c r="B981" s="73"/>
      <c r="C981" s="74"/>
      <c r="D981" s="68"/>
      <c r="E981" s="57"/>
      <c r="F981" s="88"/>
      <c r="G981" s="89"/>
      <c r="H981" s="57"/>
      <c r="I981" s="57"/>
      <c r="J981" s="57"/>
      <c r="K981" s="57"/>
      <c r="L981" s="57"/>
    </row>
    <row r="982" ht="16.5" customHeight="1">
      <c r="A982" s="57"/>
      <c r="B982" s="73"/>
      <c r="C982" s="74"/>
      <c r="D982" s="68"/>
      <c r="E982" s="57"/>
      <c r="F982" s="88"/>
      <c r="G982" s="89"/>
      <c r="H982" s="57"/>
      <c r="I982" s="57"/>
      <c r="J982" s="57"/>
      <c r="K982" s="57"/>
      <c r="L982" s="57"/>
    </row>
    <row r="983" ht="16.5" customHeight="1">
      <c r="A983" s="57"/>
      <c r="B983" s="73"/>
      <c r="C983" s="74"/>
      <c r="D983" s="68"/>
      <c r="E983" s="57"/>
      <c r="F983" s="88"/>
      <c r="G983" s="89"/>
      <c r="H983" s="57"/>
      <c r="I983" s="57"/>
      <c r="J983" s="57"/>
      <c r="K983" s="57"/>
      <c r="L983" s="57"/>
    </row>
    <row r="984" ht="16.5" customHeight="1">
      <c r="A984" s="57"/>
      <c r="B984" s="73"/>
      <c r="C984" s="74"/>
      <c r="D984" s="68"/>
      <c r="E984" s="57"/>
      <c r="F984" s="88"/>
      <c r="G984" s="89"/>
      <c r="H984" s="57"/>
      <c r="I984" s="57"/>
      <c r="J984" s="57"/>
      <c r="K984" s="57"/>
      <c r="L984" s="57"/>
    </row>
    <row r="985" ht="16.5" customHeight="1">
      <c r="A985" s="57"/>
      <c r="B985" s="73"/>
      <c r="C985" s="74"/>
      <c r="D985" s="68"/>
      <c r="E985" s="57"/>
      <c r="F985" s="88"/>
      <c r="G985" s="89"/>
      <c r="H985" s="57"/>
      <c r="I985" s="57"/>
      <c r="J985" s="57"/>
      <c r="K985" s="57"/>
      <c r="L985" s="57"/>
    </row>
    <row r="986" ht="16.5" customHeight="1">
      <c r="A986" s="57"/>
      <c r="B986" s="73"/>
      <c r="C986" s="74"/>
      <c r="D986" s="68"/>
      <c r="E986" s="57"/>
      <c r="F986" s="88"/>
      <c r="G986" s="89"/>
      <c r="H986" s="57"/>
      <c r="I986" s="57"/>
      <c r="J986" s="57"/>
      <c r="K986" s="57"/>
      <c r="L986" s="57"/>
    </row>
    <row r="987" ht="16.5" customHeight="1">
      <c r="A987" s="57"/>
      <c r="B987" s="73"/>
      <c r="C987" s="74"/>
      <c r="D987" s="68"/>
      <c r="E987" s="57"/>
      <c r="F987" s="88"/>
      <c r="G987" s="89"/>
      <c r="H987" s="57"/>
      <c r="I987" s="57"/>
      <c r="J987" s="57"/>
      <c r="K987" s="57"/>
      <c r="L987" s="57"/>
    </row>
    <row r="988" ht="16.5" customHeight="1">
      <c r="A988" s="57"/>
      <c r="B988" s="73"/>
      <c r="C988" s="74"/>
      <c r="D988" s="68"/>
      <c r="E988" s="57"/>
      <c r="F988" s="88"/>
      <c r="G988" s="89"/>
      <c r="H988" s="57"/>
      <c r="I988" s="57"/>
      <c r="J988" s="57"/>
      <c r="K988" s="57"/>
      <c r="L988" s="57"/>
    </row>
    <row r="989" ht="16.5" customHeight="1">
      <c r="A989" s="57"/>
      <c r="B989" s="73"/>
      <c r="C989" s="74"/>
      <c r="D989" s="68"/>
      <c r="E989" s="57"/>
      <c r="F989" s="88"/>
      <c r="G989" s="89"/>
      <c r="H989" s="57"/>
      <c r="I989" s="57"/>
      <c r="J989" s="57"/>
      <c r="K989" s="57"/>
      <c r="L989" s="57"/>
    </row>
    <row r="990" ht="16.5" customHeight="1">
      <c r="A990" s="57"/>
      <c r="B990" s="73"/>
      <c r="C990" s="74"/>
      <c r="D990" s="68"/>
      <c r="E990" s="57"/>
      <c r="F990" s="88"/>
      <c r="G990" s="89"/>
      <c r="H990" s="57"/>
      <c r="I990" s="57"/>
      <c r="J990" s="57"/>
      <c r="K990" s="57"/>
      <c r="L990" s="57"/>
    </row>
    <row r="991" ht="16.5" customHeight="1">
      <c r="A991" s="57"/>
      <c r="B991" s="73"/>
      <c r="C991" s="74"/>
      <c r="D991" s="68"/>
      <c r="E991" s="57"/>
      <c r="F991" s="88"/>
      <c r="G991" s="89"/>
      <c r="H991" s="57"/>
      <c r="I991" s="57"/>
      <c r="J991" s="57"/>
      <c r="K991" s="57"/>
      <c r="L991" s="57"/>
    </row>
    <row r="992" ht="16.5" customHeight="1">
      <c r="A992" s="57"/>
      <c r="B992" s="73"/>
      <c r="C992" s="74"/>
      <c r="D992" s="68"/>
      <c r="E992" s="57"/>
      <c r="F992" s="88"/>
      <c r="G992" s="89"/>
      <c r="H992" s="57"/>
      <c r="I992" s="57"/>
      <c r="J992" s="57"/>
      <c r="K992" s="57"/>
      <c r="L992" s="57"/>
    </row>
    <row r="993" ht="16.5" customHeight="1">
      <c r="A993" s="57"/>
      <c r="B993" s="73"/>
      <c r="C993" s="74"/>
      <c r="D993" s="68"/>
      <c r="E993" s="57"/>
      <c r="F993" s="88"/>
      <c r="G993" s="89"/>
      <c r="H993" s="57"/>
      <c r="I993" s="57"/>
      <c r="J993" s="57"/>
      <c r="K993" s="57"/>
      <c r="L993" s="57"/>
    </row>
    <row r="994" ht="16.5" customHeight="1">
      <c r="A994" s="57"/>
      <c r="B994" s="73"/>
      <c r="C994" s="74"/>
      <c r="D994" s="68"/>
      <c r="E994" s="57"/>
      <c r="F994" s="88"/>
      <c r="G994" s="89"/>
      <c r="H994" s="57"/>
      <c r="I994" s="57"/>
      <c r="J994" s="57"/>
      <c r="K994" s="57"/>
      <c r="L994" s="57"/>
    </row>
    <row r="995" ht="16.5" customHeight="1">
      <c r="A995" s="57"/>
      <c r="B995" s="73"/>
      <c r="C995" s="74"/>
      <c r="D995" s="68"/>
      <c r="E995" s="57"/>
      <c r="F995" s="88"/>
      <c r="G995" s="89"/>
      <c r="H995" s="57"/>
      <c r="I995" s="57"/>
      <c r="J995" s="57"/>
      <c r="K995" s="57"/>
      <c r="L995" s="57"/>
    </row>
    <row r="996" ht="16.5" customHeight="1">
      <c r="A996" s="57"/>
      <c r="B996" s="73"/>
      <c r="C996" s="74"/>
      <c r="D996" s="68"/>
      <c r="E996" s="57"/>
      <c r="F996" s="88"/>
      <c r="G996" s="89"/>
      <c r="H996" s="57"/>
      <c r="I996" s="57"/>
      <c r="J996" s="57"/>
      <c r="K996" s="57"/>
      <c r="L996" s="57"/>
    </row>
    <row r="997" ht="16.5" customHeight="1">
      <c r="A997" s="57"/>
      <c r="B997" s="73"/>
      <c r="C997" s="74"/>
      <c r="D997" s="68"/>
      <c r="E997" s="57"/>
      <c r="F997" s="88"/>
      <c r="G997" s="89"/>
      <c r="H997" s="57"/>
      <c r="I997" s="57"/>
      <c r="J997" s="57"/>
      <c r="K997" s="57"/>
      <c r="L997" s="57"/>
    </row>
    <row r="998" ht="16.5" customHeight="1">
      <c r="A998" s="57"/>
      <c r="B998" s="73"/>
      <c r="C998" s="74"/>
      <c r="D998" s="68"/>
      <c r="E998" s="57"/>
      <c r="F998" s="88"/>
      <c r="G998" s="89"/>
      <c r="H998" s="57"/>
      <c r="I998" s="57"/>
      <c r="J998" s="57"/>
      <c r="K998" s="57"/>
      <c r="L998" s="57"/>
    </row>
    <row r="999" ht="16.5" customHeight="1">
      <c r="A999" s="57"/>
      <c r="B999" s="73"/>
      <c r="C999" s="74"/>
      <c r="D999" s="68"/>
      <c r="E999" s="57"/>
      <c r="F999" s="88"/>
      <c r="G999" s="89"/>
      <c r="H999" s="57"/>
      <c r="I999" s="57"/>
      <c r="J999" s="57"/>
      <c r="K999" s="57"/>
      <c r="L999" s="57"/>
    </row>
    <row r="1000" ht="16.5" customHeight="1">
      <c r="A1000" s="57"/>
      <c r="B1000" s="73"/>
      <c r="C1000" s="74"/>
      <c r="D1000" s="68"/>
      <c r="E1000" s="57"/>
      <c r="F1000" s="88"/>
      <c r="G1000" s="89"/>
      <c r="H1000" s="57"/>
      <c r="I1000" s="57"/>
      <c r="J1000" s="57"/>
      <c r="K1000" s="57"/>
      <c r="L1000" s="57"/>
    </row>
    <row r="1001" ht="16.5" customHeight="1">
      <c r="A1001" s="57"/>
      <c r="B1001" s="73"/>
      <c r="C1001" s="74"/>
      <c r="D1001" s="68"/>
      <c r="E1001" s="57"/>
      <c r="F1001" s="88"/>
      <c r="G1001" s="89"/>
      <c r="H1001" s="57"/>
      <c r="I1001" s="57"/>
      <c r="J1001" s="57"/>
      <c r="K1001" s="57"/>
      <c r="L1001" s="57"/>
    </row>
    <row r="1002" ht="16.5" customHeight="1">
      <c r="A1002" s="57"/>
      <c r="B1002" s="73"/>
      <c r="C1002" s="74"/>
      <c r="D1002" s="68"/>
      <c r="E1002" s="57"/>
      <c r="F1002" s="88"/>
      <c r="G1002" s="89"/>
      <c r="H1002" s="57"/>
      <c r="I1002" s="57"/>
      <c r="J1002" s="57"/>
      <c r="K1002" s="57"/>
      <c r="L1002" s="57"/>
    </row>
    <row r="1003" ht="16.5" customHeight="1">
      <c r="A1003" s="57"/>
      <c r="B1003" s="73"/>
      <c r="C1003" s="74"/>
      <c r="D1003" s="68"/>
      <c r="E1003" s="57"/>
      <c r="F1003" s="88"/>
      <c r="G1003" s="89"/>
      <c r="H1003" s="57"/>
      <c r="I1003" s="57"/>
      <c r="J1003" s="57"/>
      <c r="K1003" s="57"/>
      <c r="L1003" s="57"/>
    </row>
    <row r="1004" ht="16.5" customHeight="1">
      <c r="A1004" s="57"/>
      <c r="B1004" s="73"/>
      <c r="C1004" s="74"/>
      <c r="D1004" s="68"/>
      <c r="E1004" s="57"/>
      <c r="F1004" s="88"/>
      <c r="G1004" s="89"/>
      <c r="H1004" s="57"/>
      <c r="I1004" s="57"/>
      <c r="J1004" s="57"/>
      <c r="K1004" s="57"/>
      <c r="L1004" s="57"/>
    </row>
    <row r="1005" ht="16.5" customHeight="1">
      <c r="A1005" s="57"/>
      <c r="B1005" s="73"/>
      <c r="C1005" s="74"/>
      <c r="D1005" s="68"/>
      <c r="E1005" s="57"/>
      <c r="F1005" s="88"/>
      <c r="G1005" s="89"/>
      <c r="H1005" s="57"/>
      <c r="I1005" s="57"/>
      <c r="J1005" s="57"/>
      <c r="K1005" s="57"/>
      <c r="L1005" s="57"/>
    </row>
    <row r="1006" ht="16.5" customHeight="1">
      <c r="A1006" s="57"/>
      <c r="B1006" s="73"/>
      <c r="C1006" s="74"/>
      <c r="D1006" s="68"/>
      <c r="E1006" s="57"/>
      <c r="F1006" s="88"/>
      <c r="G1006" s="89"/>
      <c r="H1006" s="57"/>
      <c r="I1006" s="57"/>
      <c r="J1006" s="57"/>
      <c r="K1006" s="57"/>
      <c r="L1006" s="57"/>
    </row>
    <row r="1007" ht="16.5" customHeight="1">
      <c r="A1007" s="57"/>
      <c r="B1007" s="73"/>
      <c r="C1007" s="74"/>
      <c r="D1007" s="68"/>
      <c r="E1007" s="57"/>
      <c r="F1007" s="88"/>
      <c r="G1007" s="89"/>
      <c r="H1007" s="57"/>
      <c r="I1007" s="57"/>
      <c r="J1007" s="57"/>
      <c r="K1007" s="57"/>
      <c r="L1007" s="57"/>
    </row>
    <row r="1008" ht="16.5" customHeight="1">
      <c r="A1008" s="57"/>
      <c r="B1008" s="73"/>
      <c r="C1008" s="74"/>
      <c r="D1008" s="68"/>
      <c r="E1008" s="57"/>
      <c r="F1008" s="88"/>
      <c r="G1008" s="89"/>
      <c r="H1008" s="57"/>
      <c r="I1008" s="57"/>
      <c r="J1008" s="57"/>
      <c r="K1008" s="57"/>
      <c r="L1008" s="57"/>
    </row>
    <row r="1009" ht="16.5" customHeight="1">
      <c r="A1009" s="57"/>
      <c r="B1009" s="73"/>
      <c r="C1009" s="74"/>
      <c r="D1009" s="68"/>
      <c r="E1009" s="57"/>
      <c r="F1009" s="88"/>
      <c r="G1009" s="89"/>
      <c r="H1009" s="57"/>
      <c r="I1009" s="57"/>
      <c r="J1009" s="57"/>
      <c r="K1009" s="57"/>
      <c r="L1009" s="57"/>
    </row>
    <row r="1010" ht="16.5" customHeight="1">
      <c r="A1010" s="57"/>
      <c r="B1010" s="73"/>
      <c r="C1010" s="74"/>
      <c r="D1010" s="68"/>
      <c r="E1010" s="57"/>
      <c r="F1010" s="88"/>
      <c r="G1010" s="89"/>
      <c r="H1010" s="57"/>
      <c r="I1010" s="57"/>
      <c r="J1010" s="57"/>
      <c r="K1010" s="57"/>
      <c r="L1010" s="57"/>
    </row>
    <row r="1011" ht="16.5" customHeight="1">
      <c r="A1011" s="57"/>
      <c r="B1011" s="73"/>
      <c r="C1011" s="74"/>
      <c r="D1011" s="68"/>
      <c r="E1011" s="57"/>
      <c r="F1011" s="88"/>
      <c r="G1011" s="89"/>
      <c r="H1011" s="57"/>
      <c r="I1011" s="57"/>
      <c r="J1011" s="57"/>
      <c r="K1011" s="57"/>
      <c r="L1011" s="57"/>
    </row>
    <row r="1012" ht="16.5" customHeight="1">
      <c r="A1012" s="57"/>
      <c r="B1012" s="73"/>
      <c r="C1012" s="74"/>
      <c r="D1012" s="68"/>
      <c r="E1012" s="57"/>
      <c r="F1012" s="88"/>
      <c r="G1012" s="89"/>
      <c r="H1012" s="57"/>
      <c r="I1012" s="57"/>
      <c r="J1012" s="57"/>
      <c r="K1012" s="57"/>
      <c r="L1012" s="57"/>
    </row>
    <row r="1013" ht="16.5" customHeight="1">
      <c r="A1013" s="57"/>
      <c r="B1013" s="73"/>
      <c r="C1013" s="74"/>
      <c r="D1013" s="68"/>
      <c r="E1013" s="57"/>
      <c r="F1013" s="88"/>
      <c r="G1013" s="89"/>
      <c r="H1013" s="57"/>
      <c r="I1013" s="57"/>
      <c r="J1013" s="57"/>
      <c r="K1013" s="57"/>
      <c r="L1013" s="57"/>
    </row>
    <row r="1014" ht="16.5" customHeight="1">
      <c r="A1014" s="57"/>
      <c r="B1014" s="73"/>
      <c r="C1014" s="74"/>
      <c r="D1014" s="68"/>
      <c r="E1014" s="57"/>
      <c r="F1014" s="88"/>
      <c r="G1014" s="89"/>
      <c r="H1014" s="57"/>
      <c r="I1014" s="57"/>
      <c r="J1014" s="57"/>
      <c r="K1014" s="57"/>
      <c r="L1014" s="57"/>
    </row>
    <row r="1015" ht="16.5" customHeight="1">
      <c r="A1015" s="57"/>
      <c r="B1015" s="73"/>
      <c r="C1015" s="74"/>
      <c r="D1015" s="68"/>
      <c r="E1015" s="57"/>
      <c r="F1015" s="88"/>
      <c r="G1015" s="89"/>
      <c r="H1015" s="57"/>
      <c r="I1015" s="57"/>
      <c r="J1015" s="57"/>
      <c r="K1015" s="57"/>
      <c r="L1015" s="57"/>
    </row>
    <row r="1016" ht="16.5" customHeight="1">
      <c r="A1016" s="57"/>
      <c r="B1016" s="73"/>
      <c r="C1016" s="74"/>
      <c r="D1016" s="68"/>
      <c r="E1016" s="57"/>
      <c r="F1016" s="88"/>
      <c r="G1016" s="89"/>
      <c r="H1016" s="57"/>
      <c r="I1016" s="57"/>
      <c r="J1016" s="57"/>
      <c r="K1016" s="57"/>
      <c r="L1016" s="57"/>
    </row>
    <row r="1017" ht="16.5" customHeight="1">
      <c r="A1017" s="57"/>
      <c r="B1017" s="73"/>
      <c r="C1017" s="74"/>
      <c r="D1017" s="68"/>
      <c r="E1017" s="57"/>
      <c r="F1017" s="88"/>
      <c r="G1017" s="89"/>
      <c r="H1017" s="57"/>
      <c r="I1017" s="57"/>
      <c r="J1017" s="57"/>
      <c r="K1017" s="57"/>
      <c r="L1017" s="57"/>
    </row>
    <row r="1018" ht="16.5" customHeight="1">
      <c r="A1018" s="57"/>
      <c r="B1018" s="73"/>
      <c r="C1018" s="74"/>
      <c r="D1018" s="68"/>
      <c r="E1018" s="57"/>
      <c r="F1018" s="88"/>
      <c r="G1018" s="89"/>
      <c r="H1018" s="57"/>
      <c r="I1018" s="57"/>
      <c r="J1018" s="57"/>
      <c r="K1018" s="57"/>
      <c r="L1018" s="57"/>
    </row>
    <row r="1019" ht="16.5" customHeight="1">
      <c r="A1019" s="57"/>
      <c r="B1019" s="73"/>
      <c r="C1019" s="74"/>
      <c r="D1019" s="68"/>
      <c r="E1019" s="57"/>
      <c r="F1019" s="88"/>
      <c r="G1019" s="89"/>
      <c r="H1019" s="57"/>
      <c r="I1019" s="57"/>
      <c r="J1019" s="57"/>
      <c r="K1019" s="57"/>
      <c r="L1019" s="57"/>
    </row>
    <row r="1020" ht="16.5" customHeight="1">
      <c r="A1020" s="57"/>
      <c r="B1020" s="73"/>
      <c r="C1020" s="74"/>
      <c r="D1020" s="68"/>
      <c r="E1020" s="57"/>
      <c r="F1020" s="88"/>
      <c r="G1020" s="89"/>
      <c r="H1020" s="57"/>
      <c r="I1020" s="57"/>
      <c r="J1020" s="57"/>
      <c r="K1020" s="57"/>
      <c r="L1020" s="57"/>
    </row>
    <row r="1021" ht="16.5" customHeight="1">
      <c r="A1021" s="57"/>
      <c r="B1021" s="73"/>
      <c r="C1021" s="74"/>
      <c r="D1021" s="68"/>
      <c r="E1021" s="57"/>
      <c r="F1021" s="88"/>
      <c r="G1021" s="89"/>
      <c r="H1021" s="57"/>
      <c r="I1021" s="57"/>
      <c r="J1021" s="57"/>
      <c r="K1021" s="57"/>
      <c r="L1021" s="57"/>
    </row>
    <row r="1022" ht="16.5" customHeight="1">
      <c r="A1022" s="57"/>
      <c r="B1022" s="73"/>
      <c r="C1022" s="74"/>
      <c r="D1022" s="68"/>
      <c r="E1022" s="57"/>
      <c r="F1022" s="88"/>
      <c r="G1022" s="89"/>
      <c r="H1022" s="57"/>
      <c r="I1022" s="57"/>
      <c r="J1022" s="57"/>
      <c r="K1022" s="57"/>
      <c r="L1022" s="57"/>
    </row>
    <row r="1023" ht="16.5" customHeight="1">
      <c r="A1023" s="57"/>
      <c r="B1023" s="73"/>
      <c r="C1023" s="74"/>
      <c r="D1023" s="68"/>
      <c r="E1023" s="57"/>
      <c r="F1023" s="88"/>
      <c r="G1023" s="89"/>
      <c r="H1023" s="57"/>
      <c r="I1023" s="57"/>
      <c r="J1023" s="57"/>
      <c r="K1023" s="57"/>
      <c r="L1023" s="57"/>
    </row>
    <row r="1024" ht="16.5" customHeight="1">
      <c r="A1024" s="57"/>
      <c r="B1024" s="73"/>
      <c r="C1024" s="74"/>
      <c r="D1024" s="68"/>
      <c r="E1024" s="57"/>
      <c r="F1024" s="88"/>
      <c r="G1024" s="89"/>
      <c r="H1024" s="57"/>
      <c r="I1024" s="57"/>
      <c r="J1024" s="57"/>
      <c r="K1024" s="57"/>
      <c r="L1024" s="57"/>
    </row>
    <row r="1025" ht="16.5" customHeight="1">
      <c r="A1025" s="57"/>
      <c r="B1025" s="73"/>
      <c r="C1025" s="74"/>
      <c r="D1025" s="68"/>
      <c r="E1025" s="57"/>
      <c r="F1025" s="88"/>
      <c r="G1025" s="89"/>
      <c r="H1025" s="57"/>
      <c r="I1025" s="57"/>
      <c r="J1025" s="57"/>
      <c r="K1025" s="57"/>
      <c r="L1025" s="57"/>
    </row>
    <row r="1026" ht="16.5" customHeight="1">
      <c r="A1026" s="57"/>
      <c r="B1026" s="73"/>
      <c r="C1026" s="74"/>
      <c r="D1026" s="68"/>
      <c r="E1026" s="57"/>
      <c r="F1026" s="88"/>
      <c r="G1026" s="89"/>
      <c r="H1026" s="57"/>
      <c r="I1026" s="57"/>
      <c r="J1026" s="57"/>
      <c r="K1026" s="57"/>
      <c r="L1026" s="57"/>
    </row>
    <row r="1027" ht="16.5" customHeight="1">
      <c r="A1027" s="57"/>
      <c r="B1027" s="73"/>
      <c r="C1027" s="74"/>
      <c r="D1027" s="68"/>
      <c r="E1027" s="57"/>
      <c r="F1027" s="88"/>
      <c r="G1027" s="89"/>
      <c r="H1027" s="57"/>
      <c r="I1027" s="57"/>
      <c r="J1027" s="57"/>
      <c r="K1027" s="57"/>
      <c r="L1027" s="57"/>
    </row>
    <row r="1028" ht="16.5" customHeight="1">
      <c r="A1028" s="57"/>
      <c r="B1028" s="73"/>
      <c r="C1028" s="74"/>
      <c r="D1028" s="68"/>
      <c r="E1028" s="57"/>
      <c r="F1028" s="88"/>
      <c r="G1028" s="89"/>
      <c r="H1028" s="57"/>
      <c r="I1028" s="57"/>
      <c r="J1028" s="57"/>
      <c r="K1028" s="57"/>
      <c r="L1028" s="57"/>
    </row>
    <row r="1029" ht="16.5" customHeight="1">
      <c r="A1029" s="57"/>
      <c r="B1029" s="73"/>
      <c r="C1029" s="74"/>
      <c r="D1029" s="68"/>
      <c r="E1029" s="57"/>
      <c r="F1029" s="88"/>
      <c r="G1029" s="89"/>
      <c r="H1029" s="57"/>
      <c r="I1029" s="57"/>
      <c r="J1029" s="57"/>
      <c r="K1029" s="57"/>
      <c r="L1029" s="57"/>
    </row>
    <row r="1030" ht="16.5" customHeight="1">
      <c r="A1030" s="57"/>
      <c r="B1030" s="73"/>
      <c r="C1030" s="74"/>
      <c r="D1030" s="68"/>
      <c r="E1030" s="57"/>
      <c r="F1030" s="88"/>
      <c r="G1030" s="89"/>
      <c r="H1030" s="57"/>
      <c r="I1030" s="57"/>
      <c r="J1030" s="57"/>
      <c r="K1030" s="57"/>
      <c r="L1030" s="57"/>
    </row>
    <row r="1031" ht="16.5" customHeight="1">
      <c r="A1031" s="57"/>
      <c r="B1031" s="73"/>
      <c r="C1031" s="74"/>
      <c r="D1031" s="68"/>
      <c r="E1031" s="57"/>
      <c r="F1031" s="88"/>
      <c r="G1031" s="89"/>
      <c r="H1031" s="57"/>
      <c r="I1031" s="57"/>
      <c r="J1031" s="57"/>
      <c r="K1031" s="57"/>
      <c r="L1031" s="57"/>
    </row>
    <row r="1032" ht="16.5" customHeight="1">
      <c r="A1032" s="57"/>
      <c r="B1032" s="73"/>
      <c r="C1032" s="74"/>
      <c r="D1032" s="68"/>
      <c r="E1032" s="57"/>
      <c r="F1032" s="88"/>
      <c r="G1032" s="89"/>
      <c r="H1032" s="57"/>
      <c r="I1032" s="57"/>
      <c r="J1032" s="57"/>
      <c r="K1032" s="57"/>
      <c r="L1032" s="57"/>
    </row>
    <row r="1033" ht="16.5" customHeight="1">
      <c r="A1033" s="57"/>
      <c r="B1033" s="73"/>
      <c r="C1033" s="74"/>
      <c r="D1033" s="68"/>
      <c r="E1033" s="57"/>
      <c r="F1033" s="88"/>
      <c r="G1033" s="89"/>
      <c r="H1033" s="57"/>
      <c r="I1033" s="57"/>
      <c r="J1033" s="57"/>
      <c r="K1033" s="57"/>
      <c r="L1033" s="57"/>
    </row>
    <row r="1034" ht="16.5" customHeight="1">
      <c r="A1034" s="57"/>
      <c r="B1034" s="73"/>
      <c r="C1034" s="74"/>
      <c r="D1034" s="68"/>
      <c r="E1034" s="57"/>
      <c r="F1034" s="88"/>
      <c r="G1034" s="89"/>
      <c r="H1034" s="57"/>
      <c r="I1034" s="57"/>
      <c r="J1034" s="57"/>
      <c r="K1034" s="57"/>
      <c r="L1034" s="57"/>
    </row>
    <row r="1035" ht="16.5" customHeight="1">
      <c r="A1035" s="57"/>
      <c r="B1035" s="73"/>
      <c r="C1035" s="74"/>
      <c r="D1035" s="68"/>
      <c r="E1035" s="57"/>
      <c r="F1035" s="88"/>
      <c r="G1035" s="89"/>
      <c r="H1035" s="57"/>
      <c r="I1035" s="57"/>
      <c r="J1035" s="57"/>
      <c r="K1035" s="57"/>
      <c r="L1035" s="57"/>
    </row>
    <row r="1036" ht="16.5" customHeight="1">
      <c r="A1036" s="57"/>
      <c r="B1036" s="73"/>
      <c r="C1036" s="74"/>
      <c r="D1036" s="68"/>
      <c r="E1036" s="57"/>
      <c r="F1036" s="88"/>
      <c r="G1036" s="89"/>
      <c r="H1036" s="57"/>
      <c r="I1036" s="57"/>
      <c r="J1036" s="57"/>
      <c r="K1036" s="57"/>
      <c r="L1036" s="57"/>
    </row>
    <row r="1037" ht="16.5" customHeight="1">
      <c r="A1037" s="57"/>
      <c r="B1037" s="73"/>
      <c r="C1037" s="74"/>
      <c r="D1037" s="68"/>
      <c r="E1037" s="57"/>
      <c r="F1037" s="88"/>
      <c r="G1037" s="89"/>
      <c r="H1037" s="57"/>
      <c r="I1037" s="57"/>
      <c r="J1037" s="57"/>
      <c r="K1037" s="57"/>
      <c r="L1037" s="57"/>
    </row>
    <row r="1038" ht="16.5" customHeight="1">
      <c r="A1038" s="57"/>
      <c r="B1038" s="73"/>
      <c r="C1038" s="74"/>
      <c r="D1038" s="68"/>
      <c r="E1038" s="57"/>
      <c r="F1038" s="88"/>
      <c r="G1038" s="89"/>
      <c r="H1038" s="57"/>
      <c r="I1038" s="57"/>
      <c r="J1038" s="57"/>
      <c r="K1038" s="57"/>
      <c r="L1038" s="57"/>
    </row>
    <row r="1039" ht="16.5" customHeight="1">
      <c r="A1039" s="57"/>
      <c r="B1039" s="73"/>
      <c r="C1039" s="74"/>
      <c r="D1039" s="68"/>
      <c r="E1039" s="57"/>
      <c r="F1039" s="88"/>
      <c r="G1039" s="89"/>
      <c r="H1039" s="57"/>
      <c r="I1039" s="57"/>
      <c r="J1039" s="57"/>
      <c r="K1039" s="57"/>
      <c r="L1039" s="57"/>
    </row>
    <row r="1040" ht="16.5" customHeight="1">
      <c r="A1040" s="57"/>
      <c r="B1040" s="73"/>
      <c r="C1040" s="74"/>
      <c r="D1040" s="68"/>
      <c r="E1040" s="57"/>
      <c r="F1040" s="88"/>
      <c r="G1040" s="89"/>
      <c r="H1040" s="57"/>
      <c r="I1040" s="57"/>
      <c r="J1040" s="57"/>
      <c r="K1040" s="57"/>
      <c r="L1040" s="57"/>
    </row>
    <row r="1041" ht="16.5" customHeight="1">
      <c r="A1041" s="57"/>
      <c r="B1041" s="73"/>
      <c r="C1041" s="74"/>
      <c r="D1041" s="68"/>
      <c r="E1041" s="57"/>
      <c r="F1041" s="88"/>
      <c r="G1041" s="89"/>
      <c r="H1041" s="57"/>
      <c r="I1041" s="57"/>
      <c r="J1041" s="57"/>
      <c r="K1041" s="57"/>
      <c r="L1041" s="57"/>
    </row>
    <row r="1042" ht="16.5" customHeight="1">
      <c r="A1042" s="57"/>
      <c r="B1042" s="73"/>
      <c r="C1042" s="74"/>
      <c r="D1042" s="68"/>
      <c r="E1042" s="57"/>
      <c r="F1042" s="88"/>
      <c r="G1042" s="89"/>
      <c r="H1042" s="57"/>
      <c r="I1042" s="57"/>
      <c r="J1042" s="57"/>
      <c r="K1042" s="57"/>
      <c r="L1042" s="57"/>
    </row>
    <row r="1043" ht="16.5" customHeight="1">
      <c r="A1043" s="57"/>
      <c r="B1043" s="73"/>
      <c r="C1043" s="74"/>
      <c r="D1043" s="68"/>
      <c r="E1043" s="57"/>
      <c r="F1043" s="88"/>
      <c r="G1043" s="89"/>
      <c r="H1043" s="57"/>
      <c r="I1043" s="57"/>
      <c r="J1043" s="57"/>
      <c r="K1043" s="57"/>
      <c r="L1043" s="57"/>
    </row>
    <row r="1044" ht="16.5" customHeight="1">
      <c r="A1044" s="57"/>
      <c r="B1044" s="73"/>
      <c r="C1044" s="74"/>
      <c r="D1044" s="68"/>
      <c r="E1044" s="57"/>
      <c r="F1044" s="88"/>
      <c r="G1044" s="89"/>
      <c r="H1044" s="57"/>
      <c r="I1044" s="57"/>
      <c r="J1044" s="57"/>
      <c r="K1044" s="57"/>
      <c r="L1044" s="57"/>
    </row>
    <row r="1045" ht="16.5" customHeight="1">
      <c r="A1045" s="57"/>
      <c r="B1045" s="73"/>
      <c r="C1045" s="74"/>
      <c r="D1045" s="68"/>
      <c r="E1045" s="57"/>
      <c r="F1045" s="88"/>
      <c r="G1045" s="89"/>
      <c r="H1045" s="57"/>
      <c r="I1045" s="57"/>
      <c r="J1045" s="57"/>
      <c r="K1045" s="57"/>
      <c r="L1045" s="57"/>
    </row>
    <row r="1046" ht="16.5" customHeight="1">
      <c r="A1046" s="57"/>
      <c r="B1046" s="73"/>
      <c r="C1046" s="74"/>
      <c r="D1046" s="68"/>
      <c r="E1046" s="57"/>
      <c r="F1046" s="88"/>
      <c r="G1046" s="89"/>
      <c r="H1046" s="57"/>
      <c r="I1046" s="57"/>
      <c r="J1046" s="57"/>
      <c r="K1046" s="57"/>
      <c r="L1046" s="57"/>
    </row>
    <row r="1047" ht="16.5" customHeight="1">
      <c r="A1047" s="57"/>
      <c r="B1047" s="73"/>
      <c r="C1047" s="74"/>
      <c r="D1047" s="68"/>
      <c r="E1047" s="57"/>
      <c r="F1047" s="88"/>
      <c r="G1047" s="89"/>
      <c r="H1047" s="57"/>
      <c r="I1047" s="57"/>
      <c r="J1047" s="57"/>
      <c r="K1047" s="57"/>
      <c r="L1047" s="57"/>
    </row>
    <row r="1048" ht="16.5" customHeight="1">
      <c r="A1048" s="57"/>
      <c r="B1048" s="73"/>
      <c r="C1048" s="74"/>
      <c r="D1048" s="68"/>
      <c r="E1048" s="57"/>
      <c r="F1048" s="88"/>
      <c r="G1048" s="89"/>
      <c r="H1048" s="57"/>
      <c r="I1048" s="57"/>
      <c r="J1048" s="57"/>
      <c r="K1048" s="57"/>
      <c r="L1048" s="57"/>
    </row>
    <row r="1049" ht="16.5" customHeight="1">
      <c r="A1049" s="57"/>
      <c r="B1049" s="73"/>
      <c r="C1049" s="74"/>
      <c r="D1049" s="68"/>
      <c r="E1049" s="57"/>
      <c r="F1049" s="88"/>
      <c r="G1049" s="89"/>
      <c r="H1049" s="57"/>
      <c r="I1049" s="57"/>
      <c r="J1049" s="57"/>
      <c r="K1049" s="57"/>
      <c r="L1049" s="57"/>
    </row>
    <row r="1050" ht="16.5" customHeight="1">
      <c r="A1050" s="57"/>
      <c r="B1050" s="73"/>
      <c r="C1050" s="74"/>
      <c r="D1050" s="68"/>
      <c r="E1050" s="57"/>
      <c r="F1050" s="88"/>
      <c r="G1050" s="89"/>
      <c r="H1050" s="57"/>
      <c r="I1050" s="57"/>
      <c r="J1050" s="57"/>
      <c r="K1050" s="57"/>
      <c r="L1050" s="57"/>
    </row>
    <row r="1051" ht="16.5" customHeight="1">
      <c r="A1051" s="57"/>
      <c r="B1051" s="73"/>
      <c r="C1051" s="74"/>
      <c r="D1051" s="68"/>
      <c r="E1051" s="57"/>
      <c r="F1051" s="88"/>
      <c r="G1051" s="89"/>
      <c r="H1051" s="57"/>
      <c r="I1051" s="57"/>
      <c r="J1051" s="57"/>
      <c r="K1051" s="57"/>
      <c r="L1051" s="57"/>
    </row>
    <row r="1052" ht="16.5" customHeight="1">
      <c r="A1052" s="57"/>
      <c r="B1052" s="73"/>
      <c r="C1052" s="74"/>
      <c r="D1052" s="68"/>
      <c r="E1052" s="57"/>
      <c r="F1052" s="88"/>
      <c r="G1052" s="89"/>
      <c r="H1052" s="57"/>
      <c r="I1052" s="57"/>
      <c r="J1052" s="57"/>
      <c r="K1052" s="57"/>
      <c r="L1052" s="57"/>
    </row>
    <row r="1053" ht="16.5" customHeight="1">
      <c r="A1053" s="57"/>
      <c r="B1053" s="73"/>
      <c r="C1053" s="74"/>
      <c r="D1053" s="68"/>
      <c r="E1053" s="57"/>
      <c r="F1053" s="88"/>
      <c r="G1053" s="89"/>
      <c r="H1053" s="57"/>
      <c r="I1053" s="57"/>
      <c r="J1053" s="57"/>
      <c r="K1053" s="57"/>
      <c r="L1053" s="57"/>
    </row>
    <row r="1054" ht="16.5" customHeight="1">
      <c r="A1054" s="57"/>
      <c r="B1054" s="73"/>
      <c r="C1054" s="74"/>
      <c r="D1054" s="68"/>
      <c r="E1054" s="57"/>
      <c r="F1054" s="88"/>
      <c r="G1054" s="89"/>
      <c r="H1054" s="57"/>
      <c r="I1054" s="57"/>
      <c r="J1054" s="57"/>
      <c r="K1054" s="57"/>
      <c r="L1054" s="57"/>
    </row>
    <row r="1055" ht="16.5" customHeight="1">
      <c r="A1055" s="57"/>
      <c r="B1055" s="73"/>
      <c r="C1055" s="74"/>
      <c r="D1055" s="68"/>
      <c r="E1055" s="57"/>
      <c r="F1055" s="88"/>
      <c r="G1055" s="89"/>
      <c r="H1055" s="57"/>
      <c r="I1055" s="57"/>
      <c r="J1055" s="57"/>
      <c r="K1055" s="57"/>
      <c r="L1055" s="57"/>
    </row>
    <row r="1056" ht="16.5" customHeight="1">
      <c r="A1056" s="57"/>
      <c r="B1056" s="73"/>
      <c r="C1056" s="74"/>
      <c r="D1056" s="68"/>
      <c r="E1056" s="57"/>
      <c r="F1056" s="88"/>
      <c r="G1056" s="89"/>
      <c r="H1056" s="57"/>
      <c r="I1056" s="57"/>
      <c r="J1056" s="57"/>
      <c r="K1056" s="57"/>
      <c r="L1056" s="57"/>
    </row>
    <row r="1057" ht="16.5" customHeight="1">
      <c r="A1057" s="57"/>
      <c r="B1057" s="73"/>
      <c r="C1057" s="74"/>
      <c r="D1057" s="68"/>
      <c r="E1057" s="57"/>
      <c r="F1057" s="88"/>
      <c r="G1057" s="89"/>
      <c r="H1057" s="57"/>
      <c r="I1057" s="57"/>
      <c r="J1057" s="57"/>
      <c r="K1057" s="57"/>
      <c r="L1057" s="57"/>
    </row>
    <row r="1058" ht="16.5" customHeight="1">
      <c r="A1058" s="57"/>
      <c r="B1058" s="73"/>
      <c r="C1058" s="74"/>
      <c r="D1058" s="68"/>
      <c r="E1058" s="57"/>
      <c r="F1058" s="88"/>
      <c r="G1058" s="89"/>
      <c r="H1058" s="57"/>
      <c r="I1058" s="57"/>
      <c r="J1058" s="57"/>
      <c r="K1058" s="57"/>
      <c r="L1058" s="57"/>
    </row>
    <row r="1059" ht="16.5" customHeight="1">
      <c r="A1059" s="57"/>
      <c r="B1059" s="73"/>
      <c r="C1059" s="74"/>
      <c r="D1059" s="68"/>
      <c r="E1059" s="57"/>
      <c r="F1059" s="88"/>
      <c r="G1059" s="89"/>
      <c r="H1059" s="57"/>
      <c r="I1059" s="57"/>
      <c r="J1059" s="57"/>
      <c r="K1059" s="57"/>
      <c r="L1059" s="57"/>
    </row>
    <row r="1060" ht="16.5" customHeight="1">
      <c r="A1060" s="57"/>
      <c r="B1060" s="73"/>
      <c r="C1060" s="74"/>
      <c r="D1060" s="68"/>
      <c r="E1060" s="57"/>
      <c r="F1060" s="88"/>
      <c r="G1060" s="89"/>
      <c r="H1060" s="57"/>
      <c r="I1060" s="57"/>
      <c r="J1060" s="57"/>
      <c r="K1060" s="57"/>
      <c r="L1060" s="57"/>
    </row>
    <row r="1061" ht="16.5" customHeight="1">
      <c r="A1061" s="57"/>
      <c r="B1061" s="73"/>
      <c r="C1061" s="74"/>
      <c r="D1061" s="68"/>
      <c r="E1061" s="57"/>
      <c r="F1061" s="88"/>
      <c r="G1061" s="89"/>
      <c r="H1061" s="57"/>
      <c r="I1061" s="57"/>
      <c r="J1061" s="57"/>
      <c r="K1061" s="57"/>
      <c r="L1061" s="57"/>
    </row>
    <row r="1062" ht="16.5" customHeight="1">
      <c r="A1062" s="57"/>
      <c r="B1062" s="73"/>
      <c r="C1062" s="74"/>
      <c r="D1062" s="68"/>
      <c r="E1062" s="57"/>
      <c r="F1062" s="88"/>
      <c r="G1062" s="89"/>
      <c r="H1062" s="57"/>
      <c r="I1062" s="57"/>
      <c r="J1062" s="57"/>
      <c r="K1062" s="57"/>
      <c r="L1062" s="57"/>
    </row>
    <row r="1063" ht="16.5" customHeight="1">
      <c r="A1063" s="57"/>
      <c r="B1063" s="73"/>
      <c r="C1063" s="74"/>
      <c r="D1063" s="68"/>
      <c r="E1063" s="57"/>
      <c r="F1063" s="88"/>
      <c r="G1063" s="89"/>
      <c r="H1063" s="57"/>
      <c r="I1063" s="57"/>
      <c r="J1063" s="57"/>
      <c r="K1063" s="57"/>
      <c r="L1063" s="57"/>
    </row>
    <row r="1064" ht="16.5" customHeight="1">
      <c r="A1064" s="57"/>
      <c r="B1064" s="73"/>
      <c r="C1064" s="74"/>
      <c r="D1064" s="68"/>
      <c r="E1064" s="57"/>
      <c r="F1064" s="88"/>
      <c r="G1064" s="89"/>
      <c r="H1064" s="57"/>
      <c r="I1064" s="57"/>
      <c r="J1064" s="57"/>
      <c r="K1064" s="57"/>
      <c r="L1064" s="57"/>
    </row>
    <row r="1065" ht="16.5" customHeight="1">
      <c r="A1065" s="57"/>
      <c r="B1065" s="73"/>
      <c r="C1065" s="74"/>
      <c r="D1065" s="68"/>
      <c r="E1065" s="57"/>
      <c r="F1065" s="88"/>
      <c r="G1065" s="89"/>
      <c r="H1065" s="57"/>
      <c r="I1065" s="57"/>
      <c r="J1065" s="57"/>
      <c r="K1065" s="57"/>
      <c r="L1065" s="57"/>
    </row>
    <row r="1066" ht="16.5" customHeight="1">
      <c r="A1066" s="57"/>
      <c r="B1066" s="73"/>
      <c r="C1066" s="74"/>
      <c r="D1066" s="68"/>
      <c r="E1066" s="57"/>
      <c r="F1066" s="88"/>
      <c r="G1066" s="89"/>
      <c r="H1066" s="57"/>
      <c r="I1066" s="57"/>
      <c r="J1066" s="57"/>
      <c r="K1066" s="57"/>
      <c r="L1066" s="57"/>
    </row>
    <row r="1067" ht="16.5" customHeight="1">
      <c r="A1067" s="57"/>
      <c r="B1067" s="73"/>
      <c r="C1067" s="74"/>
      <c r="D1067" s="68"/>
      <c r="E1067" s="57"/>
      <c r="F1067" s="88"/>
      <c r="G1067" s="89"/>
      <c r="H1067" s="57"/>
      <c r="I1067" s="57"/>
      <c r="J1067" s="57"/>
      <c r="K1067" s="57"/>
      <c r="L1067" s="57"/>
    </row>
    <row r="1068" ht="16.5" customHeight="1">
      <c r="A1068" s="57"/>
      <c r="B1068" s="73"/>
      <c r="C1068" s="74"/>
      <c r="D1068" s="68"/>
      <c r="E1068" s="57"/>
      <c r="F1068" s="88"/>
      <c r="G1068" s="89"/>
      <c r="H1068" s="57"/>
      <c r="I1068" s="57"/>
      <c r="J1068" s="57"/>
      <c r="K1068" s="57"/>
      <c r="L1068" s="57"/>
    </row>
    <row r="1069" ht="16.5" customHeight="1">
      <c r="A1069" s="57"/>
      <c r="B1069" s="73"/>
      <c r="C1069" s="74"/>
      <c r="D1069" s="68"/>
      <c r="E1069" s="57"/>
      <c r="F1069" s="88"/>
      <c r="G1069" s="89"/>
      <c r="H1069" s="57"/>
      <c r="I1069" s="57"/>
      <c r="J1069" s="57"/>
      <c r="K1069" s="57"/>
      <c r="L1069" s="57"/>
    </row>
    <row r="1070" ht="16.5" customHeight="1">
      <c r="A1070" s="57"/>
      <c r="B1070" s="73"/>
      <c r="C1070" s="74"/>
      <c r="D1070" s="68"/>
      <c r="E1070" s="57"/>
      <c r="F1070" s="88"/>
      <c r="G1070" s="89"/>
      <c r="H1070" s="57"/>
      <c r="I1070" s="57"/>
      <c r="J1070" s="57"/>
      <c r="K1070" s="57"/>
      <c r="L1070" s="57"/>
    </row>
    <row r="1071" ht="16.5" customHeight="1">
      <c r="A1071" s="57"/>
      <c r="B1071" s="73"/>
      <c r="C1071" s="74"/>
      <c r="D1071" s="68"/>
      <c r="E1071" s="57"/>
      <c r="F1071" s="88"/>
      <c r="G1071" s="89"/>
      <c r="H1071" s="57"/>
      <c r="I1071" s="57"/>
      <c r="J1071" s="57"/>
      <c r="K1071" s="57"/>
      <c r="L1071" s="57"/>
    </row>
    <row r="1072" ht="16.5" customHeight="1">
      <c r="A1072" s="57"/>
      <c r="B1072" s="73"/>
      <c r="C1072" s="74"/>
      <c r="D1072" s="68"/>
      <c r="E1072" s="57"/>
      <c r="F1072" s="88"/>
      <c r="G1072" s="89"/>
      <c r="H1072" s="57"/>
      <c r="I1072" s="57"/>
      <c r="J1072" s="57"/>
      <c r="K1072" s="57"/>
      <c r="L1072" s="57"/>
    </row>
    <row r="1073" ht="16.5" customHeight="1">
      <c r="A1073" s="57"/>
      <c r="B1073" s="73"/>
      <c r="C1073" s="74"/>
      <c r="D1073" s="68"/>
      <c r="E1073" s="57"/>
      <c r="F1073" s="88"/>
      <c r="G1073" s="89"/>
      <c r="H1073" s="57"/>
      <c r="I1073" s="57"/>
      <c r="J1073" s="57"/>
      <c r="K1073" s="57"/>
      <c r="L1073" s="57"/>
    </row>
    <row r="1074" ht="16.5" customHeight="1">
      <c r="A1074" s="57"/>
      <c r="B1074" s="73"/>
      <c r="C1074" s="74"/>
      <c r="D1074" s="68"/>
      <c r="E1074" s="57"/>
      <c r="F1074" s="88"/>
      <c r="G1074" s="89"/>
      <c r="H1074" s="57"/>
      <c r="I1074" s="57"/>
      <c r="J1074" s="57"/>
      <c r="K1074" s="57"/>
      <c r="L1074" s="57"/>
    </row>
    <row r="1075" ht="16.5" customHeight="1">
      <c r="A1075" s="57"/>
      <c r="B1075" s="73"/>
      <c r="C1075" s="74"/>
      <c r="D1075" s="68"/>
      <c r="E1075" s="57"/>
      <c r="F1075" s="88"/>
      <c r="G1075" s="89"/>
      <c r="H1075" s="57"/>
      <c r="I1075" s="57"/>
      <c r="J1075" s="57"/>
      <c r="K1075" s="57"/>
      <c r="L1075" s="57"/>
    </row>
    <row r="1076" ht="16.5" customHeight="1">
      <c r="A1076" s="57"/>
      <c r="B1076" s="73"/>
      <c r="C1076" s="74"/>
      <c r="D1076" s="68"/>
      <c r="E1076" s="57"/>
      <c r="F1076" s="88"/>
      <c r="G1076" s="89"/>
      <c r="H1076" s="57"/>
      <c r="I1076" s="57"/>
      <c r="J1076" s="57"/>
      <c r="K1076" s="57"/>
      <c r="L1076" s="57"/>
    </row>
    <row r="1077" ht="16.5" customHeight="1">
      <c r="A1077" s="57"/>
      <c r="B1077" s="73"/>
      <c r="C1077" s="74"/>
      <c r="D1077" s="68"/>
      <c r="E1077" s="57"/>
      <c r="F1077" s="88"/>
      <c r="G1077" s="89"/>
      <c r="H1077" s="57"/>
      <c r="I1077" s="57"/>
      <c r="J1077" s="57"/>
      <c r="K1077" s="57"/>
      <c r="L1077" s="57"/>
    </row>
    <row r="1078" ht="16.5" customHeight="1">
      <c r="A1078" s="57"/>
      <c r="B1078" s="73"/>
      <c r="C1078" s="74"/>
      <c r="D1078" s="68"/>
      <c r="E1078" s="57"/>
      <c r="F1078" s="88"/>
      <c r="G1078" s="89"/>
      <c r="H1078" s="57"/>
      <c r="I1078" s="57"/>
      <c r="J1078" s="57"/>
      <c r="K1078" s="57"/>
      <c r="L1078" s="57"/>
    </row>
    <row r="1079" ht="16.5" customHeight="1">
      <c r="A1079" s="57"/>
      <c r="B1079" s="73"/>
      <c r="C1079" s="74"/>
      <c r="D1079" s="68"/>
      <c r="E1079" s="57"/>
      <c r="F1079" s="88"/>
      <c r="G1079" s="89"/>
      <c r="H1079" s="57"/>
      <c r="I1079" s="57"/>
      <c r="J1079" s="57"/>
      <c r="K1079" s="57"/>
      <c r="L1079" s="57"/>
    </row>
    <row r="1080" ht="16.5" customHeight="1">
      <c r="A1080" s="57"/>
      <c r="B1080" s="73"/>
      <c r="C1080" s="74"/>
      <c r="D1080" s="68"/>
      <c r="E1080" s="57"/>
      <c r="F1080" s="88"/>
      <c r="G1080" s="89"/>
      <c r="H1080" s="57"/>
      <c r="I1080" s="57"/>
      <c r="J1080" s="57"/>
      <c r="K1080" s="57"/>
      <c r="L1080" s="57"/>
    </row>
    <row r="1081" ht="16.5" customHeight="1">
      <c r="A1081" s="57"/>
      <c r="B1081" s="73"/>
      <c r="C1081" s="74"/>
      <c r="D1081" s="68"/>
      <c r="E1081" s="57"/>
      <c r="F1081" s="88"/>
      <c r="G1081" s="89"/>
      <c r="H1081" s="57"/>
      <c r="I1081" s="57"/>
      <c r="J1081" s="57"/>
      <c r="K1081" s="57"/>
      <c r="L1081" s="57"/>
    </row>
    <row r="1082" ht="16.5" customHeight="1">
      <c r="A1082" s="57"/>
      <c r="B1082" s="73"/>
      <c r="C1082" s="74"/>
      <c r="D1082" s="68"/>
      <c r="E1082" s="57"/>
      <c r="F1082" s="88"/>
      <c r="G1082" s="89"/>
      <c r="H1082" s="57"/>
      <c r="I1082" s="57"/>
      <c r="J1082" s="57"/>
      <c r="K1082" s="57"/>
      <c r="L1082" s="57"/>
    </row>
    <row r="1083" ht="16.5" customHeight="1">
      <c r="A1083" s="57"/>
      <c r="B1083" s="73"/>
      <c r="C1083" s="74"/>
      <c r="D1083" s="68"/>
      <c r="E1083" s="57"/>
      <c r="F1083" s="88"/>
      <c r="G1083" s="89"/>
      <c r="H1083" s="57"/>
      <c r="I1083" s="57"/>
      <c r="J1083" s="57"/>
      <c r="K1083" s="57"/>
      <c r="L1083" s="57"/>
    </row>
    <row r="1084" ht="16.5" customHeight="1">
      <c r="A1084" s="57"/>
      <c r="B1084" s="73"/>
      <c r="C1084" s="74"/>
      <c r="D1084" s="68"/>
      <c r="E1084" s="57"/>
      <c r="F1084" s="88"/>
      <c r="G1084" s="89"/>
      <c r="H1084" s="57"/>
      <c r="I1084" s="57"/>
      <c r="J1084" s="57"/>
      <c r="K1084" s="57"/>
      <c r="L1084" s="57"/>
    </row>
    <row r="1085" ht="16.5" customHeight="1">
      <c r="A1085" s="57"/>
      <c r="B1085" s="73"/>
      <c r="C1085" s="74"/>
      <c r="D1085" s="68"/>
      <c r="E1085" s="57"/>
      <c r="F1085" s="88"/>
      <c r="G1085" s="89"/>
      <c r="H1085" s="57"/>
      <c r="I1085" s="57"/>
      <c r="J1085" s="57"/>
      <c r="K1085" s="57"/>
      <c r="L1085" s="57"/>
    </row>
    <row r="1086" ht="16.5" customHeight="1">
      <c r="A1086" s="57"/>
      <c r="B1086" s="73"/>
      <c r="C1086" s="74"/>
      <c r="D1086" s="68"/>
      <c r="E1086" s="57"/>
      <c r="F1086" s="88"/>
      <c r="G1086" s="89"/>
      <c r="H1086" s="57"/>
      <c r="I1086" s="57"/>
      <c r="J1086" s="57"/>
      <c r="K1086" s="57"/>
      <c r="L1086" s="57"/>
    </row>
    <row r="1087" ht="16.5" customHeight="1">
      <c r="A1087" s="57"/>
      <c r="B1087" s="73"/>
      <c r="C1087" s="74"/>
      <c r="D1087" s="68"/>
      <c r="E1087" s="57"/>
      <c r="F1087" s="88"/>
      <c r="G1087" s="89"/>
      <c r="H1087" s="57"/>
      <c r="I1087" s="57"/>
      <c r="J1087" s="57"/>
      <c r="K1087" s="57"/>
      <c r="L1087" s="57"/>
    </row>
    <row r="1088" ht="16.5" customHeight="1">
      <c r="A1088" s="57"/>
      <c r="B1088" s="73"/>
      <c r="C1088" s="74"/>
      <c r="D1088" s="68"/>
      <c r="E1088" s="57"/>
      <c r="F1088" s="88"/>
      <c r="G1088" s="89"/>
      <c r="H1088" s="57"/>
      <c r="I1088" s="57"/>
      <c r="J1088" s="57"/>
      <c r="K1088" s="57"/>
      <c r="L1088" s="57"/>
    </row>
    <row r="1089" ht="16.5" customHeight="1">
      <c r="A1089" s="57"/>
      <c r="B1089" s="73"/>
      <c r="C1089" s="74"/>
      <c r="D1089" s="68"/>
      <c r="E1089" s="57"/>
      <c r="F1089" s="88"/>
      <c r="G1089" s="89"/>
      <c r="H1089" s="57"/>
      <c r="I1089" s="57"/>
      <c r="J1089" s="57"/>
      <c r="K1089" s="57"/>
      <c r="L1089" s="57"/>
    </row>
    <row r="1090" ht="16.5" customHeight="1">
      <c r="A1090" s="57"/>
      <c r="B1090" s="73"/>
      <c r="C1090" s="74"/>
      <c r="D1090" s="68"/>
      <c r="E1090" s="57"/>
      <c r="F1090" s="88"/>
      <c r="G1090" s="89"/>
      <c r="H1090" s="57"/>
      <c r="I1090" s="57"/>
      <c r="J1090" s="57"/>
      <c r="K1090" s="57"/>
      <c r="L1090" s="57"/>
    </row>
    <row r="1091" ht="16.5" customHeight="1">
      <c r="A1091" s="57"/>
      <c r="B1091" s="73"/>
      <c r="C1091" s="74"/>
      <c r="D1091" s="68"/>
      <c r="E1091" s="57"/>
      <c r="F1091" s="88"/>
      <c r="G1091" s="89"/>
      <c r="H1091" s="57"/>
      <c r="I1091" s="57"/>
      <c r="J1091" s="57"/>
      <c r="K1091" s="57"/>
      <c r="L1091" s="57"/>
    </row>
    <row r="1092" ht="16.5" customHeight="1">
      <c r="A1092" s="57"/>
      <c r="B1092" s="73"/>
      <c r="C1092" s="74"/>
      <c r="D1092" s="68"/>
      <c r="E1092" s="57"/>
      <c r="F1092" s="88"/>
      <c r="G1092" s="89"/>
      <c r="H1092" s="57"/>
      <c r="I1092" s="57"/>
      <c r="J1092" s="57"/>
      <c r="K1092" s="57"/>
      <c r="L1092" s="57"/>
    </row>
    <row r="1093" ht="16.5" customHeight="1">
      <c r="A1093" s="57"/>
      <c r="B1093" s="73"/>
      <c r="C1093" s="74"/>
      <c r="D1093" s="68"/>
      <c r="E1093" s="57"/>
      <c r="F1093" s="88"/>
      <c r="G1093" s="89"/>
      <c r="H1093" s="57"/>
      <c r="I1093" s="57"/>
      <c r="J1093" s="57"/>
      <c r="K1093" s="57"/>
      <c r="L1093" s="57"/>
    </row>
    <row r="1094" ht="16.5" customHeight="1">
      <c r="A1094" s="57"/>
      <c r="B1094" s="73"/>
      <c r="C1094" s="74"/>
      <c r="D1094" s="68"/>
      <c r="E1094" s="57"/>
      <c r="F1094" s="88"/>
      <c r="G1094" s="89"/>
      <c r="H1094" s="57"/>
      <c r="I1094" s="57"/>
      <c r="J1094" s="57"/>
      <c r="K1094" s="57"/>
      <c r="L1094" s="57"/>
    </row>
    <row r="1095" ht="16.5" customHeight="1">
      <c r="A1095" s="57"/>
      <c r="B1095" s="73"/>
      <c r="C1095" s="74"/>
      <c r="D1095" s="68"/>
      <c r="E1095" s="57"/>
      <c r="F1095" s="88"/>
      <c r="G1095" s="89"/>
      <c r="H1095" s="57"/>
      <c r="I1095" s="57"/>
      <c r="J1095" s="57"/>
      <c r="K1095" s="57"/>
      <c r="L1095" s="57"/>
    </row>
    <row r="1096" ht="16.5" customHeight="1">
      <c r="A1096" s="57"/>
      <c r="B1096" s="73"/>
      <c r="C1096" s="74"/>
      <c r="D1096" s="68"/>
      <c r="E1096" s="57"/>
      <c r="F1096" s="88"/>
      <c r="G1096" s="89"/>
      <c r="H1096" s="57"/>
      <c r="I1096" s="57"/>
      <c r="J1096" s="57"/>
      <c r="K1096" s="57"/>
      <c r="L1096" s="57"/>
    </row>
    <row r="1097" ht="16.5" customHeight="1">
      <c r="A1097" s="57"/>
      <c r="B1097" s="73"/>
      <c r="C1097" s="74"/>
      <c r="D1097" s="68"/>
      <c r="E1097" s="57"/>
      <c r="F1097" s="88"/>
      <c r="G1097" s="89"/>
      <c r="H1097" s="57"/>
      <c r="I1097" s="57"/>
      <c r="J1097" s="57"/>
      <c r="K1097" s="57"/>
      <c r="L1097" s="57"/>
    </row>
    <row r="1098" ht="16.5" customHeight="1">
      <c r="A1098" s="57"/>
      <c r="B1098" s="73"/>
      <c r="C1098" s="74"/>
      <c r="D1098" s="68"/>
      <c r="E1098" s="57"/>
      <c r="F1098" s="88"/>
      <c r="G1098" s="89"/>
      <c r="H1098" s="57"/>
      <c r="I1098" s="57"/>
      <c r="J1098" s="57"/>
      <c r="K1098" s="57"/>
      <c r="L1098" s="57"/>
    </row>
    <row r="1099" ht="16.5" customHeight="1">
      <c r="A1099" s="57"/>
      <c r="B1099" s="73"/>
      <c r="C1099" s="74"/>
      <c r="D1099" s="68"/>
      <c r="E1099" s="57"/>
      <c r="F1099" s="88"/>
      <c r="G1099" s="89"/>
      <c r="H1099" s="57"/>
      <c r="I1099" s="57"/>
      <c r="J1099" s="57"/>
      <c r="K1099" s="57"/>
      <c r="L1099" s="57"/>
    </row>
    <row r="1100" ht="16.5" customHeight="1">
      <c r="A1100" s="57"/>
      <c r="B1100" s="73"/>
      <c r="C1100" s="74"/>
      <c r="D1100" s="68"/>
      <c r="E1100" s="57"/>
      <c r="F1100" s="88"/>
      <c r="G1100" s="89"/>
      <c r="H1100" s="57"/>
      <c r="I1100" s="57"/>
      <c r="J1100" s="57"/>
      <c r="K1100" s="57"/>
      <c r="L1100" s="57"/>
    </row>
    <row r="1101" ht="16.5" customHeight="1">
      <c r="A1101" s="57"/>
      <c r="B1101" s="73"/>
      <c r="C1101" s="74"/>
      <c r="D1101" s="68"/>
      <c r="E1101" s="57"/>
      <c r="F1101" s="88"/>
      <c r="G1101" s="89"/>
      <c r="H1101" s="57"/>
      <c r="I1101" s="57"/>
      <c r="J1101" s="57"/>
      <c r="K1101" s="57"/>
      <c r="L1101" s="57"/>
    </row>
    <row r="1102" ht="16.5" customHeight="1">
      <c r="A1102" s="57"/>
      <c r="B1102" s="73"/>
      <c r="C1102" s="74"/>
      <c r="D1102" s="68"/>
      <c r="E1102" s="57"/>
      <c r="F1102" s="88"/>
      <c r="G1102" s="89"/>
      <c r="H1102" s="57"/>
      <c r="I1102" s="57"/>
      <c r="J1102" s="57"/>
      <c r="K1102" s="57"/>
      <c r="L1102" s="57"/>
    </row>
    <row r="1103" ht="16.5" customHeight="1">
      <c r="A1103" s="57"/>
      <c r="B1103" s="73"/>
      <c r="C1103" s="74"/>
      <c r="D1103" s="68"/>
      <c r="E1103" s="57"/>
      <c r="F1103" s="88"/>
      <c r="G1103" s="89"/>
      <c r="H1103" s="57"/>
      <c r="I1103" s="57"/>
      <c r="J1103" s="57"/>
      <c r="K1103" s="57"/>
      <c r="L1103" s="57"/>
    </row>
    <row r="1104" ht="16.5" customHeight="1">
      <c r="A1104" s="57"/>
      <c r="B1104" s="73"/>
      <c r="C1104" s="74"/>
      <c r="D1104" s="68"/>
      <c r="E1104" s="57"/>
      <c r="F1104" s="88"/>
      <c r="G1104" s="89"/>
      <c r="H1104" s="57"/>
      <c r="I1104" s="57"/>
      <c r="J1104" s="57"/>
      <c r="K1104" s="57"/>
      <c r="L1104" s="57"/>
    </row>
    <row r="1105" ht="16.5" customHeight="1">
      <c r="A1105" s="57"/>
      <c r="B1105" s="73"/>
      <c r="C1105" s="74"/>
      <c r="D1105" s="68"/>
      <c r="E1105" s="57"/>
      <c r="F1105" s="88"/>
      <c r="G1105" s="89"/>
      <c r="H1105" s="57"/>
      <c r="I1105" s="57"/>
      <c r="J1105" s="57"/>
      <c r="K1105" s="57"/>
      <c r="L1105" s="57"/>
    </row>
    <row r="1106" ht="16.5" customHeight="1">
      <c r="A1106" s="57"/>
      <c r="B1106" s="73"/>
      <c r="C1106" s="74"/>
      <c r="D1106" s="68"/>
      <c r="E1106" s="57"/>
      <c r="F1106" s="88"/>
      <c r="G1106" s="89"/>
      <c r="H1106" s="57"/>
      <c r="I1106" s="57"/>
      <c r="J1106" s="57"/>
      <c r="K1106" s="57"/>
      <c r="L1106" s="57"/>
    </row>
    <row r="1107" ht="16.5" customHeight="1">
      <c r="A1107" s="57"/>
      <c r="B1107" s="73"/>
      <c r="C1107" s="74"/>
      <c r="D1107" s="68"/>
      <c r="E1107" s="57"/>
      <c r="F1107" s="88"/>
      <c r="G1107" s="89"/>
      <c r="H1107" s="57"/>
      <c r="I1107" s="57"/>
      <c r="J1107" s="57"/>
      <c r="K1107" s="57"/>
      <c r="L1107" s="57"/>
    </row>
    <row r="1108" ht="16.5" customHeight="1">
      <c r="A1108" s="57"/>
      <c r="B1108" s="73"/>
      <c r="C1108" s="74"/>
      <c r="D1108" s="68"/>
      <c r="E1108" s="57"/>
      <c r="F1108" s="88"/>
      <c r="G1108" s="89"/>
      <c r="H1108" s="57"/>
      <c r="I1108" s="57"/>
      <c r="J1108" s="57"/>
      <c r="K1108" s="57"/>
      <c r="L1108" s="57"/>
    </row>
    <row r="1109" ht="16.5" customHeight="1">
      <c r="A1109" s="57"/>
      <c r="B1109" s="73"/>
      <c r="C1109" s="74"/>
      <c r="D1109" s="68"/>
      <c r="E1109" s="57"/>
      <c r="F1109" s="88"/>
      <c r="G1109" s="89"/>
      <c r="H1109" s="57"/>
      <c r="I1109" s="57"/>
      <c r="J1109" s="57"/>
      <c r="K1109" s="57"/>
      <c r="L1109" s="57"/>
    </row>
    <row r="1110" ht="16.5" customHeight="1">
      <c r="A1110" s="57"/>
      <c r="B1110" s="73"/>
      <c r="C1110" s="74"/>
      <c r="D1110" s="68"/>
      <c r="E1110" s="57"/>
      <c r="F1110" s="88"/>
      <c r="G1110" s="89"/>
      <c r="H1110" s="57"/>
      <c r="I1110" s="57"/>
      <c r="J1110" s="57"/>
      <c r="K1110" s="57"/>
      <c r="L1110" s="57"/>
    </row>
    <row r="1111" ht="16.5" customHeight="1">
      <c r="A1111" s="57"/>
      <c r="B1111" s="73"/>
      <c r="C1111" s="74"/>
      <c r="D1111" s="68"/>
      <c r="E1111" s="57"/>
      <c r="F1111" s="88"/>
      <c r="G1111" s="89"/>
      <c r="H1111" s="57"/>
      <c r="I1111" s="57"/>
      <c r="J1111" s="57"/>
      <c r="K1111" s="57"/>
      <c r="L1111" s="57"/>
    </row>
    <row r="1112" ht="16.5" customHeight="1">
      <c r="A1112" s="57"/>
      <c r="B1112" s="73"/>
      <c r="C1112" s="74"/>
      <c r="D1112" s="68"/>
      <c r="E1112" s="57"/>
      <c r="F1112" s="88"/>
      <c r="G1112" s="89"/>
      <c r="H1112" s="57"/>
      <c r="I1112" s="57"/>
      <c r="J1112" s="57"/>
      <c r="K1112" s="57"/>
      <c r="L1112" s="57"/>
    </row>
    <row r="1113" ht="16.5" customHeight="1">
      <c r="A1113" s="57"/>
      <c r="B1113" s="73"/>
      <c r="C1113" s="74"/>
      <c r="D1113" s="68"/>
      <c r="E1113" s="57"/>
      <c r="F1113" s="88"/>
      <c r="G1113" s="89"/>
      <c r="H1113" s="57"/>
      <c r="I1113" s="57"/>
      <c r="J1113" s="57"/>
      <c r="K1113" s="57"/>
      <c r="L1113" s="57"/>
    </row>
    <row r="1114" ht="16.5" customHeight="1">
      <c r="A1114" s="57"/>
      <c r="B1114" s="73"/>
      <c r="C1114" s="74"/>
      <c r="D1114" s="68"/>
      <c r="E1114" s="57"/>
      <c r="F1114" s="88"/>
      <c r="G1114" s="89"/>
      <c r="H1114" s="57"/>
      <c r="I1114" s="57"/>
      <c r="J1114" s="57"/>
      <c r="K1114" s="57"/>
      <c r="L1114" s="57"/>
    </row>
    <row r="1115" ht="16.5" customHeight="1">
      <c r="A1115" s="57"/>
      <c r="B1115" s="73"/>
      <c r="C1115" s="74"/>
      <c r="D1115" s="68"/>
      <c r="E1115" s="57"/>
      <c r="F1115" s="88"/>
      <c r="G1115" s="89"/>
      <c r="H1115" s="57"/>
      <c r="I1115" s="57"/>
      <c r="J1115" s="57"/>
      <c r="K1115" s="57"/>
      <c r="L1115" s="57"/>
    </row>
    <row r="1116" ht="16.5" customHeight="1">
      <c r="A1116" s="57"/>
      <c r="B1116" s="73"/>
      <c r="C1116" s="74"/>
      <c r="D1116" s="68"/>
      <c r="E1116" s="57"/>
      <c r="F1116" s="88"/>
      <c r="G1116" s="89"/>
      <c r="H1116" s="57"/>
      <c r="I1116" s="57"/>
      <c r="J1116" s="57"/>
      <c r="K1116" s="57"/>
      <c r="L1116" s="57"/>
    </row>
    <row r="1117" ht="16.5" customHeight="1">
      <c r="A1117" s="57"/>
      <c r="B1117" s="73"/>
      <c r="C1117" s="74"/>
      <c r="D1117" s="68"/>
      <c r="E1117" s="57"/>
      <c r="F1117" s="88"/>
      <c r="G1117" s="89"/>
      <c r="H1117" s="57"/>
      <c r="I1117" s="57"/>
      <c r="J1117" s="57"/>
      <c r="K1117" s="57"/>
      <c r="L1117" s="57"/>
    </row>
    <row r="1118" ht="16.5" customHeight="1">
      <c r="A1118" s="57"/>
      <c r="B1118" s="73"/>
      <c r="C1118" s="74"/>
      <c r="D1118" s="68"/>
      <c r="E1118" s="57"/>
      <c r="F1118" s="88"/>
      <c r="G1118" s="89"/>
      <c r="H1118" s="57"/>
      <c r="I1118" s="57"/>
      <c r="J1118" s="57"/>
      <c r="K1118" s="57"/>
      <c r="L1118" s="57"/>
    </row>
    <row r="1119" ht="16.5" customHeight="1">
      <c r="A1119" s="57"/>
      <c r="B1119" s="73"/>
      <c r="C1119" s="74"/>
      <c r="D1119" s="68"/>
      <c r="E1119" s="57"/>
      <c r="F1119" s="88"/>
      <c r="G1119" s="89"/>
      <c r="H1119" s="57"/>
      <c r="I1119" s="57"/>
      <c r="J1119" s="57"/>
      <c r="K1119" s="57"/>
      <c r="L1119" s="57"/>
    </row>
    <row r="1120" ht="16.5" customHeight="1">
      <c r="A1120" s="57"/>
      <c r="B1120" s="73"/>
      <c r="C1120" s="74"/>
      <c r="D1120" s="68"/>
      <c r="E1120" s="57"/>
      <c r="F1120" s="88"/>
      <c r="G1120" s="89"/>
      <c r="H1120" s="57"/>
      <c r="I1120" s="57"/>
      <c r="J1120" s="57"/>
      <c r="K1120" s="57"/>
      <c r="L1120" s="57"/>
    </row>
    <row r="1121" ht="16.5" customHeight="1">
      <c r="A1121" s="57"/>
      <c r="B1121" s="73"/>
      <c r="C1121" s="74"/>
      <c r="D1121" s="68"/>
      <c r="E1121" s="57"/>
      <c r="F1121" s="88"/>
      <c r="G1121" s="89"/>
      <c r="H1121" s="57"/>
      <c r="I1121" s="57"/>
      <c r="J1121" s="57"/>
      <c r="K1121" s="57"/>
      <c r="L1121" s="57"/>
    </row>
    <row r="1122" ht="16.5" customHeight="1">
      <c r="A1122" s="57"/>
      <c r="B1122" s="73"/>
      <c r="C1122" s="74"/>
      <c r="D1122" s="68"/>
      <c r="E1122" s="57"/>
      <c r="F1122" s="88"/>
      <c r="G1122" s="89"/>
      <c r="H1122" s="57"/>
      <c r="I1122" s="57"/>
      <c r="J1122" s="57"/>
      <c r="K1122" s="57"/>
      <c r="L1122" s="57"/>
    </row>
    <row r="1123" ht="16.5" customHeight="1">
      <c r="A1123" s="57"/>
      <c r="B1123" s="73"/>
      <c r="C1123" s="74"/>
      <c r="D1123" s="68"/>
      <c r="E1123" s="57"/>
      <c r="F1123" s="88"/>
      <c r="G1123" s="89"/>
      <c r="H1123" s="57"/>
      <c r="I1123" s="57"/>
      <c r="J1123" s="57"/>
      <c r="K1123" s="57"/>
      <c r="L1123" s="57"/>
    </row>
    <row r="1124" ht="16.5" customHeight="1">
      <c r="A1124" s="57"/>
      <c r="B1124" s="73"/>
      <c r="C1124" s="74"/>
      <c r="D1124" s="68"/>
      <c r="E1124" s="57"/>
      <c r="F1124" s="88"/>
      <c r="G1124" s="89"/>
      <c r="H1124" s="57"/>
      <c r="I1124" s="57"/>
      <c r="J1124" s="57"/>
      <c r="K1124" s="57"/>
      <c r="L1124" s="57"/>
    </row>
    <row r="1125" ht="16.5" customHeight="1">
      <c r="A1125" s="57"/>
      <c r="B1125" s="73"/>
      <c r="C1125" s="74"/>
      <c r="D1125" s="68"/>
      <c r="E1125" s="57"/>
      <c r="F1125" s="88"/>
      <c r="G1125" s="89"/>
      <c r="H1125" s="57"/>
      <c r="I1125" s="57"/>
      <c r="J1125" s="57"/>
      <c r="K1125" s="57"/>
      <c r="L1125" s="57"/>
    </row>
    <row r="1126" ht="16.5" customHeight="1">
      <c r="A1126" s="57"/>
      <c r="B1126" s="73"/>
      <c r="C1126" s="74"/>
      <c r="D1126" s="68"/>
      <c r="E1126" s="57"/>
      <c r="F1126" s="88"/>
      <c r="G1126" s="89"/>
      <c r="H1126" s="57"/>
      <c r="I1126" s="57"/>
      <c r="J1126" s="57"/>
      <c r="K1126" s="57"/>
      <c r="L1126" s="57"/>
    </row>
    <row r="1127" ht="16.5" customHeight="1">
      <c r="A1127" s="57"/>
      <c r="B1127" s="73"/>
      <c r="C1127" s="74"/>
      <c r="D1127" s="68"/>
      <c r="E1127" s="57"/>
      <c r="F1127" s="88"/>
      <c r="G1127" s="89"/>
      <c r="H1127" s="57"/>
      <c r="I1127" s="57"/>
      <c r="J1127" s="57"/>
      <c r="K1127" s="57"/>
      <c r="L1127" s="57"/>
    </row>
    <row r="1128" ht="16.5" customHeight="1">
      <c r="A1128" s="57"/>
      <c r="B1128" s="73"/>
      <c r="C1128" s="74"/>
      <c r="D1128" s="68"/>
      <c r="E1128" s="57"/>
      <c r="F1128" s="88"/>
      <c r="G1128" s="89"/>
      <c r="H1128" s="57"/>
      <c r="I1128" s="57"/>
      <c r="J1128" s="57"/>
      <c r="K1128" s="57"/>
      <c r="L1128" s="57"/>
    </row>
    <row r="1129" ht="16.5" customHeight="1">
      <c r="A1129" s="57"/>
      <c r="B1129" s="73"/>
      <c r="C1129" s="74"/>
      <c r="D1129" s="68"/>
      <c r="E1129" s="57"/>
      <c r="F1129" s="88"/>
      <c r="G1129" s="89"/>
      <c r="H1129" s="57"/>
      <c r="I1129" s="57"/>
      <c r="J1129" s="57"/>
      <c r="K1129" s="57"/>
      <c r="L1129" s="57"/>
    </row>
    <row r="1130" ht="16.5" customHeight="1">
      <c r="A1130" s="57"/>
      <c r="B1130" s="73"/>
      <c r="C1130" s="74"/>
      <c r="D1130" s="68"/>
      <c r="E1130" s="57"/>
      <c r="F1130" s="88"/>
      <c r="G1130" s="89"/>
      <c r="H1130" s="57"/>
      <c r="I1130" s="57"/>
      <c r="J1130" s="57"/>
      <c r="K1130" s="57"/>
      <c r="L1130" s="57"/>
    </row>
    <row r="1131" ht="16.5" customHeight="1">
      <c r="A1131" s="57"/>
      <c r="B1131" s="73"/>
      <c r="C1131" s="74"/>
      <c r="D1131" s="68"/>
      <c r="E1131" s="57"/>
      <c r="F1131" s="88"/>
      <c r="G1131" s="89"/>
      <c r="H1131" s="57"/>
      <c r="I1131" s="57"/>
      <c r="J1131" s="57"/>
      <c r="K1131" s="57"/>
      <c r="L1131" s="57"/>
    </row>
    <row r="1132" ht="16.5" customHeight="1">
      <c r="A1132" s="57"/>
      <c r="B1132" s="73"/>
      <c r="C1132" s="74"/>
      <c r="D1132" s="68"/>
      <c r="E1132" s="57"/>
      <c r="F1132" s="88"/>
      <c r="G1132" s="89"/>
      <c r="H1132" s="57"/>
      <c r="I1132" s="57"/>
      <c r="J1132" s="57"/>
      <c r="K1132" s="57"/>
      <c r="L1132" s="57"/>
    </row>
    <row r="1133" ht="16.5" customHeight="1">
      <c r="A1133" s="57"/>
      <c r="B1133" s="73"/>
      <c r="C1133" s="74"/>
      <c r="D1133" s="68"/>
      <c r="E1133" s="57"/>
      <c r="F1133" s="88"/>
      <c r="G1133" s="89"/>
      <c r="H1133" s="57"/>
      <c r="I1133" s="57"/>
      <c r="J1133" s="57"/>
      <c r="K1133" s="57"/>
      <c r="L1133" s="57"/>
    </row>
    <row r="1134" ht="16.5" customHeight="1">
      <c r="A1134" s="57"/>
      <c r="B1134" s="73"/>
      <c r="C1134" s="74"/>
      <c r="D1134" s="68"/>
      <c r="E1134" s="57"/>
      <c r="F1134" s="88"/>
      <c r="G1134" s="89"/>
      <c r="H1134" s="57"/>
      <c r="I1134" s="57"/>
      <c r="J1134" s="57"/>
      <c r="K1134" s="57"/>
      <c r="L1134" s="57"/>
    </row>
    <row r="1135" ht="16.5" customHeight="1">
      <c r="A1135" s="57"/>
      <c r="B1135" s="73"/>
      <c r="C1135" s="74"/>
      <c r="D1135" s="68"/>
      <c r="E1135" s="57"/>
      <c r="F1135" s="88"/>
      <c r="G1135" s="89"/>
      <c r="H1135" s="57"/>
      <c r="I1135" s="57"/>
      <c r="J1135" s="57"/>
      <c r="K1135" s="57"/>
      <c r="L1135" s="57"/>
    </row>
    <row r="1136" ht="16.5" customHeight="1">
      <c r="A1136" s="57"/>
      <c r="B1136" s="73"/>
      <c r="C1136" s="74"/>
      <c r="D1136" s="68"/>
      <c r="E1136" s="57"/>
      <c r="F1136" s="88"/>
      <c r="G1136" s="89"/>
      <c r="H1136" s="57"/>
      <c r="I1136" s="57"/>
      <c r="J1136" s="57"/>
      <c r="K1136" s="57"/>
      <c r="L1136" s="57"/>
    </row>
    <row r="1137" ht="16.5" customHeight="1">
      <c r="A1137" s="57"/>
      <c r="B1137" s="73"/>
      <c r="C1137" s="74"/>
      <c r="D1137" s="68"/>
      <c r="E1137" s="57"/>
      <c r="F1137" s="88"/>
      <c r="G1137" s="89"/>
      <c r="H1137" s="57"/>
      <c r="I1137" s="57"/>
      <c r="J1137" s="57"/>
      <c r="K1137" s="57"/>
      <c r="L1137" s="57"/>
    </row>
    <row r="1138" ht="16.5" customHeight="1">
      <c r="A1138" s="57"/>
      <c r="B1138" s="73"/>
      <c r="C1138" s="74"/>
      <c r="D1138" s="68"/>
      <c r="E1138" s="57"/>
      <c r="F1138" s="88"/>
      <c r="G1138" s="89"/>
      <c r="H1138" s="57"/>
      <c r="I1138" s="57"/>
      <c r="J1138" s="57"/>
      <c r="K1138" s="57"/>
      <c r="L1138" s="57"/>
    </row>
    <row r="1139" ht="16.5" customHeight="1">
      <c r="A1139" s="57"/>
      <c r="B1139" s="73"/>
      <c r="C1139" s="74"/>
      <c r="D1139" s="68"/>
      <c r="E1139" s="57"/>
      <c r="F1139" s="88"/>
      <c r="G1139" s="89"/>
      <c r="H1139" s="57"/>
      <c r="I1139" s="57"/>
      <c r="J1139" s="57"/>
      <c r="K1139" s="57"/>
      <c r="L1139" s="57"/>
    </row>
    <row r="1140" ht="16.5" customHeight="1">
      <c r="A1140" s="57"/>
      <c r="B1140" s="73"/>
      <c r="C1140" s="74"/>
      <c r="D1140" s="68"/>
      <c r="E1140" s="57"/>
      <c r="F1140" s="88"/>
      <c r="G1140" s="89"/>
      <c r="H1140" s="57"/>
      <c r="I1140" s="57"/>
      <c r="J1140" s="57"/>
      <c r="K1140" s="57"/>
      <c r="L1140" s="57"/>
    </row>
    <row r="1141" ht="16.5" customHeight="1">
      <c r="A1141" s="57"/>
      <c r="B1141" s="73"/>
      <c r="C1141" s="74"/>
      <c r="D1141" s="68"/>
      <c r="E1141" s="57"/>
      <c r="F1141" s="88"/>
      <c r="G1141" s="89"/>
      <c r="H1141" s="57"/>
      <c r="I1141" s="57"/>
      <c r="J1141" s="57"/>
      <c r="K1141" s="57"/>
      <c r="L1141" s="57"/>
    </row>
    <row r="1142" ht="16.5" customHeight="1">
      <c r="A1142" s="57"/>
      <c r="B1142" s="73"/>
      <c r="C1142" s="74"/>
      <c r="D1142" s="68"/>
      <c r="E1142" s="57"/>
      <c r="F1142" s="88"/>
      <c r="G1142" s="89"/>
      <c r="H1142" s="57"/>
      <c r="I1142" s="57"/>
      <c r="J1142" s="57"/>
      <c r="K1142" s="57"/>
      <c r="L1142" s="57"/>
    </row>
    <row r="1143" ht="16.5" customHeight="1">
      <c r="A1143" s="57"/>
      <c r="B1143" s="73"/>
      <c r="C1143" s="74"/>
      <c r="D1143" s="68"/>
      <c r="E1143" s="57"/>
      <c r="F1143" s="88"/>
      <c r="G1143" s="89"/>
      <c r="H1143" s="57"/>
      <c r="I1143" s="57"/>
      <c r="J1143" s="57"/>
      <c r="K1143" s="57"/>
      <c r="L1143" s="57"/>
    </row>
    <row r="1144" ht="16.5" customHeight="1">
      <c r="A1144" s="57"/>
      <c r="B1144" s="73"/>
      <c r="C1144" s="74"/>
      <c r="D1144" s="68"/>
      <c r="E1144" s="57"/>
      <c r="F1144" s="88"/>
      <c r="G1144" s="89"/>
      <c r="H1144" s="57"/>
      <c r="I1144" s="57"/>
      <c r="J1144" s="57"/>
      <c r="K1144" s="57"/>
      <c r="L1144" s="57"/>
    </row>
    <row r="1145" ht="16.5" customHeight="1">
      <c r="A1145" s="57"/>
      <c r="B1145" s="73"/>
      <c r="C1145" s="74"/>
      <c r="D1145" s="68"/>
      <c r="E1145" s="57"/>
      <c r="F1145" s="88"/>
      <c r="G1145" s="89"/>
      <c r="H1145" s="57"/>
      <c r="I1145" s="57"/>
      <c r="J1145" s="57"/>
      <c r="K1145" s="57"/>
      <c r="L1145" s="57"/>
    </row>
    <row r="1146" ht="16.5" customHeight="1">
      <c r="A1146" s="57"/>
      <c r="B1146" s="73"/>
      <c r="C1146" s="74"/>
      <c r="D1146" s="68"/>
      <c r="E1146" s="57"/>
      <c r="F1146" s="88"/>
      <c r="G1146" s="89"/>
      <c r="H1146" s="57"/>
      <c r="I1146" s="57"/>
      <c r="J1146" s="57"/>
      <c r="K1146" s="57"/>
      <c r="L1146" s="57"/>
    </row>
    <row r="1147" ht="16.5" customHeight="1">
      <c r="A1147" s="57"/>
      <c r="B1147" s="73"/>
      <c r="C1147" s="74"/>
      <c r="D1147" s="68"/>
      <c r="E1147" s="57"/>
      <c r="F1147" s="88"/>
      <c r="G1147" s="89"/>
      <c r="H1147" s="57"/>
      <c r="I1147" s="57"/>
      <c r="J1147" s="57"/>
      <c r="K1147" s="57"/>
      <c r="L1147" s="57"/>
    </row>
    <row r="1148" ht="16.5" customHeight="1">
      <c r="A1148" s="57"/>
      <c r="B1148" s="73"/>
      <c r="C1148" s="74"/>
      <c r="D1148" s="68"/>
      <c r="E1148" s="57"/>
      <c r="F1148" s="88"/>
      <c r="G1148" s="89"/>
      <c r="H1148" s="57"/>
      <c r="I1148" s="57"/>
      <c r="J1148" s="57"/>
      <c r="K1148" s="57"/>
      <c r="L1148" s="57"/>
    </row>
    <row r="1149" ht="16.5" customHeight="1">
      <c r="A1149" s="57"/>
      <c r="B1149" s="73"/>
      <c r="C1149" s="74"/>
      <c r="D1149" s="68"/>
      <c r="E1149" s="57"/>
      <c r="F1149" s="88"/>
      <c r="G1149" s="89"/>
      <c r="H1149" s="57"/>
      <c r="I1149" s="57"/>
      <c r="J1149" s="57"/>
      <c r="K1149" s="57"/>
      <c r="L1149" s="57"/>
    </row>
    <row r="1150" ht="16.5" customHeight="1">
      <c r="A1150" s="57"/>
      <c r="B1150" s="73"/>
      <c r="C1150" s="74"/>
      <c r="D1150" s="68"/>
      <c r="E1150" s="57"/>
      <c r="F1150" s="88"/>
      <c r="G1150" s="89"/>
      <c r="H1150" s="57"/>
      <c r="I1150" s="57"/>
      <c r="J1150" s="57"/>
      <c r="K1150" s="57"/>
      <c r="L1150" s="57"/>
    </row>
    <row r="1151" ht="16.5" customHeight="1">
      <c r="A1151" s="57"/>
      <c r="B1151" s="73"/>
      <c r="C1151" s="74"/>
      <c r="D1151" s="68"/>
      <c r="E1151" s="57"/>
      <c r="F1151" s="88"/>
      <c r="G1151" s="89"/>
      <c r="H1151" s="57"/>
      <c r="I1151" s="57"/>
      <c r="J1151" s="57"/>
      <c r="K1151" s="57"/>
      <c r="L1151" s="57"/>
    </row>
    <row r="1152" ht="16.5" customHeight="1">
      <c r="A1152" s="57"/>
      <c r="B1152" s="73"/>
      <c r="C1152" s="74"/>
      <c r="D1152" s="68"/>
      <c r="E1152" s="57"/>
      <c r="F1152" s="88"/>
      <c r="G1152" s="89"/>
      <c r="H1152" s="57"/>
      <c r="I1152" s="57"/>
      <c r="J1152" s="57"/>
      <c r="K1152" s="57"/>
      <c r="L1152" s="57"/>
    </row>
    <row r="1153" ht="16.5" customHeight="1">
      <c r="A1153" s="57"/>
      <c r="B1153" s="73"/>
      <c r="C1153" s="74"/>
      <c r="D1153" s="68"/>
      <c r="E1153" s="57"/>
      <c r="F1153" s="88"/>
      <c r="G1153" s="89"/>
      <c r="H1153" s="57"/>
      <c r="I1153" s="57"/>
      <c r="J1153" s="57"/>
      <c r="K1153" s="57"/>
      <c r="L1153" s="57"/>
    </row>
    <row r="1154" ht="16.5" customHeight="1">
      <c r="A1154" s="57"/>
      <c r="B1154" s="73"/>
      <c r="C1154" s="74"/>
      <c r="D1154" s="68"/>
      <c r="E1154" s="57"/>
      <c r="F1154" s="88"/>
      <c r="G1154" s="89"/>
      <c r="H1154" s="57"/>
      <c r="I1154" s="57"/>
      <c r="J1154" s="57"/>
      <c r="K1154" s="57"/>
      <c r="L1154" s="57"/>
    </row>
    <row r="1155" ht="16.5" customHeight="1">
      <c r="A1155" s="57"/>
      <c r="B1155" s="73"/>
      <c r="C1155" s="74"/>
      <c r="D1155" s="68"/>
      <c r="E1155" s="57"/>
      <c r="F1155" s="88"/>
      <c r="G1155" s="89"/>
      <c r="H1155" s="57"/>
      <c r="I1155" s="57"/>
      <c r="J1155" s="57"/>
      <c r="K1155" s="57"/>
      <c r="L1155" s="57"/>
    </row>
    <row r="1156" ht="16.5" customHeight="1">
      <c r="A1156" s="57"/>
      <c r="B1156" s="73"/>
      <c r="C1156" s="74"/>
      <c r="D1156" s="68"/>
      <c r="E1156" s="57"/>
      <c r="F1156" s="88"/>
      <c r="G1156" s="89"/>
      <c r="H1156" s="57"/>
      <c r="I1156" s="57"/>
      <c r="J1156" s="57"/>
      <c r="K1156" s="57"/>
      <c r="L1156" s="57"/>
    </row>
    <row r="1157" ht="16.5" customHeight="1">
      <c r="A1157" s="57"/>
      <c r="B1157" s="73"/>
      <c r="C1157" s="74"/>
      <c r="D1157" s="68"/>
      <c r="E1157" s="57"/>
      <c r="F1157" s="88"/>
      <c r="G1157" s="89"/>
      <c r="H1157" s="57"/>
      <c r="I1157" s="57"/>
      <c r="J1157" s="57"/>
      <c r="K1157" s="57"/>
      <c r="L1157" s="57"/>
    </row>
    <row r="1158" ht="16.5" customHeight="1">
      <c r="A1158" s="57"/>
      <c r="B1158" s="73"/>
      <c r="C1158" s="74"/>
      <c r="D1158" s="68"/>
      <c r="E1158" s="57"/>
      <c r="F1158" s="88"/>
      <c r="G1158" s="89"/>
      <c r="H1158" s="57"/>
      <c r="I1158" s="57"/>
      <c r="J1158" s="57"/>
      <c r="K1158" s="57"/>
      <c r="L1158" s="57"/>
    </row>
    <row r="1159" ht="16.5" customHeight="1">
      <c r="A1159" s="57"/>
      <c r="B1159" s="73"/>
      <c r="C1159" s="74"/>
      <c r="D1159" s="68"/>
      <c r="E1159" s="57"/>
      <c r="F1159" s="88"/>
      <c r="G1159" s="89"/>
      <c r="H1159" s="57"/>
      <c r="I1159" s="57"/>
      <c r="J1159" s="57"/>
      <c r="K1159" s="57"/>
      <c r="L1159" s="57"/>
    </row>
    <row r="1160" ht="16.5" customHeight="1">
      <c r="A1160" s="57"/>
      <c r="B1160" s="73"/>
      <c r="C1160" s="74"/>
      <c r="D1160" s="68"/>
      <c r="E1160" s="57"/>
      <c r="F1160" s="88"/>
      <c r="G1160" s="89"/>
      <c r="H1160" s="57"/>
      <c r="I1160" s="57"/>
      <c r="J1160" s="57"/>
      <c r="K1160" s="57"/>
      <c r="L1160" s="57"/>
    </row>
    <row r="1161" ht="16.5" customHeight="1">
      <c r="A1161" s="57"/>
      <c r="B1161" s="73"/>
      <c r="C1161" s="74"/>
      <c r="D1161" s="68"/>
      <c r="E1161" s="57"/>
      <c r="F1161" s="88"/>
      <c r="G1161" s="89"/>
      <c r="H1161" s="57"/>
      <c r="I1161" s="57"/>
      <c r="J1161" s="57"/>
      <c r="K1161" s="57"/>
      <c r="L1161" s="57"/>
    </row>
    <row r="1162" ht="16.5" customHeight="1">
      <c r="A1162" s="57"/>
      <c r="B1162" s="73"/>
      <c r="C1162" s="74"/>
      <c r="D1162" s="68"/>
      <c r="E1162" s="57"/>
      <c r="F1162" s="88"/>
      <c r="G1162" s="89"/>
      <c r="H1162" s="57"/>
      <c r="I1162" s="57"/>
      <c r="J1162" s="57"/>
      <c r="K1162" s="57"/>
      <c r="L1162" s="57"/>
    </row>
    <row r="1163" ht="16.5" customHeight="1">
      <c r="A1163" s="57"/>
      <c r="B1163" s="73"/>
      <c r="C1163" s="74"/>
      <c r="D1163" s="68"/>
      <c r="E1163" s="57"/>
      <c r="F1163" s="88"/>
      <c r="G1163" s="89"/>
      <c r="H1163" s="57"/>
      <c r="I1163" s="57"/>
      <c r="J1163" s="57"/>
      <c r="K1163" s="57"/>
      <c r="L1163" s="57"/>
    </row>
    <row r="1164" ht="16.5" customHeight="1">
      <c r="A1164" s="57"/>
      <c r="B1164" s="73"/>
      <c r="C1164" s="74"/>
      <c r="D1164" s="68"/>
      <c r="E1164" s="57"/>
      <c r="F1164" s="88"/>
      <c r="G1164" s="89"/>
      <c r="H1164" s="57"/>
      <c r="I1164" s="57"/>
      <c r="J1164" s="57"/>
      <c r="K1164" s="57"/>
      <c r="L1164" s="57"/>
    </row>
    <row r="1165" ht="16.5" customHeight="1">
      <c r="A1165" s="57"/>
      <c r="B1165" s="73"/>
      <c r="C1165" s="74"/>
      <c r="D1165" s="68"/>
      <c r="E1165" s="57"/>
      <c r="F1165" s="88"/>
      <c r="G1165" s="89"/>
      <c r="H1165" s="57"/>
      <c r="I1165" s="57"/>
      <c r="J1165" s="57"/>
      <c r="K1165" s="57"/>
      <c r="L1165" s="57"/>
    </row>
    <row r="1166" ht="16.5" customHeight="1">
      <c r="A1166" s="57"/>
      <c r="B1166" s="73"/>
      <c r="C1166" s="74"/>
      <c r="D1166" s="68"/>
      <c r="E1166" s="57"/>
      <c r="F1166" s="88"/>
      <c r="G1166" s="89"/>
      <c r="H1166" s="57"/>
      <c r="I1166" s="57"/>
      <c r="J1166" s="57"/>
      <c r="K1166" s="57"/>
      <c r="L1166" s="57"/>
    </row>
    <row r="1167" ht="16.5" customHeight="1">
      <c r="A1167" s="57"/>
      <c r="B1167" s="73"/>
      <c r="C1167" s="74"/>
      <c r="D1167" s="68"/>
      <c r="E1167" s="57"/>
      <c r="F1167" s="88"/>
      <c r="G1167" s="89"/>
      <c r="H1167" s="57"/>
      <c r="I1167" s="57"/>
      <c r="J1167" s="57"/>
      <c r="K1167" s="57"/>
      <c r="L1167" s="57"/>
    </row>
    <row r="1168" ht="16.5" customHeight="1">
      <c r="A1168" s="57"/>
      <c r="B1168" s="73"/>
      <c r="C1168" s="74"/>
      <c r="D1168" s="68"/>
      <c r="E1168" s="57"/>
      <c r="F1168" s="88"/>
      <c r="G1168" s="89"/>
      <c r="H1168" s="57"/>
      <c r="I1168" s="57"/>
      <c r="J1168" s="57"/>
      <c r="K1168" s="57"/>
      <c r="L1168" s="57"/>
    </row>
    <row r="1169" ht="16.5" customHeight="1">
      <c r="A1169" s="57"/>
      <c r="B1169" s="73"/>
      <c r="C1169" s="74"/>
      <c r="D1169" s="68"/>
      <c r="E1169" s="57"/>
      <c r="F1169" s="88"/>
      <c r="G1169" s="89"/>
      <c r="H1169" s="57"/>
      <c r="I1169" s="57"/>
      <c r="J1169" s="57"/>
      <c r="K1169" s="57"/>
      <c r="L1169" s="57"/>
    </row>
    <row r="1170" ht="16.5" customHeight="1">
      <c r="A1170" s="57"/>
      <c r="B1170" s="73"/>
      <c r="C1170" s="74"/>
      <c r="D1170" s="68"/>
      <c r="E1170" s="57"/>
      <c r="F1170" s="88"/>
      <c r="G1170" s="89"/>
      <c r="H1170" s="57"/>
      <c r="I1170" s="57"/>
      <c r="J1170" s="57"/>
      <c r="K1170" s="57"/>
      <c r="L1170" s="57"/>
    </row>
    <row r="1171" ht="16.5" customHeight="1">
      <c r="A1171" s="57"/>
      <c r="B1171" s="73"/>
      <c r="C1171" s="74"/>
      <c r="D1171" s="68"/>
      <c r="E1171" s="57"/>
      <c r="F1171" s="88"/>
      <c r="G1171" s="89"/>
      <c r="H1171" s="57"/>
      <c r="I1171" s="57"/>
      <c r="J1171" s="57"/>
      <c r="K1171" s="57"/>
      <c r="L1171" s="57"/>
    </row>
    <row r="1172" ht="16.5" customHeight="1">
      <c r="A1172" s="57"/>
      <c r="B1172" s="73"/>
      <c r="C1172" s="74"/>
      <c r="D1172" s="68"/>
      <c r="E1172" s="57"/>
      <c r="F1172" s="88"/>
      <c r="G1172" s="89"/>
      <c r="H1172" s="57"/>
      <c r="I1172" s="57"/>
      <c r="J1172" s="57"/>
      <c r="K1172" s="57"/>
      <c r="L1172" s="57"/>
    </row>
    <row r="1173" ht="16.5" customHeight="1">
      <c r="A1173" s="57"/>
      <c r="B1173" s="73"/>
      <c r="C1173" s="74"/>
      <c r="D1173" s="68"/>
      <c r="E1173" s="57"/>
      <c r="F1173" s="88"/>
      <c r="G1173" s="89"/>
      <c r="H1173" s="57"/>
      <c r="I1173" s="57"/>
      <c r="J1173" s="57"/>
      <c r="K1173" s="57"/>
      <c r="L1173" s="57"/>
    </row>
    <row r="1174" ht="16.5" customHeight="1">
      <c r="A1174" s="57"/>
      <c r="B1174" s="73"/>
      <c r="C1174" s="74"/>
      <c r="D1174" s="68"/>
      <c r="E1174" s="57"/>
      <c r="F1174" s="88"/>
      <c r="G1174" s="89"/>
      <c r="H1174" s="57"/>
      <c r="I1174" s="57"/>
      <c r="J1174" s="57"/>
      <c r="K1174" s="57"/>
      <c r="L1174" s="57"/>
    </row>
    <row r="1175" ht="16.5" customHeight="1">
      <c r="A1175" s="57"/>
      <c r="B1175" s="73"/>
      <c r="C1175" s="74"/>
      <c r="D1175" s="68"/>
      <c r="E1175" s="57"/>
      <c r="F1175" s="88"/>
      <c r="G1175" s="89"/>
      <c r="H1175" s="57"/>
      <c r="I1175" s="57"/>
      <c r="J1175" s="57"/>
      <c r="K1175" s="57"/>
      <c r="L1175" s="57"/>
    </row>
    <row r="1176" ht="16.5" customHeight="1">
      <c r="A1176" s="57"/>
      <c r="B1176" s="73"/>
      <c r="C1176" s="74"/>
      <c r="D1176" s="68"/>
      <c r="E1176" s="57"/>
      <c r="F1176" s="88"/>
      <c r="G1176" s="89"/>
      <c r="H1176" s="57"/>
      <c r="I1176" s="57"/>
      <c r="J1176" s="57"/>
      <c r="K1176" s="57"/>
      <c r="L1176" s="57"/>
    </row>
    <row r="1177" ht="16.5" customHeight="1">
      <c r="A1177" s="57"/>
      <c r="B1177" s="73"/>
      <c r="C1177" s="74"/>
      <c r="D1177" s="68"/>
      <c r="E1177" s="57"/>
      <c r="F1177" s="88"/>
      <c r="G1177" s="89"/>
      <c r="H1177" s="57"/>
      <c r="I1177" s="57"/>
      <c r="J1177" s="57"/>
      <c r="K1177" s="57"/>
      <c r="L1177" s="57"/>
    </row>
    <row r="1178" ht="16.5" customHeight="1">
      <c r="A1178" s="57"/>
      <c r="B1178" s="73"/>
      <c r="C1178" s="74"/>
      <c r="D1178" s="68"/>
      <c r="E1178" s="57"/>
      <c r="F1178" s="88"/>
      <c r="G1178" s="89"/>
      <c r="H1178" s="57"/>
      <c r="I1178" s="57"/>
      <c r="J1178" s="57"/>
      <c r="K1178" s="57"/>
      <c r="L1178" s="57"/>
    </row>
    <row r="1179" ht="16.5" customHeight="1">
      <c r="A1179" s="57"/>
      <c r="B1179" s="73"/>
      <c r="C1179" s="74"/>
      <c r="D1179" s="68"/>
      <c r="E1179" s="57"/>
      <c r="F1179" s="88"/>
      <c r="G1179" s="89"/>
      <c r="H1179" s="57"/>
      <c r="I1179" s="57"/>
      <c r="J1179" s="57"/>
      <c r="K1179" s="57"/>
      <c r="L1179" s="57"/>
    </row>
    <row r="1180" ht="16.5" customHeight="1">
      <c r="A1180" s="57"/>
      <c r="B1180" s="73"/>
      <c r="C1180" s="74"/>
      <c r="D1180" s="68"/>
      <c r="E1180" s="57"/>
      <c r="F1180" s="88"/>
      <c r="G1180" s="89"/>
      <c r="H1180" s="57"/>
      <c r="I1180" s="57"/>
      <c r="J1180" s="57"/>
      <c r="K1180" s="57"/>
      <c r="L1180" s="57"/>
    </row>
    <row r="1181" ht="16.5" customHeight="1">
      <c r="A1181" s="57"/>
      <c r="B1181" s="73"/>
      <c r="C1181" s="74"/>
      <c r="D1181" s="68"/>
      <c r="E1181" s="57"/>
      <c r="F1181" s="88"/>
      <c r="G1181" s="89"/>
      <c r="H1181" s="57"/>
      <c r="I1181" s="57"/>
      <c r="J1181" s="57"/>
      <c r="K1181" s="57"/>
      <c r="L1181" s="57"/>
    </row>
    <row r="1182" ht="16.5" customHeight="1">
      <c r="A1182" s="57"/>
      <c r="B1182" s="73"/>
      <c r="C1182" s="74"/>
      <c r="D1182" s="68"/>
      <c r="E1182" s="57"/>
      <c r="F1182" s="88"/>
      <c r="G1182" s="89"/>
      <c r="H1182" s="57"/>
      <c r="I1182" s="57"/>
      <c r="J1182" s="57"/>
      <c r="K1182" s="57"/>
      <c r="L1182" s="57"/>
    </row>
    <row r="1183" ht="16.5" customHeight="1">
      <c r="A1183" s="57"/>
      <c r="B1183" s="73"/>
      <c r="C1183" s="74"/>
      <c r="D1183" s="68"/>
      <c r="E1183" s="57"/>
      <c r="F1183" s="88"/>
      <c r="G1183" s="89"/>
      <c r="H1183" s="57"/>
      <c r="I1183" s="57"/>
      <c r="J1183" s="57"/>
      <c r="K1183" s="57"/>
      <c r="L1183" s="57"/>
    </row>
    <row r="1184" ht="16.5" customHeight="1">
      <c r="A1184" s="57"/>
      <c r="B1184" s="73"/>
      <c r="C1184" s="74"/>
      <c r="D1184" s="68"/>
      <c r="E1184" s="57"/>
      <c r="F1184" s="88"/>
      <c r="G1184" s="89"/>
      <c r="H1184" s="57"/>
      <c r="I1184" s="57"/>
      <c r="J1184" s="57"/>
      <c r="K1184" s="57"/>
      <c r="L1184" s="57"/>
    </row>
    <row r="1185" ht="16.5" customHeight="1">
      <c r="A1185" s="57"/>
      <c r="B1185" s="73"/>
      <c r="C1185" s="74"/>
      <c r="D1185" s="68"/>
      <c r="E1185" s="57"/>
      <c r="F1185" s="88"/>
      <c r="G1185" s="89"/>
      <c r="H1185" s="57"/>
      <c r="I1185" s="57"/>
      <c r="J1185" s="57"/>
      <c r="K1185" s="57"/>
      <c r="L1185" s="57"/>
    </row>
    <row r="1186" ht="16.5" customHeight="1">
      <c r="A1186" s="57"/>
      <c r="B1186" s="73"/>
      <c r="C1186" s="74"/>
      <c r="D1186" s="68"/>
      <c r="E1186" s="57"/>
      <c r="F1186" s="88"/>
      <c r="G1186" s="89"/>
      <c r="H1186" s="57"/>
      <c r="I1186" s="57"/>
      <c r="J1186" s="57"/>
      <c r="K1186" s="57"/>
      <c r="L1186" s="57"/>
    </row>
    <row r="1187" ht="16.5" customHeight="1">
      <c r="A1187" s="57"/>
      <c r="B1187" s="73"/>
      <c r="C1187" s="74"/>
      <c r="D1187" s="68"/>
      <c r="E1187" s="57"/>
      <c r="F1187" s="88"/>
      <c r="G1187" s="89"/>
      <c r="H1187" s="57"/>
      <c r="I1187" s="57"/>
      <c r="J1187" s="57"/>
      <c r="K1187" s="57"/>
      <c r="L1187" s="57"/>
    </row>
    <row r="1188" ht="16.5" customHeight="1">
      <c r="A1188" s="57"/>
      <c r="B1188" s="73"/>
      <c r="C1188" s="74"/>
      <c r="D1188" s="68"/>
      <c r="E1188" s="57"/>
      <c r="F1188" s="88"/>
      <c r="G1188" s="89"/>
      <c r="H1188" s="57"/>
      <c r="I1188" s="57"/>
      <c r="J1188" s="57"/>
      <c r="K1188" s="57"/>
      <c r="L1188" s="57"/>
    </row>
    <row r="1189" ht="16.5" customHeight="1">
      <c r="A1189" s="57"/>
      <c r="B1189" s="73"/>
      <c r="C1189" s="74"/>
      <c r="D1189" s="68"/>
      <c r="E1189" s="57"/>
      <c r="F1189" s="88"/>
      <c r="G1189" s="89"/>
      <c r="H1189" s="57"/>
      <c r="I1189" s="57"/>
      <c r="J1189" s="57"/>
      <c r="K1189" s="57"/>
      <c r="L1189" s="57"/>
    </row>
    <row r="1190" ht="16.5" customHeight="1">
      <c r="A1190" s="57"/>
      <c r="B1190" s="73"/>
      <c r="C1190" s="74"/>
      <c r="D1190" s="68"/>
      <c r="E1190" s="57"/>
      <c r="F1190" s="88"/>
      <c r="G1190" s="89"/>
      <c r="H1190" s="57"/>
      <c r="I1190" s="57"/>
      <c r="J1190" s="57"/>
      <c r="K1190" s="57"/>
      <c r="L1190" s="57"/>
    </row>
    <row r="1191" ht="16.5" customHeight="1">
      <c r="A1191" s="57"/>
      <c r="B1191" s="73"/>
      <c r="C1191" s="74"/>
      <c r="D1191" s="68"/>
      <c r="E1191" s="57"/>
      <c r="F1191" s="88"/>
      <c r="G1191" s="89"/>
      <c r="H1191" s="57"/>
      <c r="I1191" s="57"/>
      <c r="J1191" s="57"/>
      <c r="K1191" s="57"/>
      <c r="L1191" s="57"/>
    </row>
    <row r="1192" ht="16.5" customHeight="1">
      <c r="A1192" s="57"/>
      <c r="B1192" s="73"/>
      <c r="C1192" s="74"/>
      <c r="D1192" s="68"/>
      <c r="E1192" s="57"/>
      <c r="F1192" s="88"/>
      <c r="G1192" s="89"/>
      <c r="H1192" s="57"/>
      <c r="I1192" s="57"/>
      <c r="J1192" s="57"/>
      <c r="K1192" s="57"/>
      <c r="L1192" s="57"/>
    </row>
    <row r="1193" ht="16.5" customHeight="1">
      <c r="A1193" s="57"/>
      <c r="B1193" s="73"/>
      <c r="C1193" s="74"/>
      <c r="D1193" s="68"/>
      <c r="E1193" s="57"/>
      <c r="F1193" s="88"/>
      <c r="G1193" s="89"/>
      <c r="H1193" s="57"/>
      <c r="I1193" s="57"/>
      <c r="J1193" s="57"/>
      <c r="K1193" s="57"/>
      <c r="L1193" s="57"/>
    </row>
    <row r="1194" ht="16.5" customHeight="1">
      <c r="A1194" s="57"/>
      <c r="B1194" s="73"/>
      <c r="C1194" s="74"/>
      <c r="D1194" s="68"/>
      <c r="E1194" s="57"/>
      <c r="F1194" s="88"/>
      <c r="G1194" s="89"/>
      <c r="H1194" s="57"/>
      <c r="I1194" s="57"/>
      <c r="J1194" s="57"/>
      <c r="K1194" s="57"/>
      <c r="L1194" s="57"/>
    </row>
    <row r="1195" ht="16.5" customHeight="1">
      <c r="A1195" s="57"/>
      <c r="B1195" s="73"/>
      <c r="C1195" s="74"/>
      <c r="D1195" s="68"/>
      <c r="E1195" s="57"/>
      <c r="F1195" s="88"/>
      <c r="G1195" s="89"/>
      <c r="H1195" s="57"/>
      <c r="I1195" s="57"/>
      <c r="J1195" s="57"/>
      <c r="K1195" s="57"/>
      <c r="L1195" s="57"/>
    </row>
    <row r="1196" ht="16.5" customHeight="1">
      <c r="A1196" s="57"/>
      <c r="B1196" s="73"/>
      <c r="C1196" s="74"/>
      <c r="D1196" s="68"/>
      <c r="E1196" s="57"/>
      <c r="F1196" s="88"/>
      <c r="G1196" s="89"/>
      <c r="H1196" s="57"/>
      <c r="I1196" s="57"/>
      <c r="J1196" s="57"/>
      <c r="K1196" s="57"/>
      <c r="L1196" s="57"/>
    </row>
    <row r="1197" ht="16.5" customHeight="1">
      <c r="A1197" s="57"/>
      <c r="B1197" s="73"/>
      <c r="C1197" s="74"/>
      <c r="D1197" s="68"/>
      <c r="E1197" s="57"/>
      <c r="F1197" s="88"/>
      <c r="G1197" s="89"/>
      <c r="H1197" s="57"/>
      <c r="I1197" s="57"/>
      <c r="J1197" s="57"/>
      <c r="K1197" s="57"/>
      <c r="L1197" s="57"/>
    </row>
    <row r="1198" ht="16.5" customHeight="1">
      <c r="A1198" s="57"/>
      <c r="B1198" s="73"/>
      <c r="C1198" s="74"/>
      <c r="D1198" s="68"/>
      <c r="E1198" s="57"/>
      <c r="F1198" s="88"/>
      <c r="G1198" s="89"/>
      <c r="H1198" s="57"/>
      <c r="I1198" s="57"/>
      <c r="J1198" s="57"/>
      <c r="K1198" s="57"/>
      <c r="L1198" s="57"/>
    </row>
    <row r="1199" ht="16.5" customHeight="1">
      <c r="A1199" s="57"/>
      <c r="B1199" s="73"/>
      <c r="C1199" s="74"/>
      <c r="D1199" s="68"/>
      <c r="E1199" s="57"/>
      <c r="F1199" s="88"/>
      <c r="G1199" s="89"/>
      <c r="H1199" s="57"/>
      <c r="I1199" s="57"/>
      <c r="J1199" s="57"/>
      <c r="K1199" s="57"/>
      <c r="L1199" s="57"/>
    </row>
    <row r="1200" ht="16.5" customHeight="1">
      <c r="A1200" s="57"/>
      <c r="B1200" s="73"/>
      <c r="C1200" s="74"/>
      <c r="D1200" s="68"/>
      <c r="E1200" s="57"/>
      <c r="F1200" s="88"/>
      <c r="G1200" s="89"/>
      <c r="H1200" s="57"/>
      <c r="I1200" s="57"/>
      <c r="J1200" s="57"/>
      <c r="K1200" s="57"/>
      <c r="L1200" s="57"/>
    </row>
    <row r="1201" ht="16.5" customHeight="1">
      <c r="A1201" s="57"/>
      <c r="B1201" s="73"/>
      <c r="C1201" s="74"/>
      <c r="D1201" s="68"/>
      <c r="E1201" s="57"/>
      <c r="F1201" s="88"/>
      <c r="G1201" s="89"/>
      <c r="H1201" s="57"/>
      <c r="I1201" s="57"/>
      <c r="J1201" s="57"/>
      <c r="K1201" s="57"/>
      <c r="L1201" s="57"/>
    </row>
    <row r="1202" ht="16.5" customHeight="1">
      <c r="A1202" s="57"/>
      <c r="B1202" s="73"/>
      <c r="C1202" s="74"/>
      <c r="D1202" s="68"/>
      <c r="E1202" s="57"/>
      <c r="F1202" s="88"/>
      <c r="G1202" s="89"/>
      <c r="H1202" s="57"/>
      <c r="I1202" s="57"/>
      <c r="J1202" s="57"/>
      <c r="K1202" s="57"/>
      <c r="L1202" s="57"/>
    </row>
    <row r="1203" ht="16.5" customHeight="1">
      <c r="A1203" s="57"/>
      <c r="B1203" s="73"/>
      <c r="C1203" s="74"/>
      <c r="D1203" s="68"/>
      <c r="E1203" s="57"/>
      <c r="F1203" s="88"/>
      <c r="G1203" s="89"/>
      <c r="H1203" s="57"/>
      <c r="I1203" s="57"/>
      <c r="J1203" s="57"/>
      <c r="K1203" s="57"/>
      <c r="L1203" s="57"/>
    </row>
    <row r="1204" ht="16.5" customHeight="1">
      <c r="A1204" s="57"/>
      <c r="B1204" s="73"/>
      <c r="C1204" s="74"/>
      <c r="D1204" s="68"/>
      <c r="E1204" s="57"/>
      <c r="F1204" s="88"/>
      <c r="G1204" s="89"/>
      <c r="H1204" s="57"/>
      <c r="I1204" s="57"/>
      <c r="J1204" s="57"/>
      <c r="K1204" s="57"/>
      <c r="L1204" s="57"/>
    </row>
    <row r="1205" ht="16.5" customHeight="1">
      <c r="A1205" s="57"/>
      <c r="B1205" s="73"/>
      <c r="C1205" s="74"/>
      <c r="D1205" s="68"/>
      <c r="E1205" s="57"/>
      <c r="F1205" s="88"/>
      <c r="G1205" s="89"/>
      <c r="H1205" s="57"/>
      <c r="I1205" s="57"/>
      <c r="J1205" s="57"/>
      <c r="K1205" s="57"/>
      <c r="L1205" s="57"/>
    </row>
    <row r="1206" ht="16.5" customHeight="1">
      <c r="A1206" s="57"/>
      <c r="B1206" s="73"/>
      <c r="C1206" s="74"/>
      <c r="D1206" s="68"/>
      <c r="E1206" s="57"/>
      <c r="F1206" s="88"/>
      <c r="G1206" s="89"/>
      <c r="H1206" s="57"/>
      <c r="I1206" s="57"/>
      <c r="J1206" s="57"/>
      <c r="K1206" s="57"/>
      <c r="L1206" s="57"/>
    </row>
    <row r="1207" ht="16.5" customHeight="1">
      <c r="A1207" s="57"/>
      <c r="B1207" s="73"/>
      <c r="C1207" s="74"/>
      <c r="D1207" s="68"/>
      <c r="E1207" s="57"/>
      <c r="F1207" s="88"/>
      <c r="G1207" s="89"/>
      <c r="H1207" s="57"/>
      <c r="I1207" s="57"/>
      <c r="J1207" s="57"/>
      <c r="K1207" s="57"/>
      <c r="L1207" s="57"/>
    </row>
    <row r="1208" ht="16.5" customHeight="1">
      <c r="A1208" s="57"/>
      <c r="B1208" s="73"/>
      <c r="C1208" s="74"/>
      <c r="D1208" s="68"/>
      <c r="E1208" s="57"/>
      <c r="F1208" s="88"/>
      <c r="G1208" s="89"/>
      <c r="H1208" s="57"/>
      <c r="I1208" s="57"/>
      <c r="J1208" s="57"/>
      <c r="K1208" s="57"/>
      <c r="L1208" s="57"/>
    </row>
    <row r="1209" ht="16.5" customHeight="1">
      <c r="A1209" s="57"/>
      <c r="B1209" s="73"/>
      <c r="C1209" s="74"/>
      <c r="D1209" s="68"/>
      <c r="E1209" s="57"/>
      <c r="F1209" s="88"/>
      <c r="G1209" s="89"/>
      <c r="H1209" s="57"/>
      <c r="I1209" s="57"/>
      <c r="J1209" s="57"/>
      <c r="K1209" s="57"/>
      <c r="L1209" s="57"/>
    </row>
    <row r="1210" ht="16.5" customHeight="1">
      <c r="A1210" s="57"/>
      <c r="B1210" s="73"/>
      <c r="C1210" s="74"/>
      <c r="D1210" s="68"/>
      <c r="E1210" s="57"/>
      <c r="F1210" s="88"/>
      <c r="G1210" s="89"/>
      <c r="H1210" s="57"/>
      <c r="I1210" s="57"/>
      <c r="J1210" s="57"/>
      <c r="K1210" s="57"/>
      <c r="L1210" s="57"/>
    </row>
    <row r="1211" ht="16.5" customHeight="1">
      <c r="A1211" s="57"/>
      <c r="B1211" s="73"/>
      <c r="C1211" s="74"/>
      <c r="D1211" s="68"/>
      <c r="E1211" s="57"/>
      <c r="F1211" s="88"/>
      <c r="G1211" s="89"/>
      <c r="H1211" s="57"/>
      <c r="I1211" s="57"/>
      <c r="J1211" s="57"/>
      <c r="K1211" s="57"/>
      <c r="L1211" s="57"/>
    </row>
    <row r="1212" ht="16.5" customHeight="1">
      <c r="A1212" s="57"/>
      <c r="B1212" s="73"/>
      <c r="C1212" s="74"/>
      <c r="D1212" s="68"/>
      <c r="E1212" s="57"/>
      <c r="F1212" s="88"/>
      <c r="G1212" s="89"/>
      <c r="H1212" s="57"/>
      <c r="I1212" s="57"/>
      <c r="J1212" s="57"/>
      <c r="K1212" s="57"/>
      <c r="L1212" s="57"/>
    </row>
    <row r="1213" ht="16.5" customHeight="1">
      <c r="A1213" s="57"/>
      <c r="B1213" s="73"/>
      <c r="C1213" s="74"/>
      <c r="D1213" s="68"/>
      <c r="E1213" s="57"/>
      <c r="F1213" s="88"/>
      <c r="G1213" s="89"/>
      <c r="H1213" s="57"/>
      <c r="I1213" s="57"/>
      <c r="J1213" s="57"/>
      <c r="K1213" s="57"/>
      <c r="L1213" s="57"/>
    </row>
    <row r="1214" ht="16.5" customHeight="1">
      <c r="A1214" s="57"/>
      <c r="B1214" s="73"/>
      <c r="C1214" s="74"/>
      <c r="D1214" s="68"/>
      <c r="E1214" s="57"/>
      <c r="F1214" s="88"/>
      <c r="G1214" s="89"/>
      <c r="H1214" s="57"/>
      <c r="I1214" s="57"/>
      <c r="J1214" s="57"/>
      <c r="K1214" s="57"/>
      <c r="L1214" s="57"/>
    </row>
    <row r="1215" ht="16.5" customHeight="1">
      <c r="A1215" s="57"/>
      <c r="B1215" s="73"/>
      <c r="C1215" s="74"/>
      <c r="D1215" s="68"/>
      <c r="E1215" s="57"/>
      <c r="F1215" s="88"/>
      <c r="G1215" s="89"/>
      <c r="H1215" s="57"/>
      <c r="I1215" s="57"/>
      <c r="J1215" s="57"/>
      <c r="K1215" s="57"/>
      <c r="L1215" s="57"/>
    </row>
    <row r="1216" ht="16.5" customHeight="1">
      <c r="A1216" s="57"/>
      <c r="B1216" s="73"/>
      <c r="C1216" s="74"/>
      <c r="D1216" s="68"/>
      <c r="E1216" s="57"/>
      <c r="F1216" s="88"/>
      <c r="G1216" s="89"/>
      <c r="H1216" s="57"/>
      <c r="I1216" s="57"/>
      <c r="J1216" s="57"/>
      <c r="K1216" s="57"/>
      <c r="L1216" s="57"/>
    </row>
    <row r="1217" ht="16.5" customHeight="1">
      <c r="A1217" s="57"/>
      <c r="B1217" s="73"/>
      <c r="C1217" s="74"/>
      <c r="D1217" s="68"/>
      <c r="E1217" s="57"/>
      <c r="F1217" s="88"/>
      <c r="G1217" s="89"/>
      <c r="H1217" s="57"/>
      <c r="I1217" s="57"/>
      <c r="J1217" s="57"/>
      <c r="K1217" s="57"/>
      <c r="L1217" s="57"/>
    </row>
    <row r="1218" ht="16.5" customHeight="1">
      <c r="A1218" s="57"/>
      <c r="B1218" s="73"/>
      <c r="C1218" s="74"/>
      <c r="D1218" s="68"/>
      <c r="E1218" s="57"/>
      <c r="F1218" s="88"/>
      <c r="G1218" s="89"/>
      <c r="H1218" s="57"/>
      <c r="I1218" s="57"/>
      <c r="J1218" s="57"/>
      <c r="K1218" s="57"/>
      <c r="L1218" s="57"/>
    </row>
    <row r="1219" ht="16.5" customHeight="1">
      <c r="A1219" s="57"/>
      <c r="B1219" s="73"/>
      <c r="C1219" s="74"/>
      <c r="D1219" s="68"/>
      <c r="E1219" s="57"/>
      <c r="F1219" s="88"/>
      <c r="G1219" s="89"/>
      <c r="H1219" s="57"/>
      <c r="I1219" s="57"/>
      <c r="J1219" s="57"/>
      <c r="K1219" s="57"/>
      <c r="L1219" s="57"/>
    </row>
    <row r="1220" ht="16.5" customHeight="1">
      <c r="A1220" s="57"/>
      <c r="B1220" s="73"/>
      <c r="C1220" s="74"/>
      <c r="D1220" s="68"/>
      <c r="E1220" s="57"/>
      <c r="F1220" s="88"/>
      <c r="G1220" s="89"/>
      <c r="H1220" s="57"/>
      <c r="I1220" s="57"/>
      <c r="J1220" s="57"/>
      <c r="K1220" s="57"/>
      <c r="L1220" s="57"/>
    </row>
    <row r="1221" ht="16.5" customHeight="1">
      <c r="A1221" s="57"/>
      <c r="B1221" s="73"/>
      <c r="C1221" s="74"/>
      <c r="D1221" s="68"/>
      <c r="E1221" s="57"/>
      <c r="F1221" s="88"/>
      <c r="G1221" s="89"/>
      <c r="H1221" s="57"/>
      <c r="I1221" s="57"/>
      <c r="J1221" s="57"/>
      <c r="K1221" s="57"/>
      <c r="L1221" s="57"/>
    </row>
    <row r="1222" ht="16.5" customHeight="1">
      <c r="A1222" s="57"/>
      <c r="B1222" s="73"/>
      <c r="C1222" s="74"/>
      <c r="D1222" s="68"/>
      <c r="E1222" s="57"/>
      <c r="F1222" s="88"/>
      <c r="G1222" s="89"/>
      <c r="H1222" s="57"/>
      <c r="I1222" s="57"/>
      <c r="J1222" s="57"/>
      <c r="K1222" s="57"/>
      <c r="L1222" s="57"/>
    </row>
    <row r="1223" ht="16.5" customHeight="1">
      <c r="A1223" s="57"/>
      <c r="B1223" s="73"/>
      <c r="C1223" s="74"/>
      <c r="D1223" s="68"/>
      <c r="E1223" s="57"/>
      <c r="F1223" s="88"/>
      <c r="G1223" s="89"/>
      <c r="H1223" s="57"/>
      <c r="I1223" s="57"/>
      <c r="J1223" s="57"/>
      <c r="K1223" s="57"/>
      <c r="L1223" s="57"/>
    </row>
    <row r="1224" ht="16.5" customHeight="1">
      <c r="A1224" s="57"/>
      <c r="B1224" s="73"/>
      <c r="C1224" s="74"/>
      <c r="D1224" s="68"/>
      <c r="E1224" s="57"/>
      <c r="F1224" s="88"/>
      <c r="G1224" s="89"/>
      <c r="H1224" s="57"/>
      <c r="I1224" s="57"/>
      <c r="J1224" s="57"/>
      <c r="K1224" s="57"/>
      <c r="L1224" s="57"/>
    </row>
    <row r="1225" ht="16.5" customHeight="1">
      <c r="A1225" s="57"/>
      <c r="B1225" s="73"/>
      <c r="C1225" s="74"/>
      <c r="D1225" s="68"/>
      <c r="E1225" s="57"/>
      <c r="F1225" s="88"/>
      <c r="G1225" s="89"/>
      <c r="H1225" s="57"/>
      <c r="I1225" s="57"/>
      <c r="J1225" s="57"/>
      <c r="K1225" s="57"/>
      <c r="L1225" s="57"/>
    </row>
    <row r="1226" ht="16.5" customHeight="1">
      <c r="A1226" s="57"/>
      <c r="B1226" s="73"/>
      <c r="C1226" s="74"/>
      <c r="D1226" s="68"/>
      <c r="E1226" s="57"/>
      <c r="F1226" s="88"/>
      <c r="G1226" s="89"/>
      <c r="H1226" s="57"/>
      <c r="I1226" s="57"/>
      <c r="J1226" s="57"/>
      <c r="K1226" s="57"/>
      <c r="L1226" s="57"/>
    </row>
    <row r="1227" ht="16.5" customHeight="1">
      <c r="A1227" s="57"/>
      <c r="B1227" s="73"/>
      <c r="C1227" s="74"/>
      <c r="D1227" s="68"/>
      <c r="E1227" s="57"/>
      <c r="F1227" s="88"/>
      <c r="G1227" s="89"/>
      <c r="H1227" s="57"/>
      <c r="I1227" s="57"/>
      <c r="J1227" s="57"/>
      <c r="K1227" s="57"/>
      <c r="L1227" s="57"/>
    </row>
    <row r="1228" ht="16.5" customHeight="1">
      <c r="A1228" s="57"/>
      <c r="B1228" s="73"/>
      <c r="C1228" s="74"/>
      <c r="D1228" s="68"/>
      <c r="E1228" s="57"/>
      <c r="F1228" s="88"/>
      <c r="G1228" s="89"/>
      <c r="H1228" s="57"/>
      <c r="I1228" s="57"/>
      <c r="J1228" s="57"/>
      <c r="K1228" s="57"/>
      <c r="L1228" s="57"/>
    </row>
    <row r="1229" ht="16.5" customHeight="1">
      <c r="A1229" s="57"/>
      <c r="B1229" s="73"/>
      <c r="C1229" s="74"/>
      <c r="D1229" s="68"/>
      <c r="E1229" s="57"/>
      <c r="F1229" s="88"/>
      <c r="G1229" s="89"/>
      <c r="H1229" s="57"/>
      <c r="I1229" s="57"/>
      <c r="J1229" s="57"/>
      <c r="K1229" s="57"/>
      <c r="L1229" s="57"/>
    </row>
    <row r="1230" ht="16.5" customHeight="1">
      <c r="A1230" s="57"/>
      <c r="B1230" s="73"/>
      <c r="C1230" s="74"/>
      <c r="D1230" s="68"/>
      <c r="E1230" s="57"/>
      <c r="F1230" s="88"/>
      <c r="G1230" s="89"/>
      <c r="H1230" s="57"/>
      <c r="I1230" s="57"/>
      <c r="J1230" s="57"/>
      <c r="K1230" s="57"/>
      <c r="L1230" s="57"/>
    </row>
    <row r="1231" ht="16.5" customHeight="1">
      <c r="A1231" s="57"/>
      <c r="B1231" s="73"/>
      <c r="C1231" s="74"/>
      <c r="D1231" s="68"/>
      <c r="E1231" s="57"/>
      <c r="F1231" s="88"/>
      <c r="G1231" s="89"/>
      <c r="H1231" s="57"/>
      <c r="I1231" s="57"/>
      <c r="J1231" s="57"/>
      <c r="K1231" s="57"/>
      <c r="L1231" s="57"/>
    </row>
    <row r="1232" ht="16.5" customHeight="1">
      <c r="A1232" s="57"/>
      <c r="B1232" s="73"/>
      <c r="C1232" s="74"/>
      <c r="D1232" s="68"/>
      <c r="E1232" s="57"/>
      <c r="F1232" s="88"/>
      <c r="G1232" s="89"/>
      <c r="H1232" s="57"/>
      <c r="I1232" s="57"/>
      <c r="J1232" s="57"/>
      <c r="K1232" s="57"/>
      <c r="L1232" s="57"/>
    </row>
    <row r="1233" ht="16.5" customHeight="1">
      <c r="A1233" s="57"/>
      <c r="B1233" s="73"/>
      <c r="C1233" s="74"/>
      <c r="D1233" s="68"/>
      <c r="E1233" s="57"/>
      <c r="F1233" s="88"/>
      <c r="G1233" s="89"/>
      <c r="H1233" s="57"/>
      <c r="I1233" s="57"/>
      <c r="J1233" s="57"/>
      <c r="K1233" s="57"/>
      <c r="L1233" s="5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1" t="str">
        <f>IF(Dashboard!dCalc="On","TAGS Archive for "&amp;ReadmeSettings!B9,"TAGS Archive for ")</f>
        <v>TAGS Archive for </v>
      </c>
      <c r="F1" s="63" t="s">
        <v>4269</v>
      </c>
      <c r="J1" s="92"/>
      <c r="K1" s="93"/>
      <c r="L1" s="94"/>
      <c r="M1" s="95"/>
      <c r="Q1" s="96"/>
      <c r="V1" s="63" t="s">
        <v>4270</v>
      </c>
    </row>
    <row r="2" ht="25.5" customHeight="1">
      <c r="F2" s="97" t="s">
        <v>4287</v>
      </c>
      <c r="G2" s="97"/>
      <c r="H2" s="97"/>
      <c r="I2" s="97"/>
      <c r="J2" s="97"/>
      <c r="K2" s="71" t="s">
        <v>4272</v>
      </c>
      <c r="L2" s="72" t="str">
        <f t="array" ref="L2">IF(Dashboard!dCalc="On",SUM(IF(ISERROR(FIND("https://",LOWER(Archive!$C:$C))),0,1)),"")</f>
        <v/>
      </c>
      <c r="M2" s="95"/>
      <c r="N2" s="64" t="s">
        <v>4288</v>
      </c>
      <c r="O2" s="64" t="s">
        <v>4289</v>
      </c>
      <c r="Q2" s="98"/>
      <c r="R2" s="64"/>
      <c r="S2" s="64"/>
      <c r="T2" s="64" t="str">
        <f>IFERROR(__xludf.DUMMYFUNCTION("IF(Dashboard!dCalc=""On"",QUERY(Archive!B:J,"" Select B, COUNT(J)  WHERE B &lt;&gt; '' GROUP BY B ORDER BY COUNT(J) desc LIMIT 10 LABEL B 'Top Tweeters', COUNT(J) 'No.'"",TRUE),"""")"),"")</f>
        <v/>
      </c>
    </row>
    <row r="3">
      <c r="B3" s="99" t="s">
        <v>4290</v>
      </c>
      <c r="C3" s="99" t="s">
        <v>4291</v>
      </c>
      <c r="D3" s="99" t="s">
        <v>4292</v>
      </c>
      <c r="K3" s="71" t="s">
        <v>4273</v>
      </c>
      <c r="L3" s="72" t="str">
        <f t="array" ref="L3">IF(Dashboard!dCalc="On",SUM(IF(ISERROR(FIND("RT",Archive!$C:$C)),0,1)),"")</f>
        <v/>
      </c>
      <c r="M3" s="100">
        <f>ROUND($D$4,1)-3</f>
        <v>-3</v>
      </c>
      <c r="N3">
        <f t="array" ref="N3:N149">FREQUENCY(Archive!E:E,M3:M148)</f>
        <v>0</v>
      </c>
      <c r="O3">
        <f>IFERROR(__xludf.DUMMYFUNCTION("FREQUENCY(FILTER(Archive!E:E,Archive!K:K&lt;&gt;""""),M3:M148)"),0.0)</f>
        <v>0</v>
      </c>
      <c r="Q3" s="96"/>
    </row>
    <row r="4" ht="18.0" customHeight="1">
      <c r="B4" s="101" t="str">
        <f>IF(Dashboard!dCalc="On",ReadmeSettings!B20&amp;" Tweets","")</f>
        <v/>
      </c>
      <c r="C4" s="102" t="str">
        <f>IF(Dashboard!dCalc="On",ReadmeSettings!B21,"")</f>
        <v/>
      </c>
      <c r="D4" s="102" t="str">
        <f>IF(Dashboard!dCalc="On",ReadmeSettings!B22,"")</f>
        <v/>
      </c>
      <c r="K4" s="71"/>
      <c r="L4" s="72"/>
      <c r="M4" s="100">
        <f t="shared" ref="M4:M148" si="1">M3+1/48</f>
        <v>-2.979166667</v>
      </c>
      <c r="N4">
        <v>0.0</v>
      </c>
      <c r="O4">
        <f>IFERROR(__xludf.DUMMYFUNCTION("""COMPUTED_VALUE"""),0.0)</f>
        <v>0</v>
      </c>
      <c r="Q4" s="96"/>
    </row>
    <row r="5">
      <c r="B5" s="103" t="str">
        <f>IF(Dashboard!dCalc="On",IF(ISERROR(L2),"",L2&amp;" Links "&amp;L3&amp;" RTs Threads "&amp;IF(L5&gt;0,TEXT(L8/L5,"#%")&amp;" (n."&amp;L8&amp;")","")),"")</f>
        <v/>
      </c>
      <c r="C5" s="104" t="str">
        <f>IF(Dashboard!dCalc="On",ReadmeSettings!B21,"")</f>
        <v/>
      </c>
      <c r="D5" s="104" t="str">
        <f>IF(Dashboard!dCalc="On",ReadmeSettings!B22,"")</f>
        <v/>
      </c>
      <c r="K5" s="71" t="s">
        <v>24</v>
      </c>
      <c r="L5" s="72" t="str">
        <f>IFERROR(__xludf.DUMMYFUNCTION("IF(Dashboard!dCalc=""On"",COUNTA(UNIQUE(Archive!$A:$A))-1,"""")"),"")</f>
        <v/>
      </c>
      <c r="M5" s="100">
        <f t="shared" si="1"/>
        <v>-2.958333333</v>
      </c>
      <c r="N5">
        <v>0.0</v>
      </c>
      <c r="O5">
        <f>IFERROR(__xludf.DUMMYFUNCTION("""COMPUTED_VALUE"""),0.0)</f>
        <v>0</v>
      </c>
      <c r="Q5" s="96"/>
    </row>
    <row r="6" ht="15.0" customHeight="1">
      <c r="B6" s="105"/>
      <c r="C6" s="106"/>
      <c r="D6" s="106"/>
      <c r="K6" s="71"/>
      <c r="L6" s="76"/>
      <c r="M6" s="100">
        <f t="shared" si="1"/>
        <v>-2.9375</v>
      </c>
      <c r="N6">
        <v>0.0</v>
      </c>
      <c r="O6">
        <f>IFERROR(__xludf.DUMMYFUNCTION("""COMPUTED_VALUE"""),0.0)</f>
        <v>0</v>
      </c>
      <c r="Q6" s="96"/>
    </row>
    <row r="7" ht="15.0" customHeight="1">
      <c r="K7" s="71"/>
      <c r="L7" s="76"/>
      <c r="M7" s="100">
        <f t="shared" si="1"/>
        <v>-2.916666667</v>
      </c>
      <c r="N7">
        <v>0.0</v>
      </c>
      <c r="O7">
        <f>IFERROR(__xludf.DUMMYFUNCTION("""COMPUTED_VALUE"""),0.0)</f>
        <v>0</v>
      </c>
      <c r="Q7" s="96"/>
    </row>
    <row r="8" ht="15.0" customHeight="1">
      <c r="K8" s="71" t="s">
        <v>4279</v>
      </c>
      <c r="L8" s="72" t="str">
        <f>IF(Dashboard!dCalc="On",COUNTA(Archive!$K:$K)-1,"")</f>
        <v/>
      </c>
      <c r="M8" s="100">
        <f t="shared" si="1"/>
        <v>-2.895833333</v>
      </c>
      <c r="N8">
        <v>0.0</v>
      </c>
      <c r="O8">
        <f>IFERROR(__xludf.DUMMYFUNCTION("""COMPUTED_VALUE"""),0.0)</f>
        <v>0</v>
      </c>
      <c r="Q8" s="96"/>
    </row>
    <row r="9" ht="15.0" customHeight="1">
      <c r="K9" s="71" t="s">
        <v>4280</v>
      </c>
      <c r="L9" s="72" t="str">
        <f t="array" ref="L9">IF(Dashboard!dCalc="On",COUNTIF(LEFT(Archive!$C:$C,1),"@"),"")</f>
        <v/>
      </c>
      <c r="M9" s="100">
        <f t="shared" si="1"/>
        <v>-2.875</v>
      </c>
      <c r="N9">
        <v>0.0</v>
      </c>
      <c r="O9">
        <f>IFERROR(__xludf.DUMMYFUNCTION("""COMPUTED_VALUE"""),0.0)</f>
        <v>0</v>
      </c>
      <c r="Q9" s="96"/>
    </row>
    <row r="10" ht="15.0" customHeight="1">
      <c r="K10" s="71"/>
      <c r="L10" s="72"/>
      <c r="M10" s="100">
        <f t="shared" si="1"/>
        <v>-2.854166667</v>
      </c>
      <c r="N10">
        <v>0.0</v>
      </c>
      <c r="O10">
        <f>IFERROR(__xludf.DUMMYFUNCTION("""COMPUTED_VALUE"""),0.0)</f>
        <v>0</v>
      </c>
      <c r="Q10" s="96"/>
    </row>
    <row r="11" ht="15.0" customHeight="1">
      <c r="K11" s="107"/>
      <c r="L11" s="108"/>
      <c r="M11" s="100">
        <f t="shared" si="1"/>
        <v>-2.833333333</v>
      </c>
      <c r="N11">
        <v>0.0</v>
      </c>
      <c r="O11">
        <f>IFERROR(__xludf.DUMMYFUNCTION("""COMPUTED_VALUE"""),0.0)</f>
        <v>0</v>
      </c>
      <c r="Q11" s="96"/>
    </row>
    <row r="12" ht="15.0" customHeight="1">
      <c r="K12" s="107"/>
      <c r="L12" s="108"/>
      <c r="M12" s="100">
        <f t="shared" si="1"/>
        <v>-2.8125</v>
      </c>
      <c r="N12">
        <v>0.0</v>
      </c>
      <c r="O12">
        <f>IFERROR(__xludf.DUMMYFUNCTION("""COMPUTED_VALUE"""),0.0)</f>
        <v>0</v>
      </c>
      <c r="Q12" s="96"/>
    </row>
    <row r="13" ht="15.0" customHeight="1">
      <c r="K13" s="107"/>
      <c r="L13" s="108"/>
      <c r="M13" s="100">
        <f t="shared" si="1"/>
        <v>-2.791666667</v>
      </c>
      <c r="N13">
        <v>0.0</v>
      </c>
      <c r="O13">
        <f>IFERROR(__xludf.DUMMYFUNCTION("""COMPUTED_VALUE"""),0.0)</f>
        <v>0</v>
      </c>
      <c r="Q13" s="98"/>
      <c r="R13" s="64"/>
      <c r="S13" s="64"/>
      <c r="T13" s="64"/>
    </row>
    <row r="14" ht="15.0" customHeight="1">
      <c r="K14" s="107"/>
      <c r="L14" s="108"/>
      <c r="M14" s="100">
        <f t="shared" si="1"/>
        <v>-2.770833333</v>
      </c>
      <c r="N14">
        <v>0.0</v>
      </c>
      <c r="O14">
        <f>IFERROR(__xludf.DUMMYFUNCTION("""COMPUTED_VALUE"""),0.0)</f>
        <v>0</v>
      </c>
      <c r="Q14" s="98" t="s">
        <v>4293</v>
      </c>
      <c r="R14" t="str">
        <f>IFERROR(__xludf.DUMMYFUNCTION("IF(Dashboard!dCalc=""On"",QUERY({Archive!A:A,Archive!E:E},""SELECT COUNT(Col1), YEAR(Col2), MONTH(Col2), DAY(Col2) WHERE dateDiff(now(), Col2) &lt; 60 GROUP BY YEAR(Col2), MONTH(Col2), DAY(Col2) LABEL COUNT(Col1) 'count'""),"""")"),"")</f>
        <v/>
      </c>
    </row>
    <row r="15" ht="15.0" customHeight="1">
      <c r="K15" s="107"/>
      <c r="L15" s="108"/>
      <c r="M15" s="100">
        <f t="shared" si="1"/>
        <v>-2.75</v>
      </c>
      <c r="N15">
        <v>0.0</v>
      </c>
      <c r="O15">
        <f>IFERROR(__xludf.DUMMYFUNCTION("""COMPUTED_VALUE"""),0.0)</f>
        <v>0</v>
      </c>
      <c r="Q15" s="96" t="str">
        <f t="array" ref="Q15:Q202">IF(S15:S202&lt;&gt;"",DATE(S15:S202,T15:T202+1,U15:U202),"")</f>
        <v/>
      </c>
    </row>
    <row r="16" ht="15.0" customHeight="1">
      <c r="K16" s="107"/>
      <c r="L16" s="108"/>
      <c r="M16" s="100">
        <f t="shared" si="1"/>
        <v>-2.729166667</v>
      </c>
      <c r="N16">
        <v>0.0</v>
      </c>
      <c r="O16">
        <f>IFERROR(__xludf.DUMMYFUNCTION("""COMPUTED_VALUE"""),0.0)</f>
        <v>0</v>
      </c>
      <c r="Q16" s="96" t="s">
        <v>4294</v>
      </c>
    </row>
    <row r="17" ht="15.0" customHeight="1">
      <c r="K17" s="107"/>
      <c r="L17" s="108"/>
      <c r="M17" s="100">
        <f t="shared" si="1"/>
        <v>-2.708333333</v>
      </c>
      <c r="N17">
        <v>0.0</v>
      </c>
      <c r="O17">
        <f>IFERROR(__xludf.DUMMYFUNCTION("""COMPUTED_VALUE"""),0.0)</f>
        <v>0</v>
      </c>
      <c r="Q17" s="96" t="s">
        <v>4294</v>
      </c>
    </row>
    <row r="18" ht="15.0" customHeight="1">
      <c r="K18" s="107"/>
      <c r="L18" s="108"/>
      <c r="M18" s="100">
        <f t="shared" si="1"/>
        <v>-2.6875</v>
      </c>
      <c r="N18">
        <v>0.0</v>
      </c>
      <c r="O18">
        <f>IFERROR(__xludf.DUMMYFUNCTION("""COMPUTED_VALUE"""),0.0)</f>
        <v>0</v>
      </c>
      <c r="Q18" s="96" t="s">
        <v>4294</v>
      </c>
    </row>
    <row r="19" ht="15.0" customHeight="1">
      <c r="K19" s="107"/>
      <c r="L19" s="108"/>
      <c r="M19" s="100">
        <f t="shared" si="1"/>
        <v>-2.666666667</v>
      </c>
      <c r="N19">
        <v>0.0</v>
      </c>
      <c r="O19">
        <f>IFERROR(__xludf.DUMMYFUNCTION("""COMPUTED_VALUE"""),0.0)</f>
        <v>0</v>
      </c>
      <c r="Q19" s="96" t="s">
        <v>4294</v>
      </c>
    </row>
    <row r="20" ht="15.0" customHeight="1">
      <c r="K20" s="107"/>
      <c r="L20" s="108"/>
      <c r="M20" s="100">
        <f t="shared" si="1"/>
        <v>-2.645833333</v>
      </c>
      <c r="N20">
        <v>0.0</v>
      </c>
      <c r="O20">
        <f>IFERROR(__xludf.DUMMYFUNCTION("""COMPUTED_VALUE"""),0.0)</f>
        <v>0</v>
      </c>
      <c r="Q20" s="96" t="s">
        <v>4294</v>
      </c>
    </row>
    <row r="21" ht="15.0" customHeight="1">
      <c r="K21" s="107"/>
      <c r="L21" s="108"/>
      <c r="M21" s="100">
        <f t="shared" si="1"/>
        <v>-2.625</v>
      </c>
      <c r="N21">
        <v>0.0</v>
      </c>
      <c r="O21">
        <f>IFERROR(__xludf.DUMMYFUNCTION("""COMPUTED_VALUE"""),0.0)</f>
        <v>0</v>
      </c>
      <c r="Q21" s="96" t="s">
        <v>4294</v>
      </c>
    </row>
    <row r="22" ht="15.0" customHeight="1">
      <c r="F22" s="109" t="s">
        <v>4295</v>
      </c>
      <c r="G22" s="110" t="s">
        <v>4296</v>
      </c>
      <c r="K22" s="107"/>
      <c r="L22" s="108"/>
      <c r="M22" s="100">
        <f t="shared" si="1"/>
        <v>-2.604166667</v>
      </c>
      <c r="N22">
        <v>0.0</v>
      </c>
      <c r="O22">
        <f>IFERROR(__xludf.DUMMYFUNCTION("""COMPUTED_VALUE"""),0.0)</f>
        <v>0</v>
      </c>
      <c r="Q22" s="96" t="s">
        <v>4294</v>
      </c>
    </row>
    <row r="23" ht="25.5" customHeight="1">
      <c r="F23" s="111" t="str">
        <f>IFERROR(__xludf.DUMMYFUNCTION("IF(Dashboard!dCalc=""On"",filterUnique(QUERY(Archive!A:E, ""SELECT A,B,C WHERE E &gt; date '""&amp;TEXT(ReadmeSettings!B22-2,""yyyy-mm-dd"")&amp;""'"")),"""")"),"")</f>
        <v/>
      </c>
      <c r="G23" s="112"/>
      <c r="I23" s="112" t="str">
        <f t="shared" ref="I23:I34" si="2">IF(LEN(H23)&gt;0,HYPERLINK(H23,"Tweet"),"")</f>
        <v/>
      </c>
      <c r="K23" s="107"/>
      <c r="L23" s="108"/>
      <c r="M23" s="100">
        <f t="shared" si="1"/>
        <v>-2.583333333</v>
      </c>
      <c r="N23">
        <v>0.0</v>
      </c>
      <c r="O23">
        <f>IFERROR(__xludf.DUMMYFUNCTION("""COMPUTED_VALUE"""),0.0)</f>
        <v>0</v>
      </c>
      <c r="Q23" s="96" t="s">
        <v>4294</v>
      </c>
    </row>
    <row r="24" ht="25.5" customHeight="1">
      <c r="F24" s="113"/>
      <c r="G24" s="114"/>
      <c r="I24" s="114" t="str">
        <f t="shared" si="2"/>
        <v/>
      </c>
      <c r="K24" s="107"/>
      <c r="L24" s="108"/>
      <c r="M24" s="100">
        <f t="shared" si="1"/>
        <v>-2.5625</v>
      </c>
      <c r="N24">
        <v>0.0</v>
      </c>
      <c r="O24">
        <f>IFERROR(__xludf.DUMMYFUNCTION("""COMPUTED_VALUE"""),0.0)</f>
        <v>0</v>
      </c>
      <c r="Q24" s="96" t="s">
        <v>4294</v>
      </c>
    </row>
    <row r="25" ht="25.5" customHeight="1">
      <c r="F25" s="115"/>
      <c r="G25" s="112"/>
      <c r="I25" s="112" t="str">
        <f t="shared" si="2"/>
        <v/>
      </c>
      <c r="K25" s="107"/>
      <c r="L25" s="108"/>
      <c r="M25" s="100">
        <f t="shared" si="1"/>
        <v>-2.541666667</v>
      </c>
      <c r="N25">
        <v>0.0</v>
      </c>
      <c r="O25">
        <f>IFERROR(__xludf.DUMMYFUNCTION("""COMPUTED_VALUE"""),0.0)</f>
        <v>0</v>
      </c>
      <c r="Q25" s="96" t="s">
        <v>4294</v>
      </c>
    </row>
    <row r="26" ht="25.5" customHeight="1">
      <c r="F26" s="113"/>
      <c r="G26" s="114"/>
      <c r="I26" s="114" t="str">
        <f t="shared" si="2"/>
        <v/>
      </c>
      <c r="K26" s="107"/>
      <c r="L26" s="108"/>
      <c r="M26" s="100">
        <f t="shared" si="1"/>
        <v>-2.520833333</v>
      </c>
      <c r="N26">
        <v>0.0</v>
      </c>
      <c r="O26">
        <f>IFERROR(__xludf.DUMMYFUNCTION("""COMPUTED_VALUE"""),0.0)</f>
        <v>0</v>
      </c>
      <c r="Q26" s="96" t="s">
        <v>4294</v>
      </c>
    </row>
    <row r="27" ht="25.5" customHeight="1">
      <c r="F27" s="115"/>
      <c r="G27" s="112"/>
      <c r="I27" s="112" t="str">
        <f t="shared" si="2"/>
        <v/>
      </c>
      <c r="K27" s="107"/>
      <c r="L27" s="108"/>
      <c r="M27" s="100">
        <f t="shared" si="1"/>
        <v>-2.5</v>
      </c>
      <c r="N27">
        <v>0.0</v>
      </c>
      <c r="O27">
        <f>IFERROR(__xludf.DUMMYFUNCTION("""COMPUTED_VALUE"""),0.0)</f>
        <v>0</v>
      </c>
      <c r="Q27" s="96" t="s">
        <v>4294</v>
      </c>
    </row>
    <row r="28" ht="25.5" customHeight="1">
      <c r="F28" s="113"/>
      <c r="G28" s="114"/>
      <c r="I28" s="114" t="str">
        <f t="shared" si="2"/>
        <v/>
      </c>
      <c r="K28" s="107"/>
      <c r="L28" s="108"/>
      <c r="M28" s="100">
        <f t="shared" si="1"/>
        <v>-2.479166667</v>
      </c>
      <c r="N28">
        <v>0.0</v>
      </c>
      <c r="O28">
        <f>IFERROR(__xludf.DUMMYFUNCTION("""COMPUTED_VALUE"""),0.0)</f>
        <v>0</v>
      </c>
      <c r="Q28" s="96" t="s">
        <v>4294</v>
      </c>
    </row>
    <row r="29" ht="25.5" customHeight="1">
      <c r="F29" s="115"/>
      <c r="G29" s="112"/>
      <c r="I29" s="112" t="str">
        <f t="shared" si="2"/>
        <v/>
      </c>
      <c r="K29" s="107"/>
      <c r="L29" s="108"/>
      <c r="M29" s="100">
        <f t="shared" si="1"/>
        <v>-2.458333333</v>
      </c>
      <c r="N29">
        <v>0.0</v>
      </c>
      <c r="O29">
        <f>IFERROR(__xludf.DUMMYFUNCTION("""COMPUTED_VALUE"""),0.0)</f>
        <v>0</v>
      </c>
      <c r="Q29" s="96" t="s">
        <v>4294</v>
      </c>
    </row>
    <row r="30" ht="25.5" customHeight="1">
      <c r="F30" s="113"/>
      <c r="G30" s="114"/>
      <c r="I30" s="114" t="str">
        <f t="shared" si="2"/>
        <v/>
      </c>
      <c r="K30" s="107"/>
      <c r="L30" s="108"/>
      <c r="M30" s="100">
        <f t="shared" si="1"/>
        <v>-2.4375</v>
      </c>
      <c r="N30">
        <v>0.0</v>
      </c>
      <c r="O30">
        <f>IFERROR(__xludf.DUMMYFUNCTION("""COMPUTED_VALUE"""),0.0)</f>
        <v>0</v>
      </c>
      <c r="Q30" s="96" t="s">
        <v>4294</v>
      </c>
    </row>
    <row r="31" ht="25.5" customHeight="1">
      <c r="F31" s="115"/>
      <c r="G31" s="112"/>
      <c r="I31" s="112" t="str">
        <f t="shared" si="2"/>
        <v/>
      </c>
      <c r="K31" s="107"/>
      <c r="L31" s="108"/>
      <c r="M31" s="100">
        <f t="shared" si="1"/>
        <v>-2.416666667</v>
      </c>
      <c r="N31">
        <v>0.0</v>
      </c>
      <c r="O31">
        <f>IFERROR(__xludf.DUMMYFUNCTION("""COMPUTED_VALUE"""),0.0)</f>
        <v>0</v>
      </c>
      <c r="Q31" s="96" t="s">
        <v>4294</v>
      </c>
    </row>
    <row r="32" ht="25.5" customHeight="1">
      <c r="F32" s="113"/>
      <c r="G32" s="114"/>
      <c r="I32" s="114" t="str">
        <f t="shared" si="2"/>
        <v/>
      </c>
      <c r="K32" s="107"/>
      <c r="L32" s="108"/>
      <c r="M32" s="100">
        <f t="shared" si="1"/>
        <v>-2.395833333</v>
      </c>
      <c r="N32">
        <v>0.0</v>
      </c>
      <c r="O32">
        <f>IFERROR(__xludf.DUMMYFUNCTION("""COMPUTED_VALUE"""),0.0)</f>
        <v>0</v>
      </c>
      <c r="Q32" s="96" t="s">
        <v>4294</v>
      </c>
    </row>
    <row r="33" ht="25.5" customHeight="1">
      <c r="F33" s="115"/>
      <c r="G33" s="112"/>
      <c r="I33" s="112" t="str">
        <f t="shared" si="2"/>
        <v/>
      </c>
      <c r="K33" s="107"/>
      <c r="L33" s="108"/>
      <c r="M33" s="100">
        <f t="shared" si="1"/>
        <v>-2.375</v>
      </c>
      <c r="N33">
        <v>0.0</v>
      </c>
      <c r="O33">
        <f>IFERROR(__xludf.DUMMYFUNCTION("""COMPUTED_VALUE"""),0.0)</f>
        <v>0</v>
      </c>
      <c r="Q33" s="96" t="s">
        <v>4294</v>
      </c>
    </row>
    <row r="34" ht="25.5" customHeight="1">
      <c r="F34" s="113"/>
      <c r="G34" s="114"/>
      <c r="I34" s="114" t="str">
        <f t="shared" si="2"/>
        <v/>
      </c>
      <c r="K34" s="116"/>
      <c r="L34" s="108"/>
      <c r="M34" s="100">
        <f t="shared" si="1"/>
        <v>-2.354166667</v>
      </c>
      <c r="N34">
        <v>0.0</v>
      </c>
      <c r="O34">
        <f>IFERROR(__xludf.DUMMYFUNCTION("""COMPUTED_VALUE"""),0.0)</f>
        <v>0</v>
      </c>
      <c r="Q34" s="96" t="s">
        <v>4294</v>
      </c>
    </row>
    <row r="35" ht="21.75" customHeight="1">
      <c r="K35" s="116"/>
      <c r="L35" s="117"/>
      <c r="M35" s="100">
        <f t="shared" si="1"/>
        <v>-2.333333333</v>
      </c>
      <c r="N35">
        <v>0.0</v>
      </c>
      <c r="O35">
        <f>IFERROR(__xludf.DUMMYFUNCTION("""COMPUTED_VALUE"""),0.0)</f>
        <v>0</v>
      </c>
      <c r="Q35" s="96" t="s">
        <v>4294</v>
      </c>
    </row>
    <row r="36" ht="6.0" customHeight="1">
      <c r="K36" s="116"/>
      <c r="L36" s="117"/>
      <c r="M36" s="100">
        <f t="shared" si="1"/>
        <v>-2.3125</v>
      </c>
      <c r="N36">
        <v>0.0</v>
      </c>
      <c r="O36">
        <f>IFERROR(__xludf.DUMMYFUNCTION("""COMPUTED_VALUE"""),0.0)</f>
        <v>0</v>
      </c>
      <c r="Q36" s="96" t="s">
        <v>4294</v>
      </c>
    </row>
    <row r="37" ht="6.0" customHeight="1">
      <c r="K37" s="116"/>
      <c r="L37" s="117"/>
      <c r="M37" s="100">
        <f t="shared" si="1"/>
        <v>-2.291666667</v>
      </c>
      <c r="N37">
        <v>0.0</v>
      </c>
      <c r="O37">
        <f>IFERROR(__xludf.DUMMYFUNCTION("""COMPUTED_VALUE"""),0.0)</f>
        <v>0</v>
      </c>
      <c r="Q37" s="96" t="s">
        <v>4294</v>
      </c>
    </row>
    <row r="38" ht="6.0" customHeight="1">
      <c r="E38" s="95"/>
      <c r="F38" s="118"/>
      <c r="G38" s="112"/>
      <c r="K38" s="116"/>
      <c r="L38" s="117"/>
      <c r="M38" s="100">
        <f t="shared" si="1"/>
        <v>-2.270833333</v>
      </c>
      <c r="N38">
        <v>0.0</v>
      </c>
      <c r="O38">
        <f>IFERROR(__xludf.DUMMYFUNCTION("""COMPUTED_VALUE"""),0.0)</f>
        <v>0</v>
      </c>
      <c r="Q38" s="96" t="s">
        <v>4294</v>
      </c>
    </row>
    <row r="39" ht="14.25" customHeight="1">
      <c r="B39" s="119" t="s">
        <v>4297</v>
      </c>
      <c r="C39" s="38" t="str">
        <f>HYPERLINK("http://hawksey.info/tagsexplorer/?key="&amp;getSheetKey(ReadmeSettings!B9)&amp;"&amp;gid="&amp;getSheetGID("Archive"), "TAGSExplorer")</f>
        <v>TAGSExplorer</v>
      </c>
      <c r="F39" s="120"/>
      <c r="G39" s="121"/>
      <c r="K39" s="116"/>
      <c r="L39" s="117"/>
      <c r="M39" s="100">
        <f t="shared" si="1"/>
        <v>-2.25</v>
      </c>
      <c r="N39">
        <v>0.0</v>
      </c>
      <c r="O39">
        <f>IFERROR(__xludf.DUMMYFUNCTION("""COMPUTED_VALUE"""),0.0)</f>
        <v>0</v>
      </c>
      <c r="Q39" s="96" t="s">
        <v>4294</v>
      </c>
    </row>
    <row r="40" ht="14.25" customHeight="1">
      <c r="C40" s="40"/>
      <c r="F40" s="120"/>
      <c r="G40" s="121"/>
      <c r="K40" s="116"/>
      <c r="L40" s="117"/>
      <c r="M40" s="100">
        <f t="shared" si="1"/>
        <v>-2.229166667</v>
      </c>
      <c r="N40">
        <v>0.0</v>
      </c>
      <c r="O40">
        <f>IFERROR(__xludf.DUMMYFUNCTION("""COMPUTED_VALUE"""),0.0)</f>
        <v>0</v>
      </c>
      <c r="Q40" s="96" t="s">
        <v>4294</v>
      </c>
    </row>
    <row r="41" ht="14.25" customHeight="1">
      <c r="C41" s="38" t="str">
        <f>HYPERLINK("http://hawksey.info/tagsexplorer/arc.html?key="&amp;getSheetKey(ReadmeSettings!B9)&amp;"&amp;gid="&amp;getSheetGID("Archive"), "TAGS Archive")</f>
        <v>TAGS Archive</v>
      </c>
      <c r="F41" s="120"/>
      <c r="G41" s="121"/>
      <c r="K41" s="116"/>
      <c r="L41" s="117"/>
      <c r="M41" s="100">
        <f t="shared" si="1"/>
        <v>-2.208333333</v>
      </c>
      <c r="N41">
        <v>0.0</v>
      </c>
      <c r="O41">
        <f>IFERROR(__xludf.DUMMYFUNCTION("""COMPUTED_VALUE"""),0.0)</f>
        <v>0</v>
      </c>
      <c r="Q41" s="96" t="s">
        <v>4294</v>
      </c>
    </row>
    <row r="42" ht="21.75" hidden="1" customHeight="1">
      <c r="F42" s="120"/>
      <c r="G42" s="121"/>
      <c r="K42" s="116"/>
      <c r="L42" s="117"/>
      <c r="M42" s="100">
        <f t="shared" si="1"/>
        <v>-2.1875</v>
      </c>
      <c r="N42">
        <v>0.0</v>
      </c>
      <c r="O42">
        <f>IFERROR(__xludf.DUMMYFUNCTION("""COMPUTED_VALUE"""),0.0)</f>
        <v>0</v>
      </c>
      <c r="Q42" s="96" t="s">
        <v>4294</v>
      </c>
    </row>
    <row r="43" ht="21.75" hidden="1" customHeight="1">
      <c r="F43" s="120"/>
      <c r="G43" s="121"/>
      <c r="K43" s="116"/>
      <c r="L43" s="117"/>
      <c r="M43" s="100">
        <f t="shared" si="1"/>
        <v>-2.166666667</v>
      </c>
      <c r="N43">
        <v>0.0</v>
      </c>
      <c r="O43">
        <f>IFERROR(__xludf.DUMMYFUNCTION("""COMPUTED_VALUE"""),0.0)</f>
        <v>0</v>
      </c>
      <c r="Q43" s="96" t="s">
        <v>4294</v>
      </c>
    </row>
    <row r="44" ht="21.75" hidden="1" customHeight="1">
      <c r="F44" s="120"/>
      <c r="G44" s="121"/>
      <c r="K44" s="116"/>
      <c r="L44" s="117"/>
      <c r="M44" s="100">
        <f t="shared" si="1"/>
        <v>-2.145833333</v>
      </c>
      <c r="N44">
        <v>0.0</v>
      </c>
      <c r="O44">
        <f>IFERROR(__xludf.DUMMYFUNCTION("""COMPUTED_VALUE"""),0.0)</f>
        <v>0</v>
      </c>
      <c r="Q44" s="96" t="s">
        <v>4294</v>
      </c>
    </row>
    <row r="45" ht="21.75" hidden="1" customHeight="1">
      <c r="F45" s="120"/>
      <c r="G45" s="121"/>
      <c r="K45" s="116"/>
      <c r="L45" s="117"/>
      <c r="M45" s="100">
        <f t="shared" si="1"/>
        <v>-2.125</v>
      </c>
      <c r="N45">
        <v>0.0</v>
      </c>
      <c r="O45">
        <f>IFERROR(__xludf.DUMMYFUNCTION("""COMPUTED_VALUE"""),0.0)</f>
        <v>0</v>
      </c>
      <c r="Q45" s="96" t="s">
        <v>4294</v>
      </c>
    </row>
    <row r="46" hidden="1">
      <c r="K46" s="116"/>
      <c r="L46" s="117"/>
      <c r="M46" s="100">
        <f t="shared" si="1"/>
        <v>-2.104166667</v>
      </c>
      <c r="N46">
        <v>0.0</v>
      </c>
      <c r="O46">
        <f>IFERROR(__xludf.DUMMYFUNCTION("""COMPUTED_VALUE"""),0.0)</f>
        <v>0</v>
      </c>
      <c r="Q46" s="96" t="s">
        <v>4294</v>
      </c>
    </row>
    <row r="47" hidden="1">
      <c r="K47" s="116"/>
      <c r="L47" s="117"/>
      <c r="M47" s="100">
        <f t="shared" si="1"/>
        <v>-2.083333333</v>
      </c>
      <c r="N47">
        <v>0.0</v>
      </c>
      <c r="O47">
        <f>IFERROR(__xludf.DUMMYFUNCTION("""COMPUTED_VALUE"""),0.0)</f>
        <v>0</v>
      </c>
      <c r="Q47" s="96" t="s">
        <v>4294</v>
      </c>
    </row>
    <row r="48" hidden="1">
      <c r="K48" s="116"/>
      <c r="L48" s="117"/>
      <c r="M48" s="100">
        <f t="shared" si="1"/>
        <v>-2.0625</v>
      </c>
      <c r="N48">
        <v>0.0</v>
      </c>
      <c r="O48">
        <f>IFERROR(__xludf.DUMMYFUNCTION("""COMPUTED_VALUE"""),0.0)</f>
        <v>0</v>
      </c>
      <c r="Q48" s="96" t="s">
        <v>4294</v>
      </c>
    </row>
    <row r="49" hidden="1">
      <c r="K49" s="116"/>
      <c r="L49" s="117"/>
      <c r="M49" s="100">
        <f t="shared" si="1"/>
        <v>-2.041666667</v>
      </c>
      <c r="N49">
        <v>0.0</v>
      </c>
      <c r="O49">
        <f>IFERROR(__xludf.DUMMYFUNCTION("""COMPUTED_VALUE"""),0.0)</f>
        <v>0</v>
      </c>
      <c r="Q49" s="96" t="s">
        <v>4294</v>
      </c>
    </row>
    <row r="50" hidden="1">
      <c r="K50" s="116"/>
      <c r="L50" s="117"/>
      <c r="M50" s="100">
        <f t="shared" si="1"/>
        <v>-2.020833333</v>
      </c>
      <c r="N50">
        <v>0.0</v>
      </c>
      <c r="O50">
        <f>IFERROR(__xludf.DUMMYFUNCTION("""COMPUTED_VALUE"""),0.0)</f>
        <v>0</v>
      </c>
      <c r="Q50" s="96" t="s">
        <v>4294</v>
      </c>
    </row>
    <row r="51" hidden="1">
      <c r="K51" s="116"/>
      <c r="L51" s="117"/>
      <c r="M51" s="100">
        <f t="shared" si="1"/>
        <v>-2</v>
      </c>
      <c r="N51">
        <v>0.0</v>
      </c>
      <c r="O51">
        <f>IFERROR(__xludf.DUMMYFUNCTION("""COMPUTED_VALUE"""),0.0)</f>
        <v>0</v>
      </c>
      <c r="Q51" s="96" t="s">
        <v>4294</v>
      </c>
    </row>
    <row r="52" hidden="1">
      <c r="K52" s="116"/>
      <c r="L52" s="117"/>
      <c r="M52" s="100">
        <f t="shared" si="1"/>
        <v>-1.979166667</v>
      </c>
      <c r="N52">
        <v>0.0</v>
      </c>
      <c r="O52">
        <f>IFERROR(__xludf.DUMMYFUNCTION("""COMPUTED_VALUE"""),0.0)</f>
        <v>0</v>
      </c>
      <c r="Q52" s="96" t="s">
        <v>4294</v>
      </c>
    </row>
    <row r="53" hidden="1">
      <c r="K53" s="116"/>
      <c r="L53" s="117"/>
      <c r="M53" s="100">
        <f t="shared" si="1"/>
        <v>-1.958333333</v>
      </c>
      <c r="N53">
        <v>0.0</v>
      </c>
      <c r="O53">
        <f>IFERROR(__xludf.DUMMYFUNCTION("""COMPUTED_VALUE"""),0.0)</f>
        <v>0</v>
      </c>
      <c r="Q53" s="96" t="s">
        <v>4294</v>
      </c>
    </row>
    <row r="54" hidden="1">
      <c r="K54" s="116"/>
      <c r="L54" s="117"/>
      <c r="M54" s="100">
        <f t="shared" si="1"/>
        <v>-1.9375</v>
      </c>
      <c r="N54">
        <v>0.0</v>
      </c>
      <c r="O54">
        <f>IFERROR(__xludf.DUMMYFUNCTION("""COMPUTED_VALUE"""),0.0)</f>
        <v>0</v>
      </c>
      <c r="Q54" s="96" t="s">
        <v>4294</v>
      </c>
    </row>
    <row r="55" hidden="1">
      <c r="K55" s="116"/>
      <c r="L55" s="117"/>
      <c r="M55" s="100">
        <f t="shared" si="1"/>
        <v>-1.916666667</v>
      </c>
      <c r="N55">
        <v>0.0</v>
      </c>
      <c r="O55">
        <f>IFERROR(__xludf.DUMMYFUNCTION("""COMPUTED_VALUE"""),0.0)</f>
        <v>0</v>
      </c>
      <c r="Q55" s="96" t="s">
        <v>4294</v>
      </c>
    </row>
    <row r="56" hidden="1">
      <c r="K56" s="116"/>
      <c r="L56" s="117"/>
      <c r="M56" s="100">
        <f t="shared" si="1"/>
        <v>-1.895833333</v>
      </c>
      <c r="N56">
        <v>0.0</v>
      </c>
      <c r="O56">
        <f>IFERROR(__xludf.DUMMYFUNCTION("""COMPUTED_VALUE"""),0.0)</f>
        <v>0</v>
      </c>
      <c r="Q56" s="96" t="s">
        <v>4294</v>
      </c>
    </row>
    <row r="57" hidden="1">
      <c r="K57" s="116"/>
      <c r="L57" s="117"/>
      <c r="M57" s="100">
        <f t="shared" si="1"/>
        <v>-1.875</v>
      </c>
      <c r="N57">
        <v>0.0</v>
      </c>
      <c r="O57">
        <f>IFERROR(__xludf.DUMMYFUNCTION("""COMPUTED_VALUE"""),0.0)</f>
        <v>0</v>
      </c>
      <c r="Q57" s="96" t="s">
        <v>4294</v>
      </c>
    </row>
    <row r="58" hidden="1">
      <c r="K58" s="116"/>
      <c r="L58" s="117"/>
      <c r="M58" s="100">
        <f t="shared" si="1"/>
        <v>-1.854166667</v>
      </c>
      <c r="N58">
        <v>0.0</v>
      </c>
      <c r="O58">
        <f>IFERROR(__xludf.DUMMYFUNCTION("""COMPUTED_VALUE"""),0.0)</f>
        <v>0</v>
      </c>
      <c r="Q58" s="96" t="s">
        <v>4294</v>
      </c>
    </row>
    <row r="59" hidden="1">
      <c r="K59" s="116"/>
      <c r="L59" s="117"/>
      <c r="M59" s="100">
        <f t="shared" si="1"/>
        <v>-1.833333333</v>
      </c>
      <c r="N59">
        <v>0.0</v>
      </c>
      <c r="O59">
        <f>IFERROR(__xludf.DUMMYFUNCTION("""COMPUTED_VALUE"""),0.0)</f>
        <v>0</v>
      </c>
      <c r="Q59" s="96" t="s">
        <v>4294</v>
      </c>
    </row>
    <row r="60" hidden="1">
      <c r="K60" s="116"/>
      <c r="L60" s="117"/>
      <c r="M60" s="100">
        <f t="shared" si="1"/>
        <v>-1.8125</v>
      </c>
      <c r="N60">
        <v>0.0</v>
      </c>
      <c r="O60">
        <f>IFERROR(__xludf.DUMMYFUNCTION("""COMPUTED_VALUE"""),0.0)</f>
        <v>0</v>
      </c>
      <c r="Q60" s="96" t="s">
        <v>4294</v>
      </c>
    </row>
    <row r="61" hidden="1">
      <c r="K61" s="116"/>
      <c r="L61" s="117"/>
      <c r="M61" s="100">
        <f t="shared" si="1"/>
        <v>-1.791666667</v>
      </c>
      <c r="N61">
        <v>0.0</v>
      </c>
      <c r="O61">
        <f>IFERROR(__xludf.DUMMYFUNCTION("""COMPUTED_VALUE"""),0.0)</f>
        <v>0</v>
      </c>
      <c r="Q61" s="96" t="s">
        <v>4294</v>
      </c>
    </row>
    <row r="62" hidden="1">
      <c r="K62" s="116"/>
      <c r="L62" s="117"/>
      <c r="M62" s="100">
        <f t="shared" si="1"/>
        <v>-1.770833333</v>
      </c>
      <c r="N62">
        <v>0.0</v>
      </c>
      <c r="O62">
        <f>IFERROR(__xludf.DUMMYFUNCTION("""COMPUTED_VALUE"""),0.0)</f>
        <v>0</v>
      </c>
      <c r="Q62" s="96" t="s">
        <v>4294</v>
      </c>
    </row>
    <row r="63" hidden="1">
      <c r="K63" s="116"/>
      <c r="L63" s="117"/>
      <c r="M63" s="100">
        <f t="shared" si="1"/>
        <v>-1.75</v>
      </c>
      <c r="N63">
        <v>0.0</v>
      </c>
      <c r="O63">
        <f>IFERROR(__xludf.DUMMYFUNCTION("""COMPUTED_VALUE"""),0.0)</f>
        <v>0</v>
      </c>
      <c r="Q63" s="96" t="s">
        <v>4294</v>
      </c>
    </row>
    <row r="64" hidden="1">
      <c r="K64" s="116"/>
      <c r="L64" s="117"/>
      <c r="M64" s="100">
        <f t="shared" si="1"/>
        <v>-1.729166667</v>
      </c>
      <c r="N64">
        <v>0.0</v>
      </c>
      <c r="O64">
        <f>IFERROR(__xludf.DUMMYFUNCTION("""COMPUTED_VALUE"""),0.0)</f>
        <v>0</v>
      </c>
      <c r="Q64" s="96" t="s">
        <v>4294</v>
      </c>
    </row>
    <row r="65" hidden="1">
      <c r="K65" s="116"/>
      <c r="L65" s="117"/>
      <c r="M65" s="100">
        <f t="shared" si="1"/>
        <v>-1.708333333</v>
      </c>
      <c r="N65">
        <v>0.0</v>
      </c>
      <c r="O65">
        <f>IFERROR(__xludf.DUMMYFUNCTION("""COMPUTED_VALUE"""),0.0)</f>
        <v>0</v>
      </c>
      <c r="Q65" s="96" t="s">
        <v>4294</v>
      </c>
    </row>
    <row r="66" hidden="1">
      <c r="K66" s="116"/>
      <c r="L66" s="117"/>
      <c r="M66" s="100">
        <f t="shared" si="1"/>
        <v>-1.6875</v>
      </c>
      <c r="N66">
        <v>0.0</v>
      </c>
      <c r="O66">
        <f>IFERROR(__xludf.DUMMYFUNCTION("""COMPUTED_VALUE"""),0.0)</f>
        <v>0</v>
      </c>
      <c r="Q66" s="96" t="s">
        <v>4294</v>
      </c>
    </row>
    <row r="67" hidden="1">
      <c r="K67" s="116"/>
      <c r="L67" s="117"/>
      <c r="M67" s="100">
        <f t="shared" si="1"/>
        <v>-1.666666667</v>
      </c>
      <c r="N67">
        <v>0.0</v>
      </c>
      <c r="O67">
        <f>IFERROR(__xludf.DUMMYFUNCTION("""COMPUTED_VALUE"""),0.0)</f>
        <v>0</v>
      </c>
      <c r="Q67" s="96" t="s">
        <v>4294</v>
      </c>
    </row>
    <row r="68" hidden="1">
      <c r="K68" s="116"/>
      <c r="L68" s="117"/>
      <c r="M68" s="100">
        <f t="shared" si="1"/>
        <v>-1.645833333</v>
      </c>
      <c r="N68">
        <v>0.0</v>
      </c>
      <c r="O68">
        <f>IFERROR(__xludf.DUMMYFUNCTION("""COMPUTED_VALUE"""),0.0)</f>
        <v>0</v>
      </c>
      <c r="Q68" s="96" t="s">
        <v>4294</v>
      </c>
    </row>
    <row r="69" hidden="1">
      <c r="K69" s="116"/>
      <c r="L69" s="117"/>
      <c r="M69" s="100">
        <f t="shared" si="1"/>
        <v>-1.625</v>
      </c>
      <c r="N69">
        <v>0.0</v>
      </c>
      <c r="O69">
        <f>IFERROR(__xludf.DUMMYFUNCTION("""COMPUTED_VALUE"""),0.0)</f>
        <v>0</v>
      </c>
      <c r="Q69" s="96" t="s">
        <v>4294</v>
      </c>
    </row>
    <row r="70" hidden="1">
      <c r="K70" s="116"/>
      <c r="L70" s="117"/>
      <c r="M70" s="100">
        <f t="shared" si="1"/>
        <v>-1.604166667</v>
      </c>
      <c r="N70">
        <v>0.0</v>
      </c>
      <c r="O70">
        <f>IFERROR(__xludf.DUMMYFUNCTION("""COMPUTED_VALUE"""),0.0)</f>
        <v>0</v>
      </c>
      <c r="Q70" s="96" t="s">
        <v>4294</v>
      </c>
    </row>
    <row r="71" hidden="1">
      <c r="K71" s="116"/>
      <c r="L71" s="117"/>
      <c r="M71" s="100">
        <f t="shared" si="1"/>
        <v>-1.583333333</v>
      </c>
      <c r="N71">
        <v>0.0</v>
      </c>
      <c r="O71">
        <f>IFERROR(__xludf.DUMMYFUNCTION("""COMPUTED_VALUE"""),0.0)</f>
        <v>0</v>
      </c>
      <c r="Q71" s="96" t="s">
        <v>4294</v>
      </c>
    </row>
    <row r="72" hidden="1">
      <c r="K72" s="116"/>
      <c r="L72" s="117"/>
      <c r="M72" s="100">
        <f t="shared" si="1"/>
        <v>-1.5625</v>
      </c>
      <c r="N72">
        <v>0.0</v>
      </c>
      <c r="O72">
        <f>IFERROR(__xludf.DUMMYFUNCTION("""COMPUTED_VALUE"""),0.0)</f>
        <v>0</v>
      </c>
      <c r="Q72" s="96" t="s">
        <v>4294</v>
      </c>
    </row>
    <row r="73" hidden="1">
      <c r="K73" s="116"/>
      <c r="L73" s="117"/>
      <c r="M73" s="100">
        <f t="shared" si="1"/>
        <v>-1.541666667</v>
      </c>
      <c r="N73">
        <v>0.0</v>
      </c>
      <c r="O73">
        <f>IFERROR(__xludf.DUMMYFUNCTION("""COMPUTED_VALUE"""),0.0)</f>
        <v>0</v>
      </c>
      <c r="Q73" s="96" t="s">
        <v>4294</v>
      </c>
    </row>
    <row r="74" hidden="1">
      <c r="K74" s="116"/>
      <c r="L74" s="117"/>
      <c r="M74" s="100">
        <f t="shared" si="1"/>
        <v>-1.520833333</v>
      </c>
      <c r="N74">
        <v>0.0</v>
      </c>
      <c r="O74">
        <f>IFERROR(__xludf.DUMMYFUNCTION("""COMPUTED_VALUE"""),0.0)</f>
        <v>0</v>
      </c>
      <c r="Q74" s="96" t="s">
        <v>4294</v>
      </c>
    </row>
    <row r="75" hidden="1">
      <c r="K75" s="116"/>
      <c r="L75" s="117"/>
      <c r="M75" s="100">
        <f t="shared" si="1"/>
        <v>-1.5</v>
      </c>
      <c r="N75">
        <v>0.0</v>
      </c>
      <c r="O75">
        <f>IFERROR(__xludf.DUMMYFUNCTION("""COMPUTED_VALUE"""),0.0)</f>
        <v>0</v>
      </c>
      <c r="Q75" s="96" t="s">
        <v>4294</v>
      </c>
    </row>
    <row r="76" hidden="1">
      <c r="K76" s="116"/>
      <c r="L76" s="117"/>
      <c r="M76" s="100">
        <f t="shared" si="1"/>
        <v>-1.479166667</v>
      </c>
      <c r="N76">
        <v>0.0</v>
      </c>
      <c r="O76">
        <f>IFERROR(__xludf.DUMMYFUNCTION("""COMPUTED_VALUE"""),0.0)</f>
        <v>0</v>
      </c>
      <c r="Q76" s="96" t="s">
        <v>4294</v>
      </c>
    </row>
    <row r="77" hidden="1">
      <c r="K77" s="116"/>
      <c r="L77" s="117"/>
      <c r="M77" s="100">
        <f t="shared" si="1"/>
        <v>-1.458333333</v>
      </c>
      <c r="N77">
        <v>0.0</v>
      </c>
      <c r="O77">
        <f>IFERROR(__xludf.DUMMYFUNCTION("""COMPUTED_VALUE"""),0.0)</f>
        <v>0</v>
      </c>
      <c r="Q77" s="96" t="s">
        <v>4294</v>
      </c>
    </row>
    <row r="78" hidden="1">
      <c r="K78" s="116"/>
      <c r="L78" s="117"/>
      <c r="M78" s="100">
        <f t="shared" si="1"/>
        <v>-1.4375</v>
      </c>
      <c r="N78">
        <v>0.0</v>
      </c>
      <c r="O78">
        <f>IFERROR(__xludf.DUMMYFUNCTION("""COMPUTED_VALUE"""),0.0)</f>
        <v>0</v>
      </c>
      <c r="Q78" s="96" t="s">
        <v>4294</v>
      </c>
    </row>
    <row r="79" hidden="1">
      <c r="K79" s="116"/>
      <c r="L79" s="117"/>
      <c r="M79" s="100">
        <f t="shared" si="1"/>
        <v>-1.416666667</v>
      </c>
      <c r="N79">
        <v>0.0</v>
      </c>
      <c r="O79">
        <f>IFERROR(__xludf.DUMMYFUNCTION("""COMPUTED_VALUE"""),0.0)</f>
        <v>0</v>
      </c>
      <c r="Q79" s="96" t="s">
        <v>4294</v>
      </c>
    </row>
    <row r="80" hidden="1">
      <c r="K80" s="116"/>
      <c r="L80" s="117"/>
      <c r="M80" s="100">
        <f t="shared" si="1"/>
        <v>-1.395833333</v>
      </c>
      <c r="N80">
        <v>0.0</v>
      </c>
      <c r="O80">
        <f>IFERROR(__xludf.DUMMYFUNCTION("""COMPUTED_VALUE"""),0.0)</f>
        <v>0</v>
      </c>
      <c r="Q80" s="96" t="s">
        <v>4294</v>
      </c>
    </row>
    <row r="81" hidden="1">
      <c r="K81" s="116"/>
      <c r="L81" s="117"/>
      <c r="M81" s="100">
        <f t="shared" si="1"/>
        <v>-1.375</v>
      </c>
      <c r="N81">
        <v>0.0</v>
      </c>
      <c r="O81">
        <f>IFERROR(__xludf.DUMMYFUNCTION("""COMPUTED_VALUE"""),0.0)</f>
        <v>0</v>
      </c>
      <c r="Q81" s="96" t="s">
        <v>4294</v>
      </c>
    </row>
    <row r="82" hidden="1">
      <c r="K82" s="116"/>
      <c r="L82" s="117"/>
      <c r="M82" s="100">
        <f t="shared" si="1"/>
        <v>-1.354166667</v>
      </c>
      <c r="N82">
        <v>0.0</v>
      </c>
      <c r="O82">
        <f>IFERROR(__xludf.DUMMYFUNCTION("""COMPUTED_VALUE"""),0.0)</f>
        <v>0</v>
      </c>
      <c r="Q82" s="96" t="s">
        <v>4294</v>
      </c>
    </row>
    <row r="83" hidden="1">
      <c r="K83" s="116"/>
      <c r="L83" s="117"/>
      <c r="M83" s="100">
        <f t="shared" si="1"/>
        <v>-1.333333333</v>
      </c>
      <c r="N83">
        <v>0.0</v>
      </c>
      <c r="O83">
        <f>IFERROR(__xludf.DUMMYFUNCTION("""COMPUTED_VALUE"""),0.0)</f>
        <v>0</v>
      </c>
      <c r="Q83" s="96" t="s">
        <v>4294</v>
      </c>
    </row>
    <row r="84" hidden="1">
      <c r="K84" s="116"/>
      <c r="L84" s="117"/>
      <c r="M84" s="100">
        <f t="shared" si="1"/>
        <v>-1.3125</v>
      </c>
      <c r="N84">
        <v>0.0</v>
      </c>
      <c r="O84">
        <f>IFERROR(__xludf.DUMMYFUNCTION("""COMPUTED_VALUE"""),0.0)</f>
        <v>0</v>
      </c>
      <c r="Q84" s="96" t="s">
        <v>4294</v>
      </c>
    </row>
    <row r="85" hidden="1">
      <c r="K85" s="116"/>
      <c r="L85" s="117"/>
      <c r="M85" s="100">
        <f t="shared" si="1"/>
        <v>-1.291666667</v>
      </c>
      <c r="N85">
        <v>0.0</v>
      </c>
      <c r="O85">
        <f>IFERROR(__xludf.DUMMYFUNCTION("""COMPUTED_VALUE"""),0.0)</f>
        <v>0</v>
      </c>
      <c r="Q85" s="96" t="s">
        <v>4294</v>
      </c>
    </row>
    <row r="86" hidden="1">
      <c r="K86" s="116"/>
      <c r="L86" s="117"/>
      <c r="M86" s="100">
        <f t="shared" si="1"/>
        <v>-1.270833333</v>
      </c>
      <c r="N86">
        <v>0.0</v>
      </c>
      <c r="O86">
        <f>IFERROR(__xludf.DUMMYFUNCTION("""COMPUTED_VALUE"""),0.0)</f>
        <v>0</v>
      </c>
      <c r="Q86" s="96" t="s">
        <v>4294</v>
      </c>
    </row>
    <row r="87" hidden="1">
      <c r="K87" s="116"/>
      <c r="L87" s="117"/>
      <c r="M87" s="100">
        <f t="shared" si="1"/>
        <v>-1.25</v>
      </c>
      <c r="N87">
        <v>0.0</v>
      </c>
      <c r="O87">
        <f>IFERROR(__xludf.DUMMYFUNCTION("""COMPUTED_VALUE"""),0.0)</f>
        <v>0</v>
      </c>
      <c r="Q87" s="96" t="s">
        <v>4294</v>
      </c>
    </row>
    <row r="88" hidden="1">
      <c r="K88" s="116"/>
      <c r="L88" s="117"/>
      <c r="M88" s="100">
        <f t="shared" si="1"/>
        <v>-1.229166667</v>
      </c>
      <c r="N88">
        <v>0.0</v>
      </c>
      <c r="O88">
        <f>IFERROR(__xludf.DUMMYFUNCTION("""COMPUTED_VALUE"""),0.0)</f>
        <v>0</v>
      </c>
      <c r="Q88" s="96" t="s">
        <v>4294</v>
      </c>
    </row>
    <row r="89" hidden="1">
      <c r="K89" s="116"/>
      <c r="L89" s="117"/>
      <c r="M89" s="100">
        <f t="shared" si="1"/>
        <v>-1.208333333</v>
      </c>
      <c r="N89">
        <v>0.0</v>
      </c>
      <c r="O89">
        <f>IFERROR(__xludf.DUMMYFUNCTION("""COMPUTED_VALUE"""),0.0)</f>
        <v>0</v>
      </c>
      <c r="Q89" s="96" t="s">
        <v>4294</v>
      </c>
    </row>
    <row r="90" hidden="1">
      <c r="K90" s="116"/>
      <c r="L90" s="117"/>
      <c r="M90" s="100">
        <f t="shared" si="1"/>
        <v>-1.1875</v>
      </c>
      <c r="N90">
        <v>0.0</v>
      </c>
      <c r="O90">
        <f>IFERROR(__xludf.DUMMYFUNCTION("""COMPUTED_VALUE"""),0.0)</f>
        <v>0</v>
      </c>
      <c r="Q90" s="96" t="s">
        <v>4294</v>
      </c>
    </row>
    <row r="91" hidden="1">
      <c r="K91" s="116"/>
      <c r="L91" s="117"/>
      <c r="M91" s="100">
        <f t="shared" si="1"/>
        <v>-1.166666667</v>
      </c>
      <c r="N91">
        <v>0.0</v>
      </c>
      <c r="O91">
        <f>IFERROR(__xludf.DUMMYFUNCTION("""COMPUTED_VALUE"""),0.0)</f>
        <v>0</v>
      </c>
      <c r="Q91" s="96" t="s">
        <v>4294</v>
      </c>
    </row>
    <row r="92" hidden="1">
      <c r="K92" s="116"/>
      <c r="L92" s="117"/>
      <c r="M92" s="100">
        <f t="shared" si="1"/>
        <v>-1.145833333</v>
      </c>
      <c r="N92">
        <v>0.0</v>
      </c>
      <c r="O92">
        <f>IFERROR(__xludf.DUMMYFUNCTION("""COMPUTED_VALUE"""),0.0)</f>
        <v>0</v>
      </c>
      <c r="Q92" s="96" t="s">
        <v>4294</v>
      </c>
    </row>
    <row r="93" hidden="1">
      <c r="K93" s="116"/>
      <c r="L93" s="117"/>
      <c r="M93" s="100">
        <f t="shared" si="1"/>
        <v>-1.125</v>
      </c>
      <c r="N93">
        <v>0.0</v>
      </c>
      <c r="O93">
        <f>IFERROR(__xludf.DUMMYFUNCTION("""COMPUTED_VALUE"""),0.0)</f>
        <v>0</v>
      </c>
      <c r="Q93" s="96" t="s">
        <v>4294</v>
      </c>
    </row>
    <row r="94" hidden="1">
      <c r="K94" s="116"/>
      <c r="L94" s="117"/>
      <c r="M94" s="100">
        <f t="shared" si="1"/>
        <v>-1.104166667</v>
      </c>
      <c r="N94">
        <v>0.0</v>
      </c>
      <c r="O94">
        <f>IFERROR(__xludf.DUMMYFUNCTION("""COMPUTED_VALUE"""),0.0)</f>
        <v>0</v>
      </c>
      <c r="Q94" s="96" t="s">
        <v>4294</v>
      </c>
    </row>
    <row r="95" hidden="1">
      <c r="K95" s="116"/>
      <c r="L95" s="117"/>
      <c r="M95" s="100">
        <f t="shared" si="1"/>
        <v>-1.083333333</v>
      </c>
      <c r="N95">
        <v>0.0</v>
      </c>
      <c r="O95">
        <f>IFERROR(__xludf.DUMMYFUNCTION("""COMPUTED_VALUE"""),0.0)</f>
        <v>0</v>
      </c>
      <c r="Q95" s="96" t="s">
        <v>4294</v>
      </c>
    </row>
    <row r="96" hidden="1">
      <c r="K96" s="116"/>
      <c r="L96" s="117"/>
      <c r="M96" s="100">
        <f t="shared" si="1"/>
        <v>-1.0625</v>
      </c>
      <c r="N96">
        <v>0.0</v>
      </c>
      <c r="O96">
        <f>IFERROR(__xludf.DUMMYFUNCTION("""COMPUTED_VALUE"""),0.0)</f>
        <v>0</v>
      </c>
      <c r="Q96" s="96" t="s">
        <v>4294</v>
      </c>
    </row>
    <row r="97" hidden="1">
      <c r="K97" s="116"/>
      <c r="L97" s="117"/>
      <c r="M97" s="100">
        <f t="shared" si="1"/>
        <v>-1.041666667</v>
      </c>
      <c r="N97">
        <v>0.0</v>
      </c>
      <c r="O97">
        <f>IFERROR(__xludf.DUMMYFUNCTION("""COMPUTED_VALUE"""),0.0)</f>
        <v>0</v>
      </c>
      <c r="Q97" s="96" t="s">
        <v>4294</v>
      </c>
    </row>
    <row r="98" hidden="1">
      <c r="K98" s="116"/>
      <c r="L98" s="117"/>
      <c r="M98" s="100">
        <f t="shared" si="1"/>
        <v>-1.020833333</v>
      </c>
      <c r="N98">
        <v>0.0</v>
      </c>
      <c r="O98">
        <f>IFERROR(__xludf.DUMMYFUNCTION("""COMPUTED_VALUE"""),0.0)</f>
        <v>0</v>
      </c>
      <c r="Q98" s="96" t="s">
        <v>4294</v>
      </c>
    </row>
    <row r="99" hidden="1">
      <c r="K99" s="116"/>
      <c r="L99" s="117"/>
      <c r="M99" s="100">
        <f t="shared" si="1"/>
        <v>-1</v>
      </c>
      <c r="N99">
        <v>0.0</v>
      </c>
      <c r="O99">
        <f>IFERROR(__xludf.DUMMYFUNCTION("""COMPUTED_VALUE"""),0.0)</f>
        <v>0</v>
      </c>
      <c r="Q99" s="96" t="s">
        <v>4294</v>
      </c>
    </row>
    <row r="100" hidden="1">
      <c r="K100" s="116"/>
      <c r="L100" s="117"/>
      <c r="M100" s="100">
        <f t="shared" si="1"/>
        <v>-0.9791666667</v>
      </c>
      <c r="N100">
        <v>0.0</v>
      </c>
      <c r="O100">
        <f>IFERROR(__xludf.DUMMYFUNCTION("""COMPUTED_VALUE"""),0.0)</f>
        <v>0</v>
      </c>
      <c r="Q100" s="96" t="s">
        <v>4294</v>
      </c>
    </row>
    <row r="101" hidden="1">
      <c r="K101" s="116"/>
      <c r="L101" s="117"/>
      <c r="M101" s="100">
        <f t="shared" si="1"/>
        <v>-0.9583333333</v>
      </c>
      <c r="N101">
        <v>0.0</v>
      </c>
      <c r="O101">
        <f>IFERROR(__xludf.DUMMYFUNCTION("""COMPUTED_VALUE"""),0.0)</f>
        <v>0</v>
      </c>
      <c r="Q101" s="96" t="s">
        <v>4294</v>
      </c>
    </row>
    <row r="102" hidden="1">
      <c r="K102" s="116"/>
      <c r="L102" s="117"/>
      <c r="M102" s="100">
        <f t="shared" si="1"/>
        <v>-0.9375</v>
      </c>
      <c r="N102">
        <v>0.0</v>
      </c>
      <c r="O102">
        <f>IFERROR(__xludf.DUMMYFUNCTION("""COMPUTED_VALUE"""),0.0)</f>
        <v>0</v>
      </c>
      <c r="Q102" s="96" t="s">
        <v>4294</v>
      </c>
    </row>
    <row r="103" hidden="1">
      <c r="K103" s="116"/>
      <c r="L103" s="117"/>
      <c r="M103" s="100">
        <f t="shared" si="1"/>
        <v>-0.9166666667</v>
      </c>
      <c r="N103">
        <v>0.0</v>
      </c>
      <c r="O103">
        <f>IFERROR(__xludf.DUMMYFUNCTION("""COMPUTED_VALUE"""),0.0)</f>
        <v>0</v>
      </c>
      <c r="Q103" s="96" t="s">
        <v>4294</v>
      </c>
    </row>
    <row r="104" hidden="1">
      <c r="K104" s="116"/>
      <c r="L104" s="117"/>
      <c r="M104" s="100">
        <f t="shared" si="1"/>
        <v>-0.8958333333</v>
      </c>
      <c r="N104">
        <v>0.0</v>
      </c>
      <c r="O104">
        <f>IFERROR(__xludf.DUMMYFUNCTION("""COMPUTED_VALUE"""),0.0)</f>
        <v>0</v>
      </c>
      <c r="Q104" s="96" t="s">
        <v>4294</v>
      </c>
    </row>
    <row r="105" hidden="1">
      <c r="K105" s="116"/>
      <c r="L105" s="117"/>
      <c r="M105" s="100">
        <f t="shared" si="1"/>
        <v>-0.875</v>
      </c>
      <c r="N105">
        <v>0.0</v>
      </c>
      <c r="O105">
        <f>IFERROR(__xludf.DUMMYFUNCTION("""COMPUTED_VALUE"""),0.0)</f>
        <v>0</v>
      </c>
      <c r="Q105" s="96" t="s">
        <v>4294</v>
      </c>
    </row>
    <row r="106" hidden="1">
      <c r="K106" s="116"/>
      <c r="L106" s="117"/>
      <c r="M106" s="100">
        <f t="shared" si="1"/>
        <v>-0.8541666667</v>
      </c>
      <c r="N106">
        <v>0.0</v>
      </c>
      <c r="O106">
        <f>IFERROR(__xludf.DUMMYFUNCTION("""COMPUTED_VALUE"""),0.0)</f>
        <v>0</v>
      </c>
      <c r="Q106" s="96" t="s">
        <v>4294</v>
      </c>
    </row>
    <row r="107" hidden="1">
      <c r="K107" s="116"/>
      <c r="L107" s="117"/>
      <c r="M107" s="100">
        <f t="shared" si="1"/>
        <v>-0.8333333333</v>
      </c>
      <c r="N107">
        <v>0.0</v>
      </c>
      <c r="O107">
        <f>IFERROR(__xludf.DUMMYFUNCTION("""COMPUTED_VALUE"""),0.0)</f>
        <v>0</v>
      </c>
      <c r="Q107" s="96" t="s">
        <v>4294</v>
      </c>
    </row>
    <row r="108" hidden="1">
      <c r="K108" s="116"/>
      <c r="L108" s="117"/>
      <c r="M108" s="100">
        <f t="shared" si="1"/>
        <v>-0.8125</v>
      </c>
      <c r="N108">
        <v>0.0</v>
      </c>
      <c r="O108">
        <f>IFERROR(__xludf.DUMMYFUNCTION("""COMPUTED_VALUE"""),0.0)</f>
        <v>0</v>
      </c>
      <c r="Q108" s="96" t="s">
        <v>4294</v>
      </c>
    </row>
    <row r="109" hidden="1">
      <c r="K109" s="116"/>
      <c r="L109" s="117"/>
      <c r="M109" s="100">
        <f t="shared" si="1"/>
        <v>-0.7916666667</v>
      </c>
      <c r="N109">
        <v>0.0</v>
      </c>
      <c r="O109">
        <f>IFERROR(__xludf.DUMMYFUNCTION("""COMPUTED_VALUE"""),0.0)</f>
        <v>0</v>
      </c>
      <c r="Q109" s="96" t="s">
        <v>4294</v>
      </c>
    </row>
    <row r="110" hidden="1">
      <c r="K110" s="116"/>
      <c r="L110" s="117"/>
      <c r="M110" s="100">
        <f t="shared" si="1"/>
        <v>-0.7708333333</v>
      </c>
      <c r="N110">
        <v>0.0</v>
      </c>
      <c r="O110">
        <f>IFERROR(__xludf.DUMMYFUNCTION("""COMPUTED_VALUE"""),0.0)</f>
        <v>0</v>
      </c>
      <c r="Q110" s="96" t="s">
        <v>4294</v>
      </c>
    </row>
    <row r="111" hidden="1">
      <c r="K111" s="116"/>
      <c r="L111" s="117"/>
      <c r="M111" s="100">
        <f t="shared" si="1"/>
        <v>-0.75</v>
      </c>
      <c r="N111">
        <v>0.0</v>
      </c>
      <c r="O111">
        <f>IFERROR(__xludf.DUMMYFUNCTION("""COMPUTED_VALUE"""),0.0)</f>
        <v>0</v>
      </c>
      <c r="Q111" s="96" t="s">
        <v>4294</v>
      </c>
    </row>
    <row r="112" hidden="1">
      <c r="K112" s="116"/>
      <c r="L112" s="117"/>
      <c r="M112" s="100">
        <f t="shared" si="1"/>
        <v>-0.7291666667</v>
      </c>
      <c r="N112">
        <v>0.0</v>
      </c>
      <c r="O112">
        <f>IFERROR(__xludf.DUMMYFUNCTION("""COMPUTED_VALUE"""),0.0)</f>
        <v>0</v>
      </c>
      <c r="Q112" s="96" t="s">
        <v>4294</v>
      </c>
    </row>
    <row r="113" hidden="1">
      <c r="K113" s="116"/>
      <c r="L113" s="117"/>
      <c r="M113" s="100">
        <f t="shared" si="1"/>
        <v>-0.7083333333</v>
      </c>
      <c r="N113">
        <v>0.0</v>
      </c>
      <c r="O113">
        <f>IFERROR(__xludf.DUMMYFUNCTION("""COMPUTED_VALUE"""),0.0)</f>
        <v>0</v>
      </c>
      <c r="Q113" s="96" t="s">
        <v>4294</v>
      </c>
    </row>
    <row r="114" hidden="1">
      <c r="K114" s="116"/>
      <c r="L114" s="117"/>
      <c r="M114" s="100">
        <f t="shared" si="1"/>
        <v>-0.6875</v>
      </c>
      <c r="N114">
        <v>0.0</v>
      </c>
      <c r="O114">
        <f>IFERROR(__xludf.DUMMYFUNCTION("""COMPUTED_VALUE"""),0.0)</f>
        <v>0</v>
      </c>
      <c r="Q114" s="96" t="s">
        <v>4294</v>
      </c>
    </row>
    <row r="115" hidden="1">
      <c r="K115" s="116"/>
      <c r="L115" s="117"/>
      <c r="M115" s="100">
        <f t="shared" si="1"/>
        <v>-0.6666666667</v>
      </c>
      <c r="N115">
        <v>0.0</v>
      </c>
      <c r="O115">
        <f>IFERROR(__xludf.DUMMYFUNCTION("""COMPUTED_VALUE"""),0.0)</f>
        <v>0</v>
      </c>
      <c r="Q115" s="96" t="s">
        <v>4294</v>
      </c>
    </row>
    <row r="116" hidden="1">
      <c r="K116" s="116"/>
      <c r="L116" s="117"/>
      <c r="M116" s="100">
        <f t="shared" si="1"/>
        <v>-0.6458333333</v>
      </c>
      <c r="N116">
        <v>0.0</v>
      </c>
      <c r="O116">
        <f>IFERROR(__xludf.DUMMYFUNCTION("""COMPUTED_VALUE"""),0.0)</f>
        <v>0</v>
      </c>
      <c r="Q116" s="96" t="s">
        <v>4294</v>
      </c>
    </row>
    <row r="117" hidden="1">
      <c r="K117" s="116"/>
      <c r="L117" s="117"/>
      <c r="M117" s="100">
        <f t="shared" si="1"/>
        <v>-0.625</v>
      </c>
      <c r="N117">
        <v>0.0</v>
      </c>
      <c r="O117">
        <f>IFERROR(__xludf.DUMMYFUNCTION("""COMPUTED_VALUE"""),0.0)</f>
        <v>0</v>
      </c>
      <c r="Q117" s="96" t="s">
        <v>4294</v>
      </c>
    </row>
    <row r="118" hidden="1">
      <c r="K118" s="116"/>
      <c r="L118" s="117"/>
      <c r="M118" s="100">
        <f t="shared" si="1"/>
        <v>-0.6041666667</v>
      </c>
      <c r="N118">
        <v>0.0</v>
      </c>
      <c r="O118">
        <f>IFERROR(__xludf.DUMMYFUNCTION("""COMPUTED_VALUE"""),0.0)</f>
        <v>0</v>
      </c>
      <c r="Q118" s="96" t="s">
        <v>4294</v>
      </c>
    </row>
    <row r="119" hidden="1">
      <c r="K119" s="116"/>
      <c r="L119" s="117"/>
      <c r="M119" s="100">
        <f t="shared" si="1"/>
        <v>-0.5833333333</v>
      </c>
      <c r="N119">
        <v>0.0</v>
      </c>
      <c r="O119">
        <f>IFERROR(__xludf.DUMMYFUNCTION("""COMPUTED_VALUE"""),0.0)</f>
        <v>0</v>
      </c>
      <c r="Q119" s="96" t="s">
        <v>4294</v>
      </c>
    </row>
    <row r="120" hidden="1">
      <c r="K120" s="116"/>
      <c r="L120" s="117"/>
      <c r="M120" s="100">
        <f t="shared" si="1"/>
        <v>-0.5625</v>
      </c>
      <c r="N120">
        <v>0.0</v>
      </c>
      <c r="O120">
        <f>IFERROR(__xludf.DUMMYFUNCTION("""COMPUTED_VALUE"""),0.0)</f>
        <v>0</v>
      </c>
      <c r="Q120" s="96" t="s">
        <v>4294</v>
      </c>
    </row>
    <row r="121" hidden="1">
      <c r="K121" s="116"/>
      <c r="L121" s="117"/>
      <c r="M121" s="100">
        <f t="shared" si="1"/>
        <v>-0.5416666667</v>
      </c>
      <c r="N121">
        <v>0.0</v>
      </c>
      <c r="O121">
        <f>IFERROR(__xludf.DUMMYFUNCTION("""COMPUTED_VALUE"""),0.0)</f>
        <v>0</v>
      </c>
      <c r="Q121" s="96" t="s">
        <v>4294</v>
      </c>
    </row>
    <row r="122" hidden="1">
      <c r="K122" s="116"/>
      <c r="L122" s="117"/>
      <c r="M122" s="100">
        <f t="shared" si="1"/>
        <v>-0.5208333333</v>
      </c>
      <c r="N122">
        <v>0.0</v>
      </c>
      <c r="O122">
        <f>IFERROR(__xludf.DUMMYFUNCTION("""COMPUTED_VALUE"""),0.0)</f>
        <v>0</v>
      </c>
      <c r="Q122" s="96" t="s">
        <v>4294</v>
      </c>
    </row>
    <row r="123" hidden="1">
      <c r="K123" s="116"/>
      <c r="L123" s="117"/>
      <c r="M123" s="100">
        <f t="shared" si="1"/>
        <v>-0.5</v>
      </c>
      <c r="N123">
        <v>0.0</v>
      </c>
      <c r="O123">
        <f>IFERROR(__xludf.DUMMYFUNCTION("""COMPUTED_VALUE"""),0.0)</f>
        <v>0</v>
      </c>
      <c r="Q123" s="96" t="s">
        <v>4294</v>
      </c>
    </row>
    <row r="124" hidden="1">
      <c r="K124" s="116"/>
      <c r="L124" s="117"/>
      <c r="M124" s="100">
        <f t="shared" si="1"/>
        <v>-0.4791666667</v>
      </c>
      <c r="N124">
        <v>0.0</v>
      </c>
      <c r="O124">
        <f>IFERROR(__xludf.DUMMYFUNCTION("""COMPUTED_VALUE"""),0.0)</f>
        <v>0</v>
      </c>
      <c r="Q124" s="96" t="s">
        <v>4294</v>
      </c>
    </row>
    <row r="125" hidden="1">
      <c r="K125" s="116"/>
      <c r="L125" s="117"/>
      <c r="M125" s="100">
        <f t="shared" si="1"/>
        <v>-0.4583333333</v>
      </c>
      <c r="N125">
        <v>0.0</v>
      </c>
      <c r="O125">
        <f>IFERROR(__xludf.DUMMYFUNCTION("""COMPUTED_VALUE"""),0.0)</f>
        <v>0</v>
      </c>
      <c r="Q125" s="96" t="s">
        <v>4294</v>
      </c>
    </row>
    <row r="126" hidden="1">
      <c r="K126" s="116"/>
      <c r="L126" s="117"/>
      <c r="M126" s="100">
        <f t="shared" si="1"/>
        <v>-0.4375</v>
      </c>
      <c r="N126">
        <v>0.0</v>
      </c>
      <c r="O126">
        <f>IFERROR(__xludf.DUMMYFUNCTION("""COMPUTED_VALUE"""),0.0)</f>
        <v>0</v>
      </c>
      <c r="Q126" s="96" t="s">
        <v>4294</v>
      </c>
    </row>
    <row r="127" hidden="1">
      <c r="K127" s="116"/>
      <c r="L127" s="117"/>
      <c r="M127" s="100">
        <f t="shared" si="1"/>
        <v>-0.4166666667</v>
      </c>
      <c r="N127">
        <v>0.0</v>
      </c>
      <c r="O127">
        <f>IFERROR(__xludf.DUMMYFUNCTION("""COMPUTED_VALUE"""),0.0)</f>
        <v>0</v>
      </c>
      <c r="Q127" s="96" t="s">
        <v>4294</v>
      </c>
    </row>
    <row r="128" hidden="1">
      <c r="K128" s="116"/>
      <c r="L128" s="117"/>
      <c r="M128" s="100">
        <f t="shared" si="1"/>
        <v>-0.3958333333</v>
      </c>
      <c r="N128">
        <v>0.0</v>
      </c>
      <c r="O128">
        <f>IFERROR(__xludf.DUMMYFUNCTION("""COMPUTED_VALUE"""),0.0)</f>
        <v>0</v>
      </c>
      <c r="Q128" s="96" t="s">
        <v>4294</v>
      </c>
    </row>
    <row r="129" hidden="1">
      <c r="K129" s="116"/>
      <c r="L129" s="117"/>
      <c r="M129" s="100">
        <f t="shared" si="1"/>
        <v>-0.375</v>
      </c>
      <c r="N129">
        <v>0.0</v>
      </c>
      <c r="O129">
        <f>IFERROR(__xludf.DUMMYFUNCTION("""COMPUTED_VALUE"""),0.0)</f>
        <v>0</v>
      </c>
      <c r="Q129" s="96" t="s">
        <v>4294</v>
      </c>
    </row>
    <row r="130" hidden="1">
      <c r="K130" s="116"/>
      <c r="L130" s="117"/>
      <c r="M130" s="100">
        <f t="shared" si="1"/>
        <v>-0.3541666667</v>
      </c>
      <c r="N130">
        <v>0.0</v>
      </c>
      <c r="O130">
        <f>IFERROR(__xludf.DUMMYFUNCTION("""COMPUTED_VALUE"""),0.0)</f>
        <v>0</v>
      </c>
      <c r="Q130" s="96" t="s">
        <v>4294</v>
      </c>
    </row>
    <row r="131" hidden="1">
      <c r="K131" s="116"/>
      <c r="L131" s="117"/>
      <c r="M131" s="100">
        <f t="shared" si="1"/>
        <v>-0.3333333333</v>
      </c>
      <c r="N131">
        <v>0.0</v>
      </c>
      <c r="O131">
        <f>IFERROR(__xludf.DUMMYFUNCTION("""COMPUTED_VALUE"""),0.0)</f>
        <v>0</v>
      </c>
      <c r="Q131" s="96" t="s">
        <v>4294</v>
      </c>
    </row>
    <row r="132" hidden="1">
      <c r="K132" s="116"/>
      <c r="L132" s="117"/>
      <c r="M132" s="100">
        <f t="shared" si="1"/>
        <v>-0.3125</v>
      </c>
      <c r="N132">
        <v>0.0</v>
      </c>
      <c r="O132">
        <f>IFERROR(__xludf.DUMMYFUNCTION("""COMPUTED_VALUE"""),0.0)</f>
        <v>0</v>
      </c>
      <c r="Q132" s="96" t="s">
        <v>4294</v>
      </c>
    </row>
    <row r="133" hidden="1">
      <c r="K133" s="116"/>
      <c r="L133" s="117"/>
      <c r="M133" s="100">
        <f t="shared" si="1"/>
        <v>-0.2916666667</v>
      </c>
      <c r="N133">
        <v>0.0</v>
      </c>
      <c r="O133">
        <f>IFERROR(__xludf.DUMMYFUNCTION("""COMPUTED_VALUE"""),0.0)</f>
        <v>0</v>
      </c>
      <c r="Q133" s="96" t="s">
        <v>4294</v>
      </c>
    </row>
    <row r="134" hidden="1">
      <c r="K134" s="116"/>
      <c r="L134" s="117"/>
      <c r="M134" s="100">
        <f t="shared" si="1"/>
        <v>-0.2708333333</v>
      </c>
      <c r="N134">
        <v>0.0</v>
      </c>
      <c r="O134">
        <f>IFERROR(__xludf.DUMMYFUNCTION("""COMPUTED_VALUE"""),0.0)</f>
        <v>0</v>
      </c>
      <c r="Q134" s="96" t="s">
        <v>4294</v>
      </c>
    </row>
    <row r="135" hidden="1">
      <c r="K135" s="116"/>
      <c r="L135" s="117"/>
      <c r="M135" s="100">
        <f t="shared" si="1"/>
        <v>-0.25</v>
      </c>
      <c r="N135">
        <v>0.0</v>
      </c>
      <c r="O135">
        <f>IFERROR(__xludf.DUMMYFUNCTION("""COMPUTED_VALUE"""),0.0)</f>
        <v>0</v>
      </c>
      <c r="Q135" s="96" t="s">
        <v>4294</v>
      </c>
    </row>
    <row r="136" hidden="1">
      <c r="K136" s="116"/>
      <c r="L136" s="117"/>
      <c r="M136" s="100">
        <f t="shared" si="1"/>
        <v>-0.2291666667</v>
      </c>
      <c r="N136">
        <v>0.0</v>
      </c>
      <c r="O136">
        <f>IFERROR(__xludf.DUMMYFUNCTION("""COMPUTED_VALUE"""),0.0)</f>
        <v>0</v>
      </c>
      <c r="Q136" s="96" t="s">
        <v>4294</v>
      </c>
    </row>
    <row r="137" hidden="1">
      <c r="K137" s="116"/>
      <c r="L137" s="117"/>
      <c r="M137" s="100">
        <f t="shared" si="1"/>
        <v>-0.2083333333</v>
      </c>
      <c r="N137">
        <v>0.0</v>
      </c>
      <c r="O137">
        <f>IFERROR(__xludf.DUMMYFUNCTION("""COMPUTED_VALUE"""),0.0)</f>
        <v>0</v>
      </c>
      <c r="Q137" s="96" t="s">
        <v>4294</v>
      </c>
    </row>
    <row r="138" hidden="1">
      <c r="K138" s="116"/>
      <c r="L138" s="117"/>
      <c r="M138" s="100">
        <f t="shared" si="1"/>
        <v>-0.1875</v>
      </c>
      <c r="N138">
        <v>0.0</v>
      </c>
      <c r="O138">
        <f>IFERROR(__xludf.DUMMYFUNCTION("""COMPUTED_VALUE"""),0.0)</f>
        <v>0</v>
      </c>
      <c r="Q138" s="96" t="s">
        <v>4294</v>
      </c>
    </row>
    <row r="139" hidden="1">
      <c r="K139" s="116"/>
      <c r="L139" s="117"/>
      <c r="M139" s="100">
        <f t="shared" si="1"/>
        <v>-0.1666666667</v>
      </c>
      <c r="N139">
        <v>0.0</v>
      </c>
      <c r="O139">
        <f>IFERROR(__xludf.DUMMYFUNCTION("""COMPUTED_VALUE"""),0.0)</f>
        <v>0</v>
      </c>
      <c r="Q139" s="96" t="s">
        <v>4294</v>
      </c>
    </row>
    <row r="140" hidden="1">
      <c r="K140" s="116"/>
      <c r="L140" s="117"/>
      <c r="M140" s="100">
        <f t="shared" si="1"/>
        <v>-0.1458333333</v>
      </c>
      <c r="N140">
        <v>0.0</v>
      </c>
      <c r="O140">
        <f>IFERROR(__xludf.DUMMYFUNCTION("""COMPUTED_VALUE"""),0.0)</f>
        <v>0</v>
      </c>
      <c r="Q140" s="96" t="s">
        <v>4294</v>
      </c>
    </row>
    <row r="141" hidden="1">
      <c r="K141" s="116"/>
      <c r="L141" s="117"/>
      <c r="M141" s="100">
        <f t="shared" si="1"/>
        <v>-0.125</v>
      </c>
      <c r="N141">
        <v>0.0</v>
      </c>
      <c r="O141">
        <f>IFERROR(__xludf.DUMMYFUNCTION("""COMPUTED_VALUE"""),0.0)</f>
        <v>0</v>
      </c>
      <c r="Q141" s="96" t="s">
        <v>4294</v>
      </c>
    </row>
    <row r="142" hidden="1">
      <c r="K142" s="116"/>
      <c r="L142" s="117"/>
      <c r="M142" s="100">
        <f t="shared" si="1"/>
        <v>-0.1041666667</v>
      </c>
      <c r="N142">
        <v>0.0</v>
      </c>
      <c r="O142">
        <f>IFERROR(__xludf.DUMMYFUNCTION("""COMPUTED_VALUE"""),0.0)</f>
        <v>0</v>
      </c>
      <c r="Q142" s="96" t="s">
        <v>4294</v>
      </c>
    </row>
    <row r="143" hidden="1">
      <c r="K143" s="116"/>
      <c r="L143" s="117"/>
      <c r="M143" s="100">
        <f t="shared" si="1"/>
        <v>-0.08333333333</v>
      </c>
      <c r="N143">
        <v>0.0</v>
      </c>
      <c r="O143">
        <f>IFERROR(__xludf.DUMMYFUNCTION("""COMPUTED_VALUE"""),0.0)</f>
        <v>0</v>
      </c>
      <c r="Q143" s="96" t="s">
        <v>4294</v>
      </c>
    </row>
    <row r="144" hidden="1">
      <c r="K144" s="116"/>
      <c r="L144" s="117"/>
      <c r="M144" s="100">
        <f t="shared" si="1"/>
        <v>-0.0625</v>
      </c>
      <c r="N144">
        <v>0.0</v>
      </c>
      <c r="O144">
        <f>IFERROR(__xludf.DUMMYFUNCTION("""COMPUTED_VALUE"""),0.0)</f>
        <v>0</v>
      </c>
      <c r="Q144" s="96" t="s">
        <v>4294</v>
      </c>
    </row>
    <row r="145" hidden="1">
      <c r="K145" s="116"/>
      <c r="L145" s="117"/>
      <c r="M145" s="100">
        <f t="shared" si="1"/>
        <v>-0.04166666667</v>
      </c>
      <c r="N145">
        <v>0.0</v>
      </c>
      <c r="O145">
        <f>IFERROR(__xludf.DUMMYFUNCTION("""COMPUTED_VALUE"""),0.0)</f>
        <v>0</v>
      </c>
      <c r="Q145" s="96" t="s">
        <v>4294</v>
      </c>
    </row>
    <row r="146" hidden="1">
      <c r="K146" s="116"/>
      <c r="L146" s="117"/>
      <c r="M146" s="100">
        <f t="shared" si="1"/>
        <v>-0.02083333333</v>
      </c>
      <c r="N146">
        <v>0.0</v>
      </c>
      <c r="O146">
        <f>IFERROR(__xludf.DUMMYFUNCTION("""COMPUTED_VALUE"""),0.0)</f>
        <v>0</v>
      </c>
      <c r="Q146" s="96" t="s">
        <v>4294</v>
      </c>
    </row>
    <row r="147" hidden="1">
      <c r="K147" s="116"/>
      <c r="L147" s="117"/>
      <c r="M147" s="100">
        <f t="shared" si="1"/>
        <v>0</v>
      </c>
      <c r="N147">
        <v>0.0</v>
      </c>
      <c r="O147">
        <f>IFERROR(__xludf.DUMMYFUNCTION("""COMPUTED_VALUE"""),0.0)</f>
        <v>0</v>
      </c>
      <c r="Q147" s="96" t="s">
        <v>4294</v>
      </c>
    </row>
    <row r="148" hidden="1">
      <c r="K148" s="116"/>
      <c r="L148" s="117"/>
      <c r="M148" s="100">
        <f t="shared" si="1"/>
        <v>0.02083333333</v>
      </c>
      <c r="N148">
        <v>0.0</v>
      </c>
      <c r="O148">
        <f>IFERROR(__xludf.DUMMYFUNCTION("""COMPUTED_VALUE"""),0.0)</f>
        <v>0</v>
      </c>
      <c r="Q148" s="96" t="s">
        <v>4294</v>
      </c>
    </row>
    <row r="149" hidden="1">
      <c r="K149" s="116"/>
      <c r="L149" s="117"/>
      <c r="M149" s="95"/>
      <c r="N149">
        <v>611.0</v>
      </c>
      <c r="O149">
        <f>IFERROR(__xludf.DUMMYFUNCTION("""COMPUTED_VALUE"""),181.0)</f>
        <v>181</v>
      </c>
      <c r="Q149" s="96" t="s">
        <v>4294</v>
      </c>
    </row>
    <row r="150" hidden="1">
      <c r="K150" s="116"/>
      <c r="L150" s="117"/>
      <c r="M150" s="95"/>
      <c r="Q150" s="96" t="s">
        <v>4294</v>
      </c>
    </row>
    <row r="151" hidden="1">
      <c r="K151" s="122"/>
      <c r="M151" s="95"/>
      <c r="Q151" s="96" t="s">
        <v>4294</v>
      </c>
    </row>
    <row r="152" hidden="1">
      <c r="K152" s="122"/>
      <c r="M152" s="95"/>
      <c r="Q152" s="96" t="s">
        <v>4294</v>
      </c>
    </row>
    <row r="153" hidden="1">
      <c r="K153" s="122"/>
      <c r="M153" s="95"/>
      <c r="Q153" s="96" t="s">
        <v>4294</v>
      </c>
    </row>
    <row r="154" hidden="1">
      <c r="K154" s="122"/>
      <c r="M154" s="95"/>
      <c r="Q154" s="96" t="s">
        <v>4294</v>
      </c>
    </row>
    <row r="155" hidden="1">
      <c r="K155" s="122"/>
      <c r="M155" s="95"/>
      <c r="Q155" s="96" t="s">
        <v>4294</v>
      </c>
    </row>
    <row r="156" hidden="1">
      <c r="K156" s="122"/>
      <c r="M156" s="95"/>
      <c r="Q156" s="96" t="s">
        <v>4294</v>
      </c>
    </row>
    <row r="157" hidden="1">
      <c r="K157" s="122"/>
      <c r="M157" s="95"/>
      <c r="Q157" s="96" t="s">
        <v>4294</v>
      </c>
    </row>
    <row r="158" hidden="1">
      <c r="K158" s="122"/>
      <c r="M158" s="95"/>
      <c r="Q158" s="96" t="s">
        <v>4294</v>
      </c>
    </row>
    <row r="159" hidden="1">
      <c r="K159" s="122"/>
      <c r="M159" s="95"/>
      <c r="Q159" s="96" t="s">
        <v>4294</v>
      </c>
    </row>
    <row r="160" hidden="1">
      <c r="K160" s="122"/>
      <c r="M160" s="95"/>
      <c r="Q160" s="96" t="s">
        <v>4294</v>
      </c>
    </row>
    <row r="161" hidden="1">
      <c r="K161" s="122"/>
      <c r="M161" s="95"/>
      <c r="Q161" s="96" t="s">
        <v>4294</v>
      </c>
    </row>
    <row r="162" hidden="1">
      <c r="K162" s="122"/>
      <c r="M162" s="95"/>
      <c r="Q162" s="96" t="s">
        <v>4294</v>
      </c>
    </row>
    <row r="163" hidden="1">
      <c r="K163" s="122"/>
      <c r="M163" s="95"/>
      <c r="Q163" s="96" t="s">
        <v>4294</v>
      </c>
    </row>
    <row r="164" hidden="1">
      <c r="K164" s="122"/>
      <c r="M164" s="95"/>
      <c r="Q164" s="96" t="s">
        <v>4294</v>
      </c>
    </row>
    <row r="165" hidden="1">
      <c r="K165" s="122"/>
      <c r="M165" s="95"/>
      <c r="Q165" s="96" t="s">
        <v>4294</v>
      </c>
    </row>
    <row r="166" hidden="1">
      <c r="K166" s="122"/>
      <c r="M166" s="95"/>
      <c r="Q166" s="96" t="s">
        <v>4294</v>
      </c>
    </row>
    <row r="167" hidden="1">
      <c r="K167" s="122"/>
      <c r="M167" s="95"/>
      <c r="Q167" s="96" t="s">
        <v>4294</v>
      </c>
    </row>
    <row r="168" hidden="1">
      <c r="K168" s="122"/>
      <c r="M168" s="95"/>
      <c r="Q168" s="96" t="s">
        <v>4294</v>
      </c>
    </row>
    <row r="169" hidden="1">
      <c r="K169" s="122"/>
      <c r="M169" s="95"/>
      <c r="Q169" s="96" t="s">
        <v>4294</v>
      </c>
    </row>
    <row r="170" hidden="1">
      <c r="K170" s="122"/>
      <c r="M170" s="95"/>
      <c r="Q170" s="96" t="s">
        <v>4294</v>
      </c>
    </row>
    <row r="171" hidden="1">
      <c r="K171" s="122"/>
      <c r="M171" s="95"/>
      <c r="Q171" s="96" t="s">
        <v>4294</v>
      </c>
    </row>
    <row r="172" hidden="1">
      <c r="K172" s="122"/>
      <c r="M172" s="95"/>
      <c r="Q172" s="96" t="s">
        <v>4294</v>
      </c>
    </row>
    <row r="173" hidden="1">
      <c r="K173" s="122"/>
      <c r="M173" s="95"/>
      <c r="Q173" s="96" t="s">
        <v>4294</v>
      </c>
    </row>
    <row r="174" hidden="1">
      <c r="K174" s="122"/>
      <c r="M174" s="95"/>
      <c r="Q174" s="96" t="s">
        <v>4294</v>
      </c>
    </row>
    <row r="175" hidden="1">
      <c r="K175" s="122"/>
      <c r="M175" s="95"/>
      <c r="Q175" s="96" t="s">
        <v>4294</v>
      </c>
    </row>
    <row r="176" hidden="1">
      <c r="K176" s="122"/>
      <c r="M176" s="95"/>
      <c r="Q176" s="96" t="s">
        <v>4294</v>
      </c>
    </row>
    <row r="177" hidden="1">
      <c r="K177" s="122"/>
      <c r="M177" s="95"/>
      <c r="Q177" s="96" t="s">
        <v>4294</v>
      </c>
    </row>
    <row r="178" hidden="1">
      <c r="K178" s="122"/>
      <c r="M178" s="95"/>
      <c r="Q178" s="96" t="s">
        <v>4294</v>
      </c>
    </row>
    <row r="179" hidden="1">
      <c r="K179" s="122"/>
      <c r="M179" s="95"/>
      <c r="Q179" s="96" t="s">
        <v>4294</v>
      </c>
    </row>
    <row r="180" hidden="1">
      <c r="K180" s="122"/>
      <c r="M180" s="95"/>
      <c r="Q180" s="96" t="s">
        <v>4294</v>
      </c>
    </row>
    <row r="181" hidden="1">
      <c r="K181" s="122"/>
      <c r="M181" s="95"/>
      <c r="Q181" s="96" t="s">
        <v>4294</v>
      </c>
    </row>
    <row r="182" hidden="1">
      <c r="K182" s="122"/>
      <c r="M182" s="95"/>
      <c r="Q182" s="96" t="s">
        <v>4294</v>
      </c>
    </row>
    <row r="183" hidden="1">
      <c r="K183" s="122"/>
      <c r="M183" s="95"/>
      <c r="Q183" s="96" t="s">
        <v>4294</v>
      </c>
    </row>
    <row r="184" hidden="1">
      <c r="K184" s="122"/>
      <c r="M184" s="95"/>
      <c r="Q184" s="96" t="s">
        <v>4294</v>
      </c>
    </row>
    <row r="185" hidden="1">
      <c r="K185" s="122"/>
      <c r="M185" s="95"/>
      <c r="Q185" s="96" t="s">
        <v>4294</v>
      </c>
    </row>
    <row r="186" hidden="1">
      <c r="K186" s="122"/>
      <c r="M186" s="95"/>
      <c r="Q186" s="96" t="s">
        <v>4294</v>
      </c>
    </row>
    <row r="187" hidden="1">
      <c r="K187" s="122"/>
      <c r="M187" s="95"/>
      <c r="Q187" s="96" t="s">
        <v>4294</v>
      </c>
    </row>
    <row r="188" hidden="1">
      <c r="K188" s="122"/>
      <c r="M188" s="95"/>
      <c r="Q188" s="96" t="s">
        <v>4294</v>
      </c>
    </row>
    <row r="189" hidden="1">
      <c r="K189" s="122"/>
      <c r="M189" s="95"/>
      <c r="Q189" s="96" t="s">
        <v>4294</v>
      </c>
    </row>
    <row r="190" hidden="1">
      <c r="K190" s="122"/>
      <c r="M190" s="95"/>
      <c r="Q190" s="96" t="s">
        <v>4294</v>
      </c>
    </row>
    <row r="191" hidden="1">
      <c r="K191" s="122"/>
      <c r="M191" s="95"/>
      <c r="Q191" s="96" t="s">
        <v>4294</v>
      </c>
    </row>
    <row r="192" hidden="1">
      <c r="K192" s="122"/>
      <c r="M192" s="95"/>
      <c r="Q192" s="96" t="s">
        <v>4294</v>
      </c>
    </row>
    <row r="193" hidden="1">
      <c r="K193" s="122"/>
      <c r="M193" s="95"/>
      <c r="Q193" s="96" t="s">
        <v>4294</v>
      </c>
    </row>
    <row r="194" hidden="1">
      <c r="K194" s="122"/>
      <c r="M194" s="95"/>
      <c r="Q194" s="96" t="s">
        <v>4294</v>
      </c>
    </row>
    <row r="195" hidden="1">
      <c r="K195" s="122"/>
      <c r="M195" s="95"/>
      <c r="Q195" s="96" t="s">
        <v>4294</v>
      </c>
    </row>
    <row r="196" hidden="1">
      <c r="K196" s="122"/>
      <c r="M196" s="95"/>
      <c r="Q196" s="96" t="s">
        <v>4294</v>
      </c>
    </row>
    <row r="197" hidden="1">
      <c r="K197" s="122"/>
      <c r="M197" s="95"/>
      <c r="Q197" s="96" t="s">
        <v>4294</v>
      </c>
    </row>
    <row r="198" hidden="1">
      <c r="K198" s="122"/>
      <c r="M198" s="95"/>
      <c r="Q198" s="96" t="s">
        <v>4294</v>
      </c>
    </row>
    <row r="199" hidden="1">
      <c r="K199" s="122"/>
      <c r="M199" s="95"/>
      <c r="Q199" s="96" t="s">
        <v>4294</v>
      </c>
    </row>
    <row r="200" hidden="1">
      <c r="K200" s="122"/>
      <c r="M200" s="95"/>
      <c r="Q200" s="96" t="s">
        <v>4294</v>
      </c>
    </row>
    <row r="201" hidden="1">
      <c r="K201" s="122"/>
      <c r="M201" s="95"/>
      <c r="Q201" s="96" t="s">
        <v>4294</v>
      </c>
    </row>
    <row r="202" hidden="1">
      <c r="K202" s="122"/>
      <c r="M202" s="95"/>
      <c r="Q202" s="96" t="s">
        <v>4294</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