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heme/themeOverride1.xml" ContentType="application/vnd.openxmlformats-officedocument.themeOverride+xml"/>
  <Override PartName="/xl/drawings/drawing2.xml" ContentType="application/vnd.openxmlformats-officedocument.drawing+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C:\Users\SoyAleZamora\Desktop\"/>
    </mc:Choice>
  </mc:AlternateContent>
  <bookViews>
    <workbookView xWindow="0" yWindow="0" windowWidth="25200" windowHeight="11760"/>
  </bookViews>
  <sheets>
    <sheet name="Seguimiento de proyectos" sheetId="1" r:id="rId1"/>
    <sheet name="Configuración" sheetId="2" r:id="rId2"/>
  </sheets>
  <definedNames>
    <definedName name="ListaDeCategorías">Configuración!$B$5:$B$10</definedName>
    <definedName name="ListaDeEmpleados">Configuración!$C$5:$C$10</definedName>
    <definedName name="PorcentajeMarca">'Seguimiento de proyectos'!$D$2</definedName>
    <definedName name="TítuloDeColumna1">'Seguimiento de proyectos'!$B$4</definedName>
    <definedName name="TítuloDeColumna2">TablaDeCategoríasYEmpleados[[#Headers],[Nombre de categoría]]</definedName>
    <definedName name="_xlnm.Print_Titles" localSheetId="0">'Seguimiento de proyectos'!$4:$4</definedName>
  </definedNames>
  <calcPr calcId="162913"/>
</workbook>
</file>

<file path=xl/calcChain.xml><?xml version="1.0" encoding="utf-8"?>
<calcChain xmlns="http://schemas.openxmlformats.org/spreadsheetml/2006/main">
  <c r="O27" i="1" l="1"/>
  <c r="O26" i="1"/>
  <c r="M16" i="1" l="1"/>
  <c r="N17" i="1" l="1"/>
  <c r="J6" i="1"/>
  <c r="J12" i="1"/>
  <c r="I12" i="1"/>
  <c r="J11" i="1"/>
  <c r="I11" i="1"/>
  <c r="J10" i="1"/>
  <c r="I10" i="1"/>
  <c r="J9" i="1"/>
  <c r="I9" i="1"/>
  <c r="J8" i="1"/>
  <c r="I8" i="1"/>
  <c r="J7" i="1"/>
  <c r="I7" i="1"/>
  <c r="I6" i="1"/>
  <c r="J5" i="1"/>
  <c r="I5" i="1"/>
  <c r="F12" i="1"/>
  <c r="E12" i="1"/>
  <c r="F11" i="1"/>
  <c r="E11" i="1"/>
  <c r="F10" i="1"/>
  <c r="E10" i="1"/>
  <c r="F9" i="1"/>
  <c r="E9" i="1"/>
  <c r="F8" i="1"/>
  <c r="E7" i="1"/>
  <c r="F7" i="1"/>
  <c r="F6" i="1"/>
  <c r="E8" i="1"/>
  <c r="E6" i="1"/>
  <c r="F5" i="1"/>
  <c r="E5" i="1"/>
  <c r="L6" i="1" l="1"/>
  <c r="L11" i="1"/>
  <c r="H11" i="1" l="1"/>
  <c r="H10" i="1"/>
  <c r="H9" i="1"/>
  <c r="H8" i="1"/>
  <c r="L5" i="1" l="1"/>
</calcChain>
</file>

<file path=xl/sharedStrings.xml><?xml version="1.0" encoding="utf-8"?>
<sst xmlns="http://schemas.openxmlformats.org/spreadsheetml/2006/main" count="65" uniqueCount="41">
  <si>
    <t>Proyecto</t>
  </si>
  <si>
    <t xml:space="preserve">Porcentaje de valor superior o inferior para marca: </t>
  </si>
  <si>
    <t>Categoría</t>
  </si>
  <si>
    <t>Asignado a</t>
  </si>
  <si>
    <t>Estimado
Inicio</t>
  </si>
  <si>
    <t>Estimado 
Finalización</t>
  </si>
  <si>
    <t>Trabajo estimado (en horas)</t>
  </si>
  <si>
    <t>Duración estimada (en días)</t>
  </si>
  <si>
    <t>Real 
Inicio</t>
  </si>
  <si>
    <t>Real
Finalización</t>
  </si>
  <si>
    <t>Trabajo real (en horas)</t>
  </si>
  <si>
    <t>Duración real (en días)</t>
  </si>
  <si>
    <t>Configuración</t>
  </si>
  <si>
    <t>Nombre de categoría</t>
  </si>
  <si>
    <t>Nombre del empleado</t>
  </si>
  <si>
    <t>Seguimiento de proyectos</t>
  </si>
  <si>
    <t>Alejandra Zamora</t>
  </si>
  <si>
    <t>HU1_Ficha de identificacion-alumno</t>
  </si>
  <si>
    <t>Tania Angelica Esparza</t>
  </si>
  <si>
    <t>HU2_Test aprendizaje-Alumno</t>
  </si>
  <si>
    <t>HU10_Carta Responsiva-Tutor</t>
  </si>
  <si>
    <t>HU9_Carta Compromiso-Tutor</t>
  </si>
  <si>
    <t>HU13_Solicitud de baja-Tutor</t>
  </si>
  <si>
    <t>HU4_Test Aprendizaje-Tutor</t>
  </si>
  <si>
    <t>HU15_Busqueda Filtrada -Tutor</t>
  </si>
  <si>
    <t>HU3_Ficha de identificación -Tutor</t>
  </si>
  <si>
    <t>Alta</t>
  </si>
  <si>
    <t>Media</t>
  </si>
  <si>
    <t>Baja</t>
  </si>
  <si>
    <t>Peso</t>
  </si>
  <si>
    <t>Completa</t>
  </si>
  <si>
    <t>SI</t>
  </si>
  <si>
    <t>Porcentaje total de avance del proyecto</t>
  </si>
  <si>
    <t>Peso Total del Proyecto</t>
  </si>
  <si>
    <t>Peso  total de sprint</t>
  </si>
  <si>
    <t>%</t>
  </si>
  <si>
    <t>Esfuerzo de BD</t>
  </si>
  <si>
    <t>Tiempo en horas</t>
  </si>
  <si>
    <t>hrs</t>
  </si>
  <si>
    <t>Tiempo estimado</t>
  </si>
  <si>
    <t>Tiempo real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</si>
</sst>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quot;Over/Under flag&quot;;&quot;&quot;;&quot;&quot;"/>
  </numFmts>
  <fonts count="15" x14ac:knownFonts="1">
    <font>
      <sz val="11"/>
      <color theme="3" tint="-0.499984740745262"/>
      <name val="Century Gothic"/>
      <family val="2"/>
      <scheme val="minor"/>
    </font>
    <font>
      <b/>
      <sz val="11"/>
      <color rgb="FF3F3F3F"/>
      <name val="Century Gothic"/>
      <family val="2"/>
      <scheme val="minor"/>
    </font>
    <font>
      <sz val="8"/>
      <color theme="3"/>
      <name val="Century Gothic"/>
      <family val="2"/>
      <scheme val="minor"/>
    </font>
    <font>
      <sz val="24"/>
      <color theme="3"/>
      <name val="Century Gothic"/>
      <family val="2"/>
      <scheme val="minor"/>
    </font>
    <font>
      <sz val="24"/>
      <color theme="3"/>
      <name val="Century Gothic"/>
      <family val="2"/>
      <scheme val="major"/>
    </font>
    <font>
      <b/>
      <sz val="12"/>
      <color theme="9" tint="-0.499984740745262"/>
      <name val="Century Gothic"/>
      <family val="2"/>
      <scheme val="minor"/>
    </font>
    <font>
      <b/>
      <sz val="11"/>
      <color theme="2" tint="-0.89996032593768116"/>
      <name val="Century Gothic"/>
      <family val="2"/>
      <scheme val="minor"/>
    </font>
    <font>
      <sz val="11"/>
      <color theme="2" tint="-0.89992980742820516"/>
      <name val="Century Gothic"/>
      <family val="2"/>
      <scheme val="minor"/>
    </font>
    <font>
      <sz val="11"/>
      <color theme="2" tint="-0.89989928891872917"/>
      <name val="Century Gothic"/>
      <family val="2"/>
      <scheme val="minor"/>
    </font>
    <font>
      <sz val="11"/>
      <color theme="0"/>
      <name val="Century Gothic"/>
      <family val="2"/>
      <scheme val="minor"/>
    </font>
    <font>
      <b/>
      <sz val="11"/>
      <color theme="9"/>
      <name val="Century Gothic"/>
      <family val="2"/>
      <scheme val="minor"/>
    </font>
    <font>
      <sz val="11"/>
      <name val="Century Gothic"/>
      <family val="2"/>
      <scheme val="minor"/>
    </font>
    <font>
      <b/>
      <sz val="11"/>
      <color theme="1"/>
      <name val="Century Gothic"/>
      <family val="2"/>
      <scheme val="minor"/>
    </font>
    <font>
      <b/>
      <sz val="20"/>
      <color theme="1"/>
      <name val="Century Gothic"/>
      <family val="2"/>
      <scheme val="minor"/>
    </font>
    <font>
      <sz val="20"/>
      <color theme="3" tint="-0.499984740745262"/>
      <name val="Century Gothic"/>
      <family val="2"/>
      <scheme val="minor"/>
    </font>
  </fonts>
  <fills count="5">
    <fill>
      <patternFill patternType="none"/>
    </fill>
    <fill>
      <patternFill patternType="gray125"/>
    </fill>
    <fill>
      <patternFill patternType="solid">
        <fgColor theme="2"/>
        <bgColor indexed="64"/>
      </patternFill>
    </fill>
    <fill>
      <patternFill patternType="solid">
        <fgColor rgb="FFFFFFCC"/>
      </patternFill>
    </fill>
    <fill>
      <patternFill patternType="solid">
        <fgColor theme="9"/>
        <bgColor indexed="64"/>
      </patternFill>
    </fill>
  </fills>
  <borders count="8">
    <border>
      <left/>
      <right/>
      <top/>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style="thin">
        <color theme="9"/>
      </left>
      <right style="thin">
        <color theme="9"/>
      </right>
      <top style="thin">
        <color theme="9"/>
      </top>
      <bottom style="thin">
        <color theme="9"/>
      </bottom>
      <diagonal/>
    </border>
    <border>
      <left style="thin">
        <color auto="1"/>
      </left>
      <right/>
      <top/>
      <bottom/>
      <diagonal/>
    </border>
    <border>
      <left style="thick">
        <color theme="0"/>
      </left>
      <right/>
      <top/>
      <bottom/>
      <diagonal/>
    </border>
    <border>
      <left/>
      <right style="thick">
        <color theme="0"/>
      </right>
      <top/>
      <bottom/>
      <diagonal/>
    </border>
    <border>
      <left/>
      <right/>
      <top style="thin">
        <color theme="4"/>
      </top>
      <bottom style="double">
        <color theme="4"/>
      </bottom>
      <diagonal/>
    </border>
  </borders>
  <cellStyleXfs count="17">
    <xf numFmtId="0" fontId="0" fillId="0" borderId="0">
      <alignment vertical="center"/>
    </xf>
    <xf numFmtId="0" fontId="3" fillId="0" borderId="0" applyNumberFormat="0" applyFill="0" applyBorder="0" applyProtection="0">
      <alignment horizontal="left" vertical="center" indent="1"/>
    </xf>
    <xf numFmtId="9" fontId="5" fillId="0" borderId="3" applyProtection="0">
      <alignment horizontal="center" vertical="center"/>
    </xf>
    <xf numFmtId="0" fontId="1" fillId="2" borderId="1" applyNumberFormat="0" applyFont="0" applyBorder="0" applyProtection="0">
      <alignment horizontal="right" vertical="center" indent="2"/>
    </xf>
    <xf numFmtId="3" fontId="8" fillId="0" borderId="0" applyFill="0" applyBorder="0" applyProtection="0">
      <alignment horizontal="left" vertical="center" indent="1"/>
    </xf>
    <xf numFmtId="0" fontId="8" fillId="0" borderId="0" applyFill="0" applyBorder="0" applyProtection="0">
      <alignment horizontal="left" vertical="center" wrapText="1" indent="1"/>
    </xf>
    <xf numFmtId="0" fontId="6" fillId="0" borderId="0" applyNumberFormat="0" applyBorder="0" applyProtection="0">
      <alignment horizontal="left" vertical="center" wrapText="1" indent="1"/>
    </xf>
    <xf numFmtId="0" fontId="2" fillId="3" borderId="2" applyNumberFormat="0" applyFont="0" applyAlignment="0" applyProtection="0"/>
    <xf numFmtId="14" fontId="7" fillId="0" borderId="0" applyFill="0" applyBorder="0" applyProtection="0">
      <alignment horizontal="right" vertical="center" indent="2"/>
    </xf>
    <xf numFmtId="0" fontId="4" fillId="0" borderId="0" applyNumberFormat="0" applyFill="0" applyBorder="0" applyAlignment="0" applyProtection="0"/>
    <xf numFmtId="164" fontId="10" fillId="0" borderId="0" applyFill="0" applyProtection="0">
      <alignment horizontal="left" vertical="center" indent="1"/>
    </xf>
    <xf numFmtId="0" fontId="6" fillId="0" borderId="5" applyNumberFormat="0" applyFill="0" applyProtection="0">
      <alignment horizontal="left" vertical="center" wrapText="1" indent="2"/>
    </xf>
    <xf numFmtId="164" fontId="9" fillId="0" borderId="4">
      <alignment horizontal="right" vertical="center"/>
    </xf>
    <xf numFmtId="14" fontId="7" fillId="0" borderId="5">
      <alignment horizontal="left" vertical="center" indent="2"/>
    </xf>
    <xf numFmtId="3" fontId="8" fillId="2" borderId="0" applyBorder="0">
      <alignment horizontal="left" vertical="center" indent="1"/>
    </xf>
    <xf numFmtId="3" fontId="8" fillId="2" borderId="6">
      <alignment horizontal="left" vertical="center" indent="1"/>
    </xf>
    <xf numFmtId="0" fontId="12" fillId="0" borderId="7" applyNumberFormat="0" applyFill="0" applyAlignment="0" applyProtection="0"/>
  </cellStyleXfs>
  <cellXfs count="24">
    <xf numFmtId="0" fontId="0" fillId="0" borderId="0" xfId="0">
      <alignment vertical="center"/>
    </xf>
    <xf numFmtId="0" fontId="0" fillId="0" borderId="0" xfId="0" applyProtection="1">
      <alignment vertical="center"/>
    </xf>
    <xf numFmtId="14" fontId="0" fillId="0" borderId="0" xfId="8" applyFont="1" applyAlignment="1" applyProtection="1">
      <alignment vertical="center"/>
    </xf>
    <xf numFmtId="0" fontId="3" fillId="0" borderId="0" xfId="1" applyAlignment="1" applyProtection="1">
      <alignment vertical="center"/>
    </xf>
    <xf numFmtId="0" fontId="0" fillId="0" borderId="0" xfId="0" applyAlignment="1">
      <alignment horizontal="right" vertical="center"/>
    </xf>
    <xf numFmtId="0" fontId="4" fillId="0" borderId="0" xfId="9" applyAlignment="1" applyProtection="1">
      <alignment vertical="center"/>
    </xf>
    <xf numFmtId="0" fontId="4" fillId="0" borderId="0" xfId="9" applyAlignment="1">
      <alignment vertical="center"/>
    </xf>
    <xf numFmtId="0" fontId="8" fillId="0" borderId="0" xfId="5" applyNumberFormat="1" applyFont="1" applyBorder="1" applyAlignment="1">
      <alignment horizontal="left" vertical="center" wrapText="1" indent="1"/>
    </xf>
    <xf numFmtId="14" fontId="7" fillId="0" borderId="0" xfId="8" applyNumberFormat="1" applyFont="1" applyBorder="1" applyAlignment="1">
      <alignment horizontal="right" vertical="center" indent="2"/>
    </xf>
    <xf numFmtId="3" fontId="8" fillId="0" borderId="0" xfId="4" applyNumberFormat="1" applyFont="1" applyBorder="1" applyAlignment="1">
      <alignment horizontal="left" vertical="center" indent="1"/>
    </xf>
    <xf numFmtId="3" fontId="8" fillId="2" borderId="0" xfId="15" applyNumberFormat="1" applyFont="1" applyFill="1" applyBorder="1" applyAlignment="1">
      <alignment horizontal="left" vertical="center" indent="1"/>
    </xf>
    <xf numFmtId="14" fontId="7" fillId="0" borderId="5" xfId="13" applyNumberFormat="1" applyFont="1" applyBorder="1" applyAlignment="1">
      <alignment horizontal="left" vertical="center" indent="2"/>
    </xf>
    <xf numFmtId="3" fontId="8" fillId="2" borderId="0" xfId="14" applyNumberFormat="1" applyFont="1" applyFill="1" applyBorder="1" applyAlignment="1">
      <alignment horizontal="left" vertical="center" indent="1"/>
    </xf>
    <xf numFmtId="0" fontId="0" fillId="0" borderId="0" xfId="0" applyAlignment="1">
      <alignment horizontal="left" vertical="center"/>
    </xf>
    <xf numFmtId="0" fontId="6" fillId="0" borderId="0" xfId="6" applyFont="1" applyFill="1" applyBorder="1" applyAlignment="1">
      <alignment horizontal="left" vertical="center" wrapText="1" indent="1"/>
    </xf>
    <xf numFmtId="14" fontId="6" fillId="0" borderId="0" xfId="6" applyNumberFormat="1" applyFont="1" applyFill="1" applyBorder="1" applyAlignment="1">
      <alignment horizontal="left" vertical="center" wrapText="1" indent="1"/>
    </xf>
    <xf numFmtId="3" fontId="6" fillId="0" borderId="0" xfId="6" applyNumberFormat="1" applyFont="1" applyFill="1" applyBorder="1" applyAlignment="1">
      <alignment horizontal="left" vertical="center" wrapText="1" indent="1"/>
    </xf>
    <xf numFmtId="0" fontId="6" fillId="0" borderId="0" xfId="6" applyNumberFormat="1" applyFont="1" applyFill="1" applyBorder="1" applyAlignment="1">
      <alignment horizontal="left" vertical="center" wrapText="1" indent="1"/>
    </xf>
    <xf numFmtId="14" fontId="6" fillId="0" borderId="0" xfId="11" applyNumberFormat="1" applyFont="1" applyFill="1" applyBorder="1" applyAlignment="1">
      <alignment horizontal="left" vertical="center" wrapText="1" indent="2"/>
    </xf>
    <xf numFmtId="0" fontId="6" fillId="4" borderId="0" xfId="6" applyFont="1" applyFill="1" applyBorder="1" applyAlignment="1">
      <alignment horizontal="left" vertical="center" wrapText="1" indent="1"/>
    </xf>
    <xf numFmtId="3" fontId="11" fillId="2" borderId="0" xfId="14" applyNumberFormat="1" applyFont="1" applyFill="1" applyBorder="1" applyAlignment="1">
      <alignment horizontal="left" vertical="center" indent="1"/>
    </xf>
    <xf numFmtId="0" fontId="5" fillId="0" borderId="3" xfId="2" applyNumberFormat="1" applyProtection="1">
      <alignment horizontal="center" vertical="center"/>
    </xf>
    <xf numFmtId="0" fontId="13" fillId="0" borderId="7" xfId="16" applyFont="1" applyAlignment="1" applyProtection="1">
      <alignment vertical="center"/>
    </xf>
    <xf numFmtId="0" fontId="14" fillId="0" borderId="0" xfId="0" applyFont="1" applyProtection="1">
      <alignment vertical="center"/>
    </xf>
  </cellXfs>
  <cellStyles count="17">
    <cellStyle name="Columna gris" xfId="14"/>
    <cellStyle name="Duración estimada" xfId="15"/>
    <cellStyle name="Encabezado 1" xfId="1" builtinId="16" customBuiltin="1"/>
    <cellStyle name="Encabezado 4" xfId="11" builtinId="19" customBuiltin="1"/>
    <cellStyle name="Entrada" xfId="2" builtinId="20" customBuiltin="1"/>
    <cellStyle name="Fecha" xfId="8"/>
    <cellStyle name="Inicio real" xfId="13"/>
    <cellStyle name="Marca" xfId="12"/>
    <cellStyle name="Normal" xfId="0" builtinId="0" customBuiltin="1"/>
    <cellStyle name="Notas" xfId="7" builtinId="10" customBuiltin="1"/>
    <cellStyle name="Números" xfId="4"/>
    <cellStyle name="Salida" xfId="3" builtinId="21" customBuiltin="1"/>
    <cellStyle name="Texto" xfId="5"/>
    <cellStyle name="Título" xfId="9" builtinId="15" customBuiltin="1"/>
    <cellStyle name="Título 2" xfId="6" builtinId="17" customBuiltin="1"/>
    <cellStyle name="Título 3" xfId="10" builtinId="18" customBuiltin="1"/>
    <cellStyle name="Total" xfId="16" builtinId="25"/>
  </cellStyles>
  <dxfs count="30">
    <dxf>
      <font>
        <b val="0"/>
        <i val="0"/>
        <strike val="0"/>
        <condense val="0"/>
        <extend val="0"/>
        <outline val="0"/>
        <shadow val="0"/>
        <u val="none"/>
        <vertAlign val="baseline"/>
        <sz val="11"/>
        <color theme="2" tint="-0.89989928891872917"/>
        <name val="Century Gothic"/>
        <scheme val="minor"/>
      </font>
      <numFmt numFmtId="0" formatCode="General"/>
      <alignment horizontal="left" vertical="center" textRotation="0" wrapText="1" indent="1" justifyLastLine="0" shrinkToFit="0" readingOrder="0"/>
    </dxf>
    <dxf>
      <font>
        <b val="0"/>
        <i val="0"/>
        <strike val="0"/>
        <condense val="0"/>
        <extend val="0"/>
        <outline val="0"/>
        <shadow val="0"/>
        <u val="none"/>
        <vertAlign val="baseline"/>
        <sz val="11"/>
        <color theme="2" tint="-0.89989928891872917"/>
        <name val="Century Gothic"/>
        <scheme val="minor"/>
      </font>
      <numFmt numFmtId="0" formatCode="General"/>
      <alignment horizontal="left" vertical="center" textRotation="0" wrapText="1" indent="1" justifyLastLine="0" shrinkToFit="0" readingOrder="0"/>
    </dxf>
    <dxf>
      <border outline="0">
        <bottom style="thin">
          <color theme="9"/>
        </bottom>
      </border>
    </dxf>
    <dxf>
      <font>
        <b val="0"/>
        <i val="0"/>
        <strike val="0"/>
        <condense val="0"/>
        <extend val="0"/>
        <outline val="0"/>
        <shadow val="0"/>
        <u val="none"/>
        <vertAlign val="baseline"/>
        <sz val="11"/>
        <color theme="2" tint="-0.89989928891872917"/>
        <name val="Century Gothic"/>
        <scheme val="minor"/>
      </font>
      <alignment horizontal="left" vertical="center" textRotation="0" wrapText="1" indent="1" justifyLastLine="0" shrinkToFit="0" readingOrder="0"/>
    </dxf>
    <dxf>
      <font>
        <b/>
        <i val="0"/>
        <strike val="0"/>
        <condense val="0"/>
        <extend val="0"/>
        <outline val="0"/>
        <shadow val="0"/>
        <u val="none"/>
        <vertAlign val="baseline"/>
        <sz val="11"/>
        <color theme="2" tint="-0.89996032593768116"/>
        <name val="Century Gothic"/>
        <scheme val="minor"/>
      </font>
      <fill>
        <patternFill patternType="solid">
          <fgColor indexed="64"/>
          <bgColor theme="9"/>
        </patternFill>
      </fill>
      <alignment horizontal="left" vertical="center" textRotation="0" wrapText="1" indent="1" justifyLastLine="0" shrinkToFit="0" readingOrder="0"/>
    </dxf>
    <dxf>
      <protection locked="1" hidden="0"/>
    </dxf>
    <dxf>
      <protection locked="1" hidden="0"/>
    </dxf>
    <dxf>
      <protection locked="1" hidden="0"/>
    </dxf>
    <dxf>
      <protection locked="1" hidden="0"/>
    </dxf>
    <dxf>
      <protection locked="1" hidden="0"/>
    </dxf>
    <dxf>
      <protection locked="1" hidden="0"/>
    </dxf>
    <dxf>
      <font>
        <b val="0"/>
        <i val="0"/>
        <strike val="0"/>
        <condense val="0"/>
        <extend val="0"/>
        <outline val="0"/>
        <shadow val="0"/>
        <u val="none"/>
        <vertAlign val="baseline"/>
        <sz val="11"/>
        <color theme="2" tint="-0.89989928891872917"/>
        <name val="Century Gothic"/>
        <scheme val="minor"/>
      </font>
      <numFmt numFmtId="0" formatCode="General"/>
      <alignment horizontal="left" vertical="center" textRotation="0" wrapText="1" indent="1" justifyLastLine="0" shrinkToFit="0" readingOrder="0"/>
    </dxf>
    <dxf>
      <font>
        <b val="0"/>
        <i val="0"/>
        <strike val="0"/>
        <condense val="0"/>
        <extend val="0"/>
        <outline val="0"/>
        <shadow val="0"/>
        <u val="none"/>
        <vertAlign val="baseline"/>
        <sz val="11"/>
        <color theme="2" tint="-0.89989928891872917"/>
        <name val="Century Gothic"/>
        <scheme val="minor"/>
      </font>
      <numFmt numFmtId="0" formatCode="General"/>
      <alignment horizontal="left" vertical="center" textRotation="0" wrapText="1" indent="1" justifyLastLine="0" shrinkToFit="0" readingOrder="0"/>
    </dxf>
    <dxf>
      <font>
        <b val="0"/>
        <i val="0"/>
        <strike val="0"/>
        <condense val="0"/>
        <extend val="0"/>
        <outline val="0"/>
        <shadow val="0"/>
        <u val="none"/>
        <vertAlign val="baseline"/>
        <sz val="11"/>
        <color theme="2" tint="-0.89989928891872917"/>
        <name val="Century Gothic"/>
        <scheme val="minor"/>
      </font>
      <numFmt numFmtId="3" formatCode="#,##0"/>
      <fill>
        <patternFill patternType="solid">
          <fgColor indexed="64"/>
          <bgColor theme="2"/>
        </patternFill>
      </fill>
      <alignment horizontal="left" vertical="center" textRotation="0" wrapText="0" indent="1" justifyLastLine="0" shrinkToFit="0" readingOrder="0"/>
    </dxf>
    <dxf>
      <font>
        <b val="0"/>
        <i val="0"/>
        <strike val="0"/>
        <condense val="0"/>
        <extend val="0"/>
        <outline val="0"/>
        <shadow val="0"/>
        <u val="none"/>
        <vertAlign val="baseline"/>
        <sz val="11"/>
        <color theme="2" tint="-0.89989928891872917"/>
        <name val="Century Gothic"/>
        <scheme val="minor"/>
      </font>
      <numFmt numFmtId="3" formatCode="#,##0"/>
      <alignment horizontal="left" vertical="center" textRotation="0" wrapText="0" indent="1" justifyLastLine="0" shrinkToFit="0" readingOrder="0"/>
    </dxf>
    <dxf>
      <font>
        <b val="0"/>
        <i val="0"/>
        <strike val="0"/>
        <condense val="0"/>
        <extend val="0"/>
        <outline val="0"/>
        <shadow val="0"/>
        <u val="none"/>
        <vertAlign val="baseline"/>
        <sz val="11"/>
        <color theme="2" tint="-0.89992980742820516"/>
        <name val="Century Gothic"/>
        <scheme val="minor"/>
      </font>
      <numFmt numFmtId="19" formatCode="dd/mm/yyyy"/>
      <alignment horizontal="right" vertical="center" textRotation="0" wrapText="0" indent="2" justifyLastLine="0" shrinkToFit="0" readingOrder="0"/>
    </dxf>
    <dxf>
      <font>
        <b val="0"/>
        <i val="0"/>
        <strike val="0"/>
        <condense val="0"/>
        <extend val="0"/>
        <outline val="0"/>
        <shadow val="0"/>
        <u val="none"/>
        <vertAlign val="baseline"/>
        <sz val="11"/>
        <color theme="2" tint="-0.89992980742820516"/>
        <name val="Century Gothic"/>
        <scheme val="minor"/>
      </font>
      <numFmt numFmtId="19" formatCode="dd/mm/yyyy"/>
      <alignment horizontal="left" vertical="center" textRotation="0" wrapText="0" indent="2" justifyLastLine="0" shrinkToFit="0" readingOrder="0"/>
    </dxf>
    <dxf>
      <font>
        <b val="0"/>
        <i val="0"/>
        <strike val="0"/>
        <condense val="0"/>
        <extend val="0"/>
        <outline val="0"/>
        <shadow val="0"/>
        <u val="none"/>
        <vertAlign val="baseline"/>
        <sz val="11"/>
        <color theme="2" tint="-0.89989928891872917"/>
        <name val="Century Gothic"/>
        <scheme val="minor"/>
      </font>
      <numFmt numFmtId="3" formatCode="#,##0"/>
      <fill>
        <patternFill patternType="solid">
          <fgColor indexed="64"/>
          <bgColor theme="2"/>
        </patternFill>
      </fill>
      <alignment horizontal="left" vertical="center" textRotation="0" wrapText="0" indent="1" justifyLastLine="0" shrinkToFit="0" readingOrder="0"/>
    </dxf>
    <dxf>
      <font>
        <b val="0"/>
        <i val="0"/>
        <strike val="0"/>
        <condense val="0"/>
        <extend val="0"/>
        <outline val="0"/>
        <shadow val="0"/>
        <u val="none"/>
        <vertAlign val="baseline"/>
        <sz val="11"/>
        <color theme="2" tint="-0.89989928891872917"/>
        <name val="Century Gothic"/>
        <scheme val="minor"/>
      </font>
      <numFmt numFmtId="3" formatCode="#,##0"/>
      <alignment horizontal="left" vertical="center" textRotation="0" wrapText="0" indent="1" justifyLastLine="0" shrinkToFit="0" readingOrder="0"/>
    </dxf>
    <dxf>
      <font>
        <b val="0"/>
        <i val="0"/>
        <strike val="0"/>
        <condense val="0"/>
        <extend val="0"/>
        <outline val="0"/>
        <shadow val="0"/>
        <u val="none"/>
        <vertAlign val="baseline"/>
        <sz val="11"/>
        <color theme="2" tint="-0.89992980742820516"/>
        <name val="Century Gothic"/>
        <scheme val="minor"/>
      </font>
      <numFmt numFmtId="19" formatCode="dd/mm/yyyy"/>
      <alignment horizontal="right" vertical="center" textRotation="0" wrapText="0" indent="2" justifyLastLine="0" shrinkToFit="0" readingOrder="0"/>
    </dxf>
    <dxf>
      <font>
        <b val="0"/>
        <i val="0"/>
        <strike val="0"/>
        <condense val="0"/>
        <extend val="0"/>
        <outline val="0"/>
        <shadow val="0"/>
        <u val="none"/>
        <vertAlign val="baseline"/>
        <sz val="11"/>
        <color theme="2" tint="-0.89992980742820516"/>
        <name val="Century Gothic"/>
        <scheme val="minor"/>
      </font>
      <numFmt numFmtId="19" formatCode="dd/mm/yyyy"/>
      <alignment horizontal="right" vertical="center" textRotation="0" wrapText="0" indent="2" justifyLastLine="0" shrinkToFit="0" readingOrder="0"/>
    </dxf>
    <dxf>
      <font>
        <b val="0"/>
        <i val="0"/>
        <strike val="0"/>
        <condense val="0"/>
        <extend val="0"/>
        <outline val="0"/>
        <shadow val="0"/>
        <u val="none"/>
        <vertAlign val="baseline"/>
        <sz val="11"/>
        <color theme="2" tint="-0.89989928891872917"/>
        <name val="Century Gothic"/>
        <scheme val="minor"/>
      </font>
      <numFmt numFmtId="0" formatCode="General"/>
      <alignment horizontal="left" vertical="center" textRotation="0" wrapText="1" indent="1" justifyLastLine="0" shrinkToFit="0" readingOrder="0"/>
    </dxf>
    <dxf>
      <font>
        <b val="0"/>
        <i val="0"/>
        <strike val="0"/>
        <condense val="0"/>
        <extend val="0"/>
        <outline val="0"/>
        <shadow val="0"/>
        <u val="none"/>
        <vertAlign val="baseline"/>
        <sz val="11"/>
        <color theme="2" tint="-0.89989928891872917"/>
        <name val="Century Gothic"/>
        <scheme val="minor"/>
      </font>
      <numFmt numFmtId="0" formatCode="General"/>
      <alignment horizontal="left" vertical="center" textRotation="0" wrapText="1" indent="1" justifyLastLine="0" shrinkToFit="0" readingOrder="0"/>
    </dxf>
    <dxf>
      <font>
        <b val="0"/>
        <i val="0"/>
        <strike val="0"/>
        <condense val="0"/>
        <extend val="0"/>
        <outline val="0"/>
        <shadow val="0"/>
        <u val="none"/>
        <vertAlign val="baseline"/>
        <sz val="11"/>
        <color theme="2" tint="-0.89989928891872917"/>
        <name val="Century Gothic"/>
        <scheme val="minor"/>
      </font>
      <numFmt numFmtId="0" formatCode="General"/>
      <alignment horizontal="left" vertical="center" textRotation="0" wrapText="1" indent="1" justifyLastLine="0" shrinkToFit="0" readingOrder="0"/>
    </dxf>
    <dxf>
      <border outline="0">
        <bottom style="thin">
          <color theme="9"/>
        </bottom>
      </border>
    </dxf>
    <dxf>
      <fill>
        <patternFill patternType="none">
          <fgColor indexed="64"/>
          <bgColor auto="1"/>
        </patternFill>
      </fill>
    </dxf>
    <dxf>
      <font>
        <b/>
        <i val="0"/>
        <color theme="4" tint="-0.499984740745262"/>
      </font>
    </dxf>
    <dxf>
      <font>
        <b/>
        <i val="0"/>
        <color theme="4" tint="-0.499984740745262"/>
      </font>
    </dxf>
    <dxf>
      <font>
        <b/>
        <i val="0"/>
        <color theme="2" tint="-0.89996032593768116"/>
      </font>
      <fill>
        <patternFill>
          <bgColor theme="9"/>
        </patternFill>
      </fill>
      <border>
        <bottom/>
      </border>
    </dxf>
    <dxf>
      <font>
        <b val="0"/>
        <i val="0"/>
        <color theme="2" tint="-0.749961851863155"/>
      </font>
      <border>
        <bottom style="thin">
          <color theme="9"/>
        </bottom>
        <horizontal style="thin">
          <color theme="3" tint="0.59996337778862885"/>
        </horizontal>
      </border>
    </dxf>
  </dxfs>
  <tableStyles count="1" defaultTableStyle="TableStyleMedium2" defaultPivotStyle="PivotStyleMedium2">
    <tableStyle name="Estilo de tabla personalizado 2" pivot="0" count="2">
      <tableStyleElement type="wholeTable" dxfId="29"/>
      <tableStyleElement type="headerRow" dxfId="28"/>
    </tableStyle>
  </tableStyles>
  <extLst>
    <ext xmlns:x14="http://schemas.microsoft.com/office/spreadsheetml/2009/9/main" uri="{EB79DEF2-80B8-43e5-95BD-54CBDDF9020C}">
      <x14:slicerStyles defaultSlicerStyle="SlicerStyleDark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MX"/>
              <a:t>Fecha</a:t>
            </a:r>
            <a:r>
              <a:rPr lang="es-MX" baseline="0"/>
              <a:t> de inicio estimada- actual</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lineChart>
        <c:grouping val="standard"/>
        <c:varyColors val="0"/>
        <c:ser>
          <c:idx val="0"/>
          <c:order val="0"/>
          <c:tx>
            <c:strRef>
              <c:f>'Seguimiento de proyectos'!$E$4</c:f>
              <c:strCache>
                <c:ptCount val="1"/>
                <c:pt idx="0">
                  <c:v>Estimado
Inicio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val>
            <c:numRef>
              <c:f>'Seguimiento de proyectos'!$E$5:$E$13</c:f>
              <c:numCache>
                <c:formatCode>m/d/yyyy</c:formatCode>
                <c:ptCount val="9"/>
                <c:pt idx="0">
                  <c:v>43549</c:v>
                </c:pt>
                <c:pt idx="1">
                  <c:v>43549</c:v>
                </c:pt>
                <c:pt idx="2">
                  <c:v>43551</c:v>
                </c:pt>
                <c:pt idx="3">
                  <c:v>43550</c:v>
                </c:pt>
                <c:pt idx="4">
                  <c:v>43554</c:v>
                </c:pt>
                <c:pt idx="5">
                  <c:v>43556</c:v>
                </c:pt>
                <c:pt idx="6">
                  <c:v>43552</c:v>
                </c:pt>
                <c:pt idx="7">
                  <c:v>43554</c:v>
                </c:pt>
              </c:numCache>
            </c:numRef>
          </c:val>
          <c:smooth val="0"/>
          <c:extLst>
            <c:ext xmlns:c16="http://schemas.microsoft.com/office/drawing/2014/chart" uri="{C3380CC4-5D6E-409C-BE32-E72D297353CC}">
              <c16:uniqueId val="{00000000-F204-4066-9F91-18E58F4C0929}"/>
            </c:ext>
          </c:extLst>
        </c:ser>
        <c:ser>
          <c:idx val="1"/>
          <c:order val="1"/>
          <c:tx>
            <c:strRef>
              <c:f>'Seguimiento de proyectos'!$I$4</c:f>
              <c:strCache>
                <c:ptCount val="1"/>
                <c:pt idx="0">
                  <c:v>Real 
Inicio</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val>
            <c:numRef>
              <c:f>'Seguimiento de proyectos'!$I$5:$I$13</c:f>
              <c:numCache>
                <c:formatCode>m/d/yyyy</c:formatCode>
                <c:ptCount val="9"/>
                <c:pt idx="0">
                  <c:v>43549</c:v>
                </c:pt>
                <c:pt idx="1">
                  <c:v>43549</c:v>
                </c:pt>
                <c:pt idx="2">
                  <c:v>43552</c:v>
                </c:pt>
                <c:pt idx="3">
                  <c:v>43551</c:v>
                </c:pt>
                <c:pt idx="4">
                  <c:v>43553</c:v>
                </c:pt>
                <c:pt idx="5">
                  <c:v>43557</c:v>
                </c:pt>
                <c:pt idx="6">
                  <c:v>43552</c:v>
                </c:pt>
                <c:pt idx="7">
                  <c:v>43556</c:v>
                </c:pt>
              </c:numCache>
            </c:numRef>
          </c:val>
          <c:smooth val="0"/>
          <c:extLst>
            <c:ext xmlns:c16="http://schemas.microsoft.com/office/drawing/2014/chart" uri="{C3380CC4-5D6E-409C-BE32-E72D297353CC}">
              <c16:uniqueId val="{00000003-F204-4066-9F91-18E58F4C0929}"/>
            </c:ext>
          </c:extLst>
        </c:ser>
        <c:dLbls>
          <c:showLegendKey val="0"/>
          <c:showVal val="1"/>
          <c:showCatName val="0"/>
          <c:showSerName val="0"/>
          <c:showPercent val="0"/>
          <c:showBubbleSize val="0"/>
        </c:dLbls>
        <c:marker val="1"/>
        <c:smooth val="0"/>
        <c:axId val="427539791"/>
        <c:axId val="427542703"/>
      </c:lineChart>
      <c:catAx>
        <c:axId val="427539791"/>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427542703"/>
        <c:crosses val="autoZero"/>
        <c:auto val="1"/>
        <c:lblAlgn val="ctr"/>
        <c:lblOffset val="100"/>
        <c:noMultiLvlLbl val="0"/>
      </c:catAx>
      <c:valAx>
        <c:axId val="427542703"/>
        <c:scaling>
          <c:orientation val="minMax"/>
        </c:scaling>
        <c:delete val="0"/>
        <c:axPos val="l"/>
        <c:majorGridlines>
          <c:spPr>
            <a:ln w="9525" cap="flat" cmpd="sng" algn="ctr">
              <a:solidFill>
                <a:schemeClr val="tx1">
                  <a:lumMod val="15000"/>
                  <a:lumOff val="85000"/>
                </a:schemeClr>
              </a:solidFill>
              <a:round/>
            </a:ln>
            <a:effectLst/>
          </c:spPr>
        </c:majorGridlines>
        <c:numFmt formatCode="m/d/yyyy"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427539791"/>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lineChart>
        <c:grouping val="standard"/>
        <c:varyColors val="0"/>
        <c:ser>
          <c:idx val="0"/>
          <c:order val="0"/>
          <c:tx>
            <c:strRef>
              <c:f>'Seguimiento de proyectos'!$F$4</c:f>
              <c:strCache>
                <c:ptCount val="1"/>
                <c:pt idx="0">
                  <c:v>Estimado 
Finalización</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val>
            <c:numRef>
              <c:f>'Seguimiento de proyectos'!$F$5:$F$13</c:f>
              <c:numCache>
                <c:formatCode>m/d/yyyy</c:formatCode>
                <c:ptCount val="9"/>
                <c:pt idx="0">
                  <c:v>43551</c:v>
                </c:pt>
                <c:pt idx="1">
                  <c:v>43550</c:v>
                </c:pt>
                <c:pt idx="2">
                  <c:v>43554</c:v>
                </c:pt>
                <c:pt idx="3">
                  <c:v>43552</c:v>
                </c:pt>
                <c:pt idx="4">
                  <c:v>43556</c:v>
                </c:pt>
                <c:pt idx="5">
                  <c:v>43558</c:v>
                </c:pt>
                <c:pt idx="6">
                  <c:v>43554</c:v>
                </c:pt>
                <c:pt idx="7">
                  <c:v>43555</c:v>
                </c:pt>
              </c:numCache>
            </c:numRef>
          </c:val>
          <c:smooth val="0"/>
          <c:extLst>
            <c:ext xmlns:c16="http://schemas.microsoft.com/office/drawing/2014/chart" uri="{C3380CC4-5D6E-409C-BE32-E72D297353CC}">
              <c16:uniqueId val="{00000002-788D-4789-A70A-FB7864EF82DF}"/>
            </c:ext>
          </c:extLst>
        </c:ser>
        <c:ser>
          <c:idx val="1"/>
          <c:order val="1"/>
          <c:tx>
            <c:strRef>
              <c:f>'Seguimiento de proyectos'!$J$4</c:f>
              <c:strCache>
                <c:ptCount val="1"/>
                <c:pt idx="0">
                  <c:v>Real
Finalización</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val>
            <c:numRef>
              <c:f>'Seguimiento de proyectos'!$J$5:$J$13</c:f>
              <c:numCache>
                <c:formatCode>m/d/yyyy</c:formatCode>
                <c:ptCount val="9"/>
                <c:pt idx="0">
                  <c:v>43552</c:v>
                </c:pt>
                <c:pt idx="1">
                  <c:v>43551</c:v>
                </c:pt>
                <c:pt idx="2">
                  <c:v>43552</c:v>
                </c:pt>
                <c:pt idx="3">
                  <c:v>43551</c:v>
                </c:pt>
                <c:pt idx="4">
                  <c:v>43556</c:v>
                </c:pt>
                <c:pt idx="5">
                  <c:v>43557</c:v>
                </c:pt>
                <c:pt idx="6">
                  <c:v>43555</c:v>
                </c:pt>
                <c:pt idx="7">
                  <c:v>43556</c:v>
                </c:pt>
              </c:numCache>
            </c:numRef>
          </c:val>
          <c:smooth val="0"/>
          <c:extLst>
            <c:ext xmlns:c16="http://schemas.microsoft.com/office/drawing/2014/chart" uri="{C3380CC4-5D6E-409C-BE32-E72D297353CC}">
              <c16:uniqueId val="{00000003-788D-4789-A70A-FB7864EF82DF}"/>
            </c:ext>
          </c:extLst>
        </c:ser>
        <c:dLbls>
          <c:showLegendKey val="0"/>
          <c:showVal val="1"/>
          <c:showCatName val="0"/>
          <c:showSerName val="0"/>
          <c:showPercent val="0"/>
          <c:showBubbleSize val="0"/>
        </c:dLbls>
        <c:marker val="1"/>
        <c:smooth val="0"/>
        <c:axId val="427539791"/>
        <c:axId val="427542703"/>
      </c:lineChart>
      <c:catAx>
        <c:axId val="427539791"/>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427542703"/>
        <c:crosses val="autoZero"/>
        <c:auto val="1"/>
        <c:lblAlgn val="ctr"/>
        <c:lblOffset val="100"/>
        <c:noMultiLvlLbl val="0"/>
      </c:catAx>
      <c:valAx>
        <c:axId val="427542703"/>
        <c:scaling>
          <c:orientation val="minMax"/>
        </c:scaling>
        <c:delete val="0"/>
        <c:axPos val="l"/>
        <c:majorGridlines>
          <c:spPr>
            <a:ln w="9525" cap="flat" cmpd="sng" algn="ctr">
              <a:solidFill>
                <a:schemeClr val="tx1">
                  <a:lumMod val="15000"/>
                  <a:lumOff val="85000"/>
                </a:schemeClr>
              </a:solidFill>
              <a:round/>
            </a:ln>
            <a:effectLst/>
          </c:spPr>
        </c:majorGridlines>
        <c:numFmt formatCode="m/d/yyyy"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427539791"/>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hyperlink" Target="#Configuraci&#243;n!A1"/></Relationships>
</file>

<file path=xl/drawings/_rels/drawing2.xml.rels><?xml version="1.0" encoding="UTF-8" standalone="yes"?>
<Relationships xmlns="http://schemas.openxmlformats.org/package/2006/relationships"><Relationship Id="rId1" Type="http://schemas.openxmlformats.org/officeDocument/2006/relationships/hyperlink" Target="#SeguimientoDeProyectos!A1"/></Relationships>
</file>

<file path=xl/drawings/drawing1.xml><?xml version="1.0" encoding="utf-8"?>
<xdr:wsDr xmlns:xdr="http://schemas.openxmlformats.org/drawingml/2006/spreadsheetDrawing" xmlns:a="http://schemas.openxmlformats.org/drawingml/2006/main">
  <xdr:twoCellAnchor editAs="oneCell">
    <xdr:from>
      <xdr:col>1</xdr:col>
      <xdr:colOff>466</xdr:colOff>
      <xdr:row>1</xdr:row>
      <xdr:rowOff>6351</xdr:rowOff>
    </xdr:from>
    <xdr:to>
      <xdr:col>1</xdr:col>
      <xdr:colOff>1600200</xdr:colOff>
      <xdr:row>2</xdr:row>
      <xdr:rowOff>26671</xdr:rowOff>
    </xdr:to>
    <xdr:sp macro="" textlink="">
      <xdr:nvSpPr>
        <xdr:cNvPr id="3" name="Botón Configuración" descr="Botón de navegación Configuración. Haga clic para ver la hoja de cálculo de configuración." title="Botón de navegación: Configuración">
          <a:hlinkClick xmlns:r="http://schemas.openxmlformats.org/officeDocument/2006/relationships" r:id="rId1" tooltip="Haga clic para ver la configuración"/>
          <a:extLst>
            <a:ext uri="{FF2B5EF4-FFF2-40B4-BE49-F238E27FC236}">
              <a16:creationId xmlns:a16="http://schemas.microsoft.com/office/drawing/2014/main" id="{00000000-0008-0000-0000-000003000000}"/>
            </a:ext>
          </a:extLst>
        </xdr:cNvPr>
        <xdr:cNvSpPr txBox="1">
          <a:spLocks noChangeAspect="1"/>
        </xdr:cNvSpPr>
      </xdr:nvSpPr>
      <xdr:spPr>
        <a:xfrm>
          <a:off x="200491" y="825501"/>
          <a:ext cx="1599734" cy="277495"/>
        </a:xfrm>
        <a:prstGeom prst="rect">
          <a:avLst/>
        </a:prstGeom>
        <a:solidFill>
          <a:schemeClr val="tx2">
            <a:lumMod val="75000"/>
          </a:schemeClr>
        </a:solidFill>
        <a:ln>
          <a:noFill/>
        </a:ln>
      </xdr:spPr>
      <xdr:style>
        <a:lnRef idx="2">
          <a:schemeClr val="accent3">
            <a:shade val="50000"/>
          </a:schemeClr>
        </a:lnRef>
        <a:fillRef idx="1">
          <a:schemeClr val="accent3"/>
        </a:fillRef>
        <a:effectRef idx="0">
          <a:schemeClr val="accent3"/>
        </a:effectRef>
        <a:fontRef idx="minor">
          <a:schemeClr val="lt1"/>
        </a:fontRef>
      </xdr:style>
      <xdr:txBody>
        <a:bodyPr vertOverflow="overflow" horzOverflow="overflow" wrap="none" lIns="0" tIns="0" rIns="0" bIns="0" rtlCol="0" anchor="ctr"/>
        <a:lstStyle/>
        <a:p>
          <a:pPr algn="ctr" rtl="0"/>
          <a:r>
            <a:rPr lang="es" sz="1100" b="1"/>
            <a:t>CONFIGURACIÓN</a:t>
          </a:r>
        </a:p>
      </xdr:txBody>
    </xdr:sp>
    <xdr:clientData fPrintsWithSheet="0"/>
  </xdr:twoCellAnchor>
  <xdr:twoCellAnchor>
    <xdr:from>
      <xdr:col>1</xdr:col>
      <xdr:colOff>698500</xdr:colOff>
      <xdr:row>19</xdr:row>
      <xdr:rowOff>31748</xdr:rowOff>
    </xdr:from>
    <xdr:to>
      <xdr:col>5</xdr:col>
      <xdr:colOff>0</xdr:colOff>
      <xdr:row>41</xdr:row>
      <xdr:rowOff>380999</xdr:rowOff>
    </xdr:to>
    <xdr:graphicFrame macro="">
      <xdr:nvGraphicFramePr>
        <xdr:cNvPr id="6" name="Gráfico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253999</xdr:colOff>
      <xdr:row>19</xdr:row>
      <xdr:rowOff>15875</xdr:rowOff>
    </xdr:from>
    <xdr:to>
      <xdr:col>12</xdr:col>
      <xdr:colOff>904874</xdr:colOff>
      <xdr:row>39</xdr:row>
      <xdr:rowOff>127000</xdr:rowOff>
    </xdr:to>
    <xdr:graphicFrame macro="">
      <xdr:nvGraphicFramePr>
        <xdr:cNvPr id="12" name="Gráfico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181934</xdr:colOff>
      <xdr:row>1</xdr:row>
      <xdr:rowOff>6351</xdr:rowOff>
    </xdr:from>
    <xdr:to>
      <xdr:col>1</xdr:col>
      <xdr:colOff>895094</xdr:colOff>
      <xdr:row>2</xdr:row>
      <xdr:rowOff>25400</xdr:rowOff>
    </xdr:to>
    <xdr:sp macro="" textlink="">
      <xdr:nvSpPr>
        <xdr:cNvPr id="3" name="Botón Proyectos" descr="Botón de navegación de proyectos. Haga clic para ver la hoja de cálculo de proyectos." title="Botón de navegación: Proyectos">
          <a:hlinkClick xmlns:r="http://schemas.openxmlformats.org/officeDocument/2006/relationships" r:id="rId1" tooltip="Haga clic para ver los proyectos."/>
          <a:extLst>
            <a:ext uri="{FF2B5EF4-FFF2-40B4-BE49-F238E27FC236}">
              <a16:creationId xmlns:a16="http://schemas.microsoft.com/office/drawing/2014/main" id="{00000000-0008-0000-0100-000003000000}"/>
            </a:ext>
          </a:extLst>
        </xdr:cNvPr>
        <xdr:cNvSpPr txBox="1">
          <a:spLocks noChangeAspect="1"/>
        </xdr:cNvSpPr>
      </xdr:nvSpPr>
      <xdr:spPr>
        <a:xfrm>
          <a:off x="181934" y="578490"/>
          <a:ext cx="914400" cy="274754"/>
        </a:xfrm>
        <a:prstGeom prst="rect">
          <a:avLst/>
        </a:prstGeom>
        <a:solidFill>
          <a:schemeClr val="tx2">
            <a:lumMod val="50000"/>
          </a:schemeClr>
        </a:solidFill>
        <a:ln>
          <a:noFill/>
        </a:ln>
      </xdr:spPr>
      <xdr:style>
        <a:lnRef idx="2">
          <a:schemeClr val="accent3">
            <a:shade val="50000"/>
          </a:schemeClr>
        </a:lnRef>
        <a:fillRef idx="1">
          <a:schemeClr val="accent3"/>
        </a:fillRef>
        <a:effectRef idx="0">
          <a:schemeClr val="accent3"/>
        </a:effectRef>
        <a:fontRef idx="minor">
          <a:schemeClr val="lt1"/>
        </a:fontRef>
      </xdr:style>
      <xdr:txBody>
        <a:bodyPr vertOverflow="overflow" horzOverflow="overflow" wrap="none" lIns="0" tIns="0" rIns="0" bIns="0" rtlCol="0" anchor="ctr"/>
        <a:lstStyle/>
        <a:p>
          <a:pPr algn="ctr" rtl="0"/>
          <a:r>
            <a:rPr lang="es" sz="1100" b="1"/>
            <a:t>PROYECTOS</a:t>
          </a:r>
        </a:p>
      </xdr:txBody>
    </xdr:sp>
    <xdr:clientData fPrintsWithSheet="0"/>
  </xdr:twoCellAnchor>
</xdr:wsDr>
</file>

<file path=xl/tables/table1.xml><?xml version="1.0" encoding="utf-8"?>
<table xmlns="http://schemas.openxmlformats.org/spreadsheetml/2006/main" id="1" name="SeguimientoDeProyectos" displayName="SeguimientoDeProyectos" ref="B4:N12" totalsRowShown="0" headerRowDxfId="25" tableBorderDxfId="24">
  <autoFilter ref="B4:N12"/>
  <tableColumns count="13">
    <tableColumn id="1" name="Proyecto" dataDxfId="23" dataCellStyle="Texto"/>
    <tableColumn id="2" name="Categoría" dataDxfId="22" dataCellStyle="Texto"/>
    <tableColumn id="3" name="Asignado a" dataDxfId="21" dataCellStyle="Texto"/>
    <tableColumn id="4" name="Estimado_x000a_Inicio" dataDxfId="20" dataCellStyle="Fecha"/>
    <tableColumn id="5" name="Estimado _x000a_Finalización" dataDxfId="19" dataCellStyle="Fecha"/>
    <tableColumn id="6" name="Trabajo estimado (en horas)" dataDxfId="18" dataCellStyle="Números"/>
    <tableColumn id="7" name="Duración estimada (en días)" dataDxfId="17" dataCellStyle="Duración estimada">
      <calculatedColumnFormula>IF(COUNTA('Seguimiento de proyectos'!$E5,'Seguimiento de proyectos'!$F5)&lt;&gt;2,"",DAYS360('Seguimiento de proyectos'!$E5,'Seguimiento de proyectos'!$F5,FALSE))</calculatedColumnFormula>
    </tableColumn>
    <tableColumn id="8" name="Real _x000a_Inicio" dataDxfId="16" dataCellStyle="Inicio real"/>
    <tableColumn id="9" name="Real_x000a_Finalización" dataDxfId="15" dataCellStyle="Fecha"/>
    <tableColumn id="11" name="Trabajo real (en horas)" dataDxfId="14" dataCellStyle="Números"/>
    <tableColumn id="13" name="Duración real (en días)" dataDxfId="13" dataCellStyle="Columna gris">
      <calculatedColumnFormula>IF(COUNTA('Seguimiento de proyectos'!$I5,'Seguimiento de proyectos'!$J5)&lt;&gt;2,"",DAYS360('Seguimiento de proyectos'!$I5,'Seguimiento de proyectos'!$J5,FALSE))</calculatedColumnFormula>
    </tableColumn>
    <tableColumn id="16" name="Peso" dataDxfId="12" dataCellStyle="Texto"/>
    <tableColumn id="10" name="Completa" dataDxfId="11" dataCellStyle="Texto"/>
  </tableColumns>
  <tableStyleInfo name="Estilo de tabla personalizado 2" showFirstColumn="0" showLastColumn="0" showRowStripes="1" showColumnStripes="0"/>
</table>
</file>

<file path=xl/tables/table2.xml><?xml version="1.0" encoding="utf-8"?>
<table xmlns="http://schemas.openxmlformats.org/spreadsheetml/2006/main" id="3" name="Tabla4" displayName="Tabla4" ref="N25:O27" headerRowCount="0" totalsRowShown="0" headerRowDxfId="10" dataDxfId="9">
  <tableColumns count="2">
    <tableColumn id="1" name="Columna1" headerRowDxfId="8" dataDxfId="7"/>
    <tableColumn id="2" name="Columna2" headerRowDxfId="6" dataDxfId="5"/>
  </tableColumns>
  <tableStyleInfo name="TableStyleLight7" showFirstColumn="0" showLastColumn="0" showRowStripes="1" showColumnStripes="0"/>
</table>
</file>

<file path=xl/tables/table3.xml><?xml version="1.0" encoding="utf-8"?>
<table xmlns="http://schemas.openxmlformats.org/spreadsheetml/2006/main" id="2" name="TablaDeCategoríasYEmpleados" displayName="TablaDeCategoríasYEmpleados" ref="B4:C10" totalsRowShown="0" headerRowDxfId="4" dataDxfId="3" tableBorderDxfId="2" headerRowCellStyle="Título 2" dataCellStyle="Texto">
  <autoFilter ref="B4:C10"/>
  <tableColumns count="2">
    <tableColumn id="1" name="Nombre de categoría" dataDxfId="1" dataCellStyle="Texto"/>
    <tableColumn id="2" name="Nombre del empleado" dataDxfId="0" dataCellStyle="Texto"/>
  </tableColumns>
  <tableStyleInfo name="Estilo de tabla personalizado 2" showFirstColumn="0" showLastColumn="0" showRowStripes="1" showColumnStripes="0"/>
</table>
</file>

<file path=xl/theme/theme1.xml><?xml version="1.0" encoding="utf-8"?>
<a:theme xmlns:a="http://schemas.openxmlformats.org/drawingml/2006/main" name="Office Theme">
  <a:themeElements>
    <a:clrScheme name="072_Project_Tracker">
      <a:dk1>
        <a:sysClr val="windowText" lastClr="000000"/>
      </a:dk1>
      <a:lt1>
        <a:sysClr val="window" lastClr="FFFFFF"/>
      </a:lt1>
      <a:dk2>
        <a:srgbClr val="4C483D"/>
      </a:dk2>
      <a:lt2>
        <a:srgbClr val="E4E3E2"/>
      </a:lt2>
      <a:accent1>
        <a:srgbClr val="FF5959"/>
      </a:accent1>
      <a:accent2>
        <a:srgbClr val="8DBB70"/>
      </a:accent2>
      <a:accent3>
        <a:srgbClr val="F0BB44"/>
      </a:accent3>
      <a:accent4>
        <a:srgbClr val="61ADBF"/>
      </a:accent4>
      <a:accent5>
        <a:srgbClr val="A3648B"/>
      </a:accent5>
      <a:accent6>
        <a:srgbClr val="F8943F"/>
      </a:accent6>
      <a:hlink>
        <a:srgbClr val="61ADBF"/>
      </a:hlink>
      <a:folHlink>
        <a:srgbClr val="A3648B"/>
      </a:folHlink>
    </a:clrScheme>
    <a:fontScheme name="085_Weekly_Time_Planner">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Override1.xml><?xml version="1.0" encoding="utf-8"?>
<a:themeOverride xmlns:a="http://schemas.openxmlformats.org/drawingml/2006/main">
  <a:clrScheme name="072_Project_Tracker">
    <a:dk1>
      <a:sysClr val="windowText" lastClr="000000"/>
    </a:dk1>
    <a:lt1>
      <a:sysClr val="window" lastClr="FFFFFF"/>
    </a:lt1>
    <a:dk2>
      <a:srgbClr val="4C483D"/>
    </a:dk2>
    <a:lt2>
      <a:srgbClr val="E4E3E2"/>
    </a:lt2>
    <a:accent1>
      <a:srgbClr val="FF5959"/>
    </a:accent1>
    <a:accent2>
      <a:srgbClr val="8DBB70"/>
    </a:accent2>
    <a:accent3>
      <a:srgbClr val="F0BB44"/>
    </a:accent3>
    <a:accent4>
      <a:srgbClr val="61ADBF"/>
    </a:accent4>
    <a:accent5>
      <a:srgbClr val="A3648B"/>
    </a:accent5>
    <a:accent6>
      <a:srgbClr val="F8943F"/>
    </a:accent6>
    <a:hlink>
      <a:srgbClr val="61ADBF"/>
    </a:hlink>
    <a:folHlink>
      <a:srgbClr val="A3648B"/>
    </a:folHlink>
  </a:clrScheme>
  <a:fontScheme name="085_Weekly_Time_Planner">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table" Target="../tables/table2.xml"/></Relationships>
</file>

<file path=xl/worksheets/_rels/sheet2.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9"/>
    <pageSetUpPr autoPageBreaks="0" fitToPage="1"/>
  </sheetPr>
  <dimension ref="A1:O27"/>
  <sheetViews>
    <sheetView showGridLines="0" tabSelected="1" topLeftCell="C1" zoomScale="60" zoomScaleNormal="60" workbookViewId="0">
      <pane ySplit="4" topLeftCell="A11" activePane="bottomLeft" state="frozen"/>
      <selection pane="bottomLeft" activeCell="N17" sqref="N17"/>
    </sheetView>
  </sheetViews>
  <sheetFormatPr baseColWidth="10" defaultColWidth="9" defaultRowHeight="30" customHeight="1" x14ac:dyDescent="0.3"/>
  <cols>
    <col min="1" max="1" width="2.625" style="1" customWidth="1"/>
    <col min="2" max="2" width="36.75" style="1" customWidth="1"/>
    <col min="3" max="3" width="37.125" style="1" customWidth="1"/>
    <col min="4" max="4" width="22.625" style="1" customWidth="1"/>
    <col min="5" max="6" width="15.625" style="2" customWidth="1"/>
    <col min="7" max="7" width="13.875" style="1" customWidth="1"/>
    <col min="8" max="8" width="13.75" style="1" customWidth="1"/>
    <col min="9" max="10" width="15.625" style="2" customWidth="1"/>
    <col min="11" max="11" width="10.875" style="1" customWidth="1"/>
    <col min="12" max="12" width="25.5" style="1" customWidth="1"/>
    <col min="13" max="13" width="37.75" style="1" customWidth="1"/>
    <col min="14" max="14" width="30.375" style="1" customWidth="1"/>
    <col min="15" max="15" width="16.5" style="1" customWidth="1"/>
    <col min="16" max="16384" width="9" style="1"/>
  </cols>
  <sheetData>
    <row r="1" spans="1:15" ht="65.099999999999994" customHeight="1" x14ac:dyDescent="0.3">
      <c r="B1" s="5" t="s">
        <v>15</v>
      </c>
      <c r="C1"/>
    </row>
    <row r="2" spans="1:15" ht="20.25" customHeight="1" x14ac:dyDescent="0.3">
      <c r="A2" s="3"/>
      <c r="B2" s="5"/>
      <c r="C2" s="4" t="s">
        <v>1</v>
      </c>
      <c r="D2" s="21"/>
    </row>
    <row r="3" spans="1:15" ht="20.25" customHeight="1" x14ac:dyDescent="0.3">
      <c r="G3"/>
      <c r="H3"/>
    </row>
    <row r="4" spans="1:15" ht="54.95" customHeight="1" x14ac:dyDescent="0.3">
      <c r="B4" s="14" t="s">
        <v>0</v>
      </c>
      <c r="C4" s="14" t="s">
        <v>2</v>
      </c>
      <c r="D4" s="14" t="s">
        <v>3</v>
      </c>
      <c r="E4" s="15" t="s">
        <v>4</v>
      </c>
      <c r="F4" s="15" t="s">
        <v>5</v>
      </c>
      <c r="G4" s="16" t="s">
        <v>6</v>
      </c>
      <c r="H4" s="17" t="s">
        <v>7</v>
      </c>
      <c r="I4" s="18" t="s">
        <v>8</v>
      </c>
      <c r="J4" s="15" t="s">
        <v>9</v>
      </c>
      <c r="K4" s="16" t="s">
        <v>10</v>
      </c>
      <c r="L4" s="16" t="s">
        <v>11</v>
      </c>
      <c r="M4" s="14" t="s">
        <v>29</v>
      </c>
      <c r="N4" s="14" t="s">
        <v>30</v>
      </c>
    </row>
    <row r="5" spans="1:15" ht="30" customHeight="1" x14ac:dyDescent="0.3">
      <c r="B5" s="7" t="s">
        <v>17</v>
      </c>
      <c r="C5" s="7" t="s">
        <v>26</v>
      </c>
      <c r="D5" s="7" t="s">
        <v>18</v>
      </c>
      <c r="E5" s="8">
        <f>DATE(2019,3,25)</f>
        <v>43549</v>
      </c>
      <c r="F5" s="8">
        <f>DATE(2019,3,27)</f>
        <v>43551</v>
      </c>
      <c r="G5" s="9">
        <v>12</v>
      </c>
      <c r="H5" s="10">
        <v>2</v>
      </c>
      <c r="I5" s="11">
        <f>DATE(2019,3,25)</f>
        <v>43549</v>
      </c>
      <c r="J5" s="8">
        <f>DATE(2019,3,28)</f>
        <v>43552</v>
      </c>
      <c r="K5" s="9">
        <v>21</v>
      </c>
      <c r="L5" s="12">
        <f>IF(COUNTA('Seguimiento de proyectos'!$I5,'Seguimiento de proyectos'!$J5)&lt;&gt;2,"",DAYS360('Seguimiento de proyectos'!$I5,'Seguimiento de proyectos'!$J5,FALSE))</f>
        <v>3</v>
      </c>
      <c r="M5" s="7">
        <v>3</v>
      </c>
      <c r="N5" s="7" t="s">
        <v>31</v>
      </c>
    </row>
    <row r="6" spans="1:15" ht="30" customHeight="1" x14ac:dyDescent="0.3">
      <c r="B6" s="7" t="s">
        <v>19</v>
      </c>
      <c r="C6" s="7" t="s">
        <v>27</v>
      </c>
      <c r="D6" s="7" t="s">
        <v>16</v>
      </c>
      <c r="E6" s="8">
        <f>DATE(2019,3,25)</f>
        <v>43549</v>
      </c>
      <c r="F6" s="8">
        <f>DATE(2019,3,26)</f>
        <v>43550</v>
      </c>
      <c r="G6" s="9">
        <v>8</v>
      </c>
      <c r="H6" s="10">
        <v>1</v>
      </c>
      <c r="I6" s="11">
        <f>DATE(2019,3,25)</f>
        <v>43549</v>
      </c>
      <c r="J6" s="8">
        <f>DATE(2019,3,27)</f>
        <v>43551</v>
      </c>
      <c r="K6" s="9">
        <v>10</v>
      </c>
      <c r="L6" s="12">
        <f>IF(COUNTA('Seguimiento de proyectos'!$I6,'Seguimiento de proyectos'!$J6)&lt;&gt;2,"",DAYS360('Seguimiento de proyectos'!$I6,'Seguimiento de proyectos'!$J6,FALSE))</f>
        <v>2</v>
      </c>
      <c r="M6" s="7">
        <v>3</v>
      </c>
      <c r="N6" s="7" t="s">
        <v>31</v>
      </c>
    </row>
    <row r="7" spans="1:15" ht="30" customHeight="1" x14ac:dyDescent="0.3">
      <c r="B7" s="7" t="s">
        <v>21</v>
      </c>
      <c r="C7" s="7" t="s">
        <v>26</v>
      </c>
      <c r="D7" s="7" t="s">
        <v>18</v>
      </c>
      <c r="E7" s="8">
        <f>DATE(2019,3,27)</f>
        <v>43551</v>
      </c>
      <c r="F7" s="8">
        <f>DATE(2019,3,30)</f>
        <v>43554</v>
      </c>
      <c r="G7" s="9">
        <v>12</v>
      </c>
      <c r="H7" s="10">
        <v>2</v>
      </c>
      <c r="I7" s="11">
        <f>DATE(2019,3,28)</f>
        <v>43552</v>
      </c>
      <c r="J7" s="8">
        <f>DATE(2019,3,28)</f>
        <v>43552</v>
      </c>
      <c r="K7" s="9">
        <v>8</v>
      </c>
      <c r="L7" s="12">
        <v>1</v>
      </c>
      <c r="M7" s="7">
        <v>3</v>
      </c>
      <c r="N7" s="7" t="s">
        <v>31</v>
      </c>
    </row>
    <row r="8" spans="1:15" ht="30" customHeight="1" x14ac:dyDescent="0.3">
      <c r="B8" s="7" t="s">
        <v>20</v>
      </c>
      <c r="C8" s="7" t="s">
        <v>26</v>
      </c>
      <c r="D8" s="7" t="s">
        <v>16</v>
      </c>
      <c r="E8" s="8">
        <f>DATE(2019,3,26)</f>
        <v>43550</v>
      </c>
      <c r="F8" s="8">
        <f>DATE(2019,3,28)</f>
        <v>43552</v>
      </c>
      <c r="G8" s="9">
        <v>12</v>
      </c>
      <c r="H8" s="10">
        <f>IF(COUNTA('Seguimiento de proyectos'!$E8,'Seguimiento de proyectos'!$F8)&lt;&gt;2,"",DAYS360('Seguimiento de proyectos'!$E8,'Seguimiento de proyectos'!$F8,FALSE))</f>
        <v>2</v>
      </c>
      <c r="I8" s="11">
        <f>DATE(2019,3,27)</f>
        <v>43551</v>
      </c>
      <c r="J8" s="8">
        <f>DATE(2019,3,27)</f>
        <v>43551</v>
      </c>
      <c r="K8" s="9">
        <v>9</v>
      </c>
      <c r="L8" s="12">
        <v>1</v>
      </c>
      <c r="M8" s="7">
        <v>3</v>
      </c>
      <c r="N8" s="7" t="s">
        <v>31</v>
      </c>
    </row>
    <row r="9" spans="1:15" ht="30" customHeight="1" x14ac:dyDescent="0.3">
      <c r="B9" s="7" t="s">
        <v>22</v>
      </c>
      <c r="C9" s="7" t="s">
        <v>26</v>
      </c>
      <c r="D9" s="7" t="s">
        <v>18</v>
      </c>
      <c r="E9" s="8">
        <f>DATE(2019,3,30)</f>
        <v>43554</v>
      </c>
      <c r="F9" s="8">
        <f>DATE(2019,4,1)</f>
        <v>43556</v>
      </c>
      <c r="G9" s="9">
        <v>12</v>
      </c>
      <c r="H9" s="10">
        <f>IF(COUNTA('Seguimiento de proyectos'!$E9,'Seguimiento de proyectos'!$F9)&lt;&gt;2,"",DAYS360('Seguimiento de proyectos'!$E9,'Seguimiento de proyectos'!$F9,FALSE))</f>
        <v>1</v>
      </c>
      <c r="I9" s="11">
        <f>DATE(2019,3,29)</f>
        <v>43553</v>
      </c>
      <c r="J9" s="8">
        <f>DATE(2019,4,1)</f>
        <v>43556</v>
      </c>
      <c r="K9" s="9">
        <v>18</v>
      </c>
      <c r="L9" s="20">
        <v>3</v>
      </c>
      <c r="M9" s="7">
        <v>3</v>
      </c>
      <c r="N9" s="7" t="s">
        <v>31</v>
      </c>
    </row>
    <row r="10" spans="1:15" ht="30" customHeight="1" x14ac:dyDescent="0.3">
      <c r="B10" s="7" t="s">
        <v>25</v>
      </c>
      <c r="C10" s="7" t="s">
        <v>26</v>
      </c>
      <c r="D10" s="7" t="s">
        <v>18</v>
      </c>
      <c r="E10" s="8">
        <f>DATE(2019,4,1)</f>
        <v>43556</v>
      </c>
      <c r="F10" s="8">
        <f>DATE(2019,4,3)</f>
        <v>43558</v>
      </c>
      <c r="G10" s="9">
        <v>12</v>
      </c>
      <c r="H10" s="10">
        <f>IF(COUNTA('Seguimiento de proyectos'!$E10,'Seguimiento de proyectos'!$F10)&lt;&gt;2,"",DAYS360('Seguimiento de proyectos'!$E10,'Seguimiento de proyectos'!$F10,FALSE))</f>
        <v>2</v>
      </c>
      <c r="I10" s="11">
        <f>DATE(2019,4,2)</f>
        <v>43557</v>
      </c>
      <c r="J10" s="8">
        <f>DATE(2019,4,2)</f>
        <v>43557</v>
      </c>
      <c r="K10" s="9">
        <v>3</v>
      </c>
      <c r="L10" s="12">
        <v>1</v>
      </c>
      <c r="M10" s="7">
        <v>3</v>
      </c>
      <c r="N10" s="7" t="s">
        <v>31</v>
      </c>
    </row>
    <row r="11" spans="1:15" ht="30" customHeight="1" x14ac:dyDescent="0.3">
      <c r="B11" s="7" t="s">
        <v>23</v>
      </c>
      <c r="C11" s="7" t="s">
        <v>26</v>
      </c>
      <c r="D11" s="7" t="s">
        <v>16</v>
      </c>
      <c r="E11" s="8">
        <f>DATE(2019,3,28)</f>
        <v>43552</v>
      </c>
      <c r="F11" s="8">
        <f>DATE(2019,3,30)</f>
        <v>43554</v>
      </c>
      <c r="G11" s="9">
        <v>12</v>
      </c>
      <c r="H11" s="10">
        <f>IF(COUNTA('Seguimiento de proyectos'!$E11,'Seguimiento de proyectos'!$F11)&lt;&gt;2,"",DAYS360('Seguimiento de proyectos'!$E11,'Seguimiento de proyectos'!$F11,FALSE))</f>
        <v>2</v>
      </c>
      <c r="I11" s="11">
        <f>DATE(2019,3,28)</f>
        <v>43552</v>
      </c>
      <c r="J11" s="8">
        <f>DATE(2019,3,31)</f>
        <v>43555</v>
      </c>
      <c r="K11" s="9">
        <v>15</v>
      </c>
      <c r="L11" s="12">
        <f>IF(COUNTA('Seguimiento de proyectos'!$I11,'Seguimiento de proyectos'!$J11)&lt;&gt;2,"",DAYS360('Seguimiento de proyectos'!$I11,'Seguimiento de proyectos'!$J11,FALSE))</f>
        <v>3</v>
      </c>
      <c r="M11" s="7">
        <v>3</v>
      </c>
      <c r="N11" s="7" t="s">
        <v>31</v>
      </c>
    </row>
    <row r="12" spans="1:15" ht="30" customHeight="1" x14ac:dyDescent="0.3">
      <c r="B12" s="7" t="s">
        <v>24</v>
      </c>
      <c r="C12" s="7" t="s">
        <v>26</v>
      </c>
      <c r="D12" s="7" t="s">
        <v>16</v>
      </c>
      <c r="E12" s="8">
        <f>DATE(2019,3,30)</f>
        <v>43554</v>
      </c>
      <c r="F12" s="8">
        <f>DATE(2019,3,31)</f>
        <v>43555</v>
      </c>
      <c r="G12" s="9">
        <v>8</v>
      </c>
      <c r="H12" s="10">
        <v>1</v>
      </c>
      <c r="I12" s="11">
        <f>DATE(2019,4,1)</f>
        <v>43556</v>
      </c>
      <c r="J12" s="8">
        <f>DATE(2019,4,1)</f>
        <v>43556</v>
      </c>
      <c r="K12" s="9">
        <v>3</v>
      </c>
      <c r="L12" s="12">
        <v>1</v>
      </c>
      <c r="M12" s="7">
        <v>2</v>
      </c>
      <c r="N12" s="7" t="s">
        <v>31</v>
      </c>
    </row>
    <row r="14" spans="1:15" ht="30" customHeight="1" x14ac:dyDescent="0.3">
      <c r="L14" s="1" t="s">
        <v>36</v>
      </c>
      <c r="M14" s="1">
        <v>5</v>
      </c>
    </row>
    <row r="15" spans="1:15" ht="30" customHeight="1" x14ac:dyDescent="0.3">
      <c r="L15" s="1" t="s">
        <v>33</v>
      </c>
      <c r="M15" s="1">
        <v>80</v>
      </c>
      <c r="N15" s="1">
        <v>100</v>
      </c>
      <c r="O15" s="1" t="s">
        <v>35</v>
      </c>
    </row>
    <row r="16" spans="1:15" ht="30" customHeight="1" x14ac:dyDescent="0.3">
      <c r="L16" s="1" t="s">
        <v>34</v>
      </c>
      <c r="M16" s="1">
        <f>SUM(SeguimientoDeProyectos[Peso])+M14</f>
        <v>28</v>
      </c>
    </row>
    <row r="17" spans="13:15" ht="30" customHeight="1" thickBot="1" x14ac:dyDescent="0.35">
      <c r="M17" s="1" t="s">
        <v>32</v>
      </c>
      <c r="N17" s="22">
        <f>(N15*M16)/M15</f>
        <v>35</v>
      </c>
      <c r="O17" s="23" t="s">
        <v>35</v>
      </c>
    </row>
    <row r="18" spans="13:15" ht="30" customHeight="1" thickTop="1" x14ac:dyDescent="0.3"/>
    <row r="25" spans="13:15" ht="30" customHeight="1" x14ac:dyDescent="0.3">
      <c r="N25" s="1" t="s">
        <v>37</v>
      </c>
      <c r="O25" s="1" t="s">
        <v>38</v>
      </c>
    </row>
    <row r="26" spans="13:15" ht="30" customHeight="1" x14ac:dyDescent="0.3">
      <c r="N26" s="1" t="s">
        <v>39</v>
      </c>
      <c r="O26" s="1">
        <f>SUM(SeguimientoDeProyectos[Trabajo estimado (en horas)])</f>
        <v>88</v>
      </c>
    </row>
    <row r="27" spans="13:15" ht="30" customHeight="1" x14ac:dyDescent="0.3">
      <c r="N27" s="1" t="s">
        <v>40</v>
      </c>
      <c r="O27" s="1">
        <f>SUM(SeguimientoDeProyectos[Trabajo real (en horas)])</f>
        <v>87</v>
      </c>
    </row>
  </sheetData>
  <conditionalFormatting sqref="K5:K12">
    <cfRule type="expression" dxfId="27" priority="6">
      <formula>(ABS((K5-G5))/G5)&gt;PorcentajeMarca</formula>
    </cfRule>
  </conditionalFormatting>
  <conditionalFormatting sqref="L5:L12">
    <cfRule type="expression" dxfId="26" priority="8">
      <formula>(ABS((L5-H5))/H5)&gt;PorcentajeMarca</formula>
    </cfRule>
  </conditionalFormatting>
  <dataValidations count="16">
    <dataValidation allowBlank="1" showInputMessage="1" prompt="Indique los proyectos en la hoja de seguimiento de proyectos. Defina el porcentaje superior/inferior para D2. El trabajo real en horas y la duración real en días resaltarán los valores superior/inferior en negrita roja, y una bandera en K y M." sqref="A1"/>
    <dataValidation allowBlank="1" showInputMessage="1" showErrorMessage="1" prompt="El porcentaje superior o inferior personalizable usado para resaltar el trabajo real en horas y días en la tabla del proyecto que están por encima o por debajo de este número." sqref="D2"/>
    <dataValidation type="list" allowBlank="1" showInputMessage="1" showErrorMessage="1" error="Seleccione un empleado de la lista o cree un empleado para mostrarlo en esta lista desde la hoja de cálculo de configuración." sqref="D5:D12">
      <formula1>ListaDeEmpleados</formula1>
    </dataValidation>
    <dataValidation type="list" allowBlank="1" showInputMessage="1" showErrorMessage="1" error="Seleccione una categoría de la lista o cree una categoría para mostrarla en esta lista desde la hoja de cálculo de configuración." sqref="C5:C12">
      <formula1>ListaDeCategorías</formula1>
    </dataValidation>
    <dataValidation allowBlank="1" showInputMessage="1" showErrorMessage="1" prompt="Escriba en esta columna los nombres de proyecto" sqref="B4"/>
    <dataValidation allowBlank="1" showInputMessage="1" showErrorMessage="1" prompt="Seleccione en esta columna el nombre de categoría de la lista desplegable de cada celda. Las opciones de esta lista se definen en la hoja de configuración. Presione ALT+FLECHA ABAJO para recorrer la lista y ENTRAR para seleccionar." sqref="C4"/>
    <dataValidation allowBlank="1" showInputMessage="1" showErrorMessage="1" prompt="Seleccione el nombre del empleado en la lista desplegable en cada celda de esta columna. Las opciones se definen en la hoja de cálculo de configuración. Presione ALT+FLECHA ABAJO para ir a la lista y, después, presione ENTRAR para realizar una selección." sqref="D4"/>
    <dataValidation allowBlank="1" showInputMessage="1" showErrorMessage="1" prompt="Especifique en esta columna la fecha de inicio estimada del proyecto." sqref="E4"/>
    <dataValidation allowBlank="1" showInputMessage="1" showErrorMessage="1" prompt="Especifique en esta columna la fecha de finalización estimada del proyecto." sqref="F4"/>
    <dataValidation allowBlank="1" showInputMessage="1" showErrorMessage="1" prompt="Especifique el trabajo estimado del proyecto en horas." sqref="G4"/>
    <dataValidation allowBlank="1" showInputMessage="1" showErrorMessage="1" prompt="Especifique en esta columna la duración estimada del proyecto en días." sqref="H4"/>
    <dataValidation allowBlank="1" showInputMessage="1" showErrorMessage="1" prompt="Especifique en esta columna la fecha de inicio real del proyecto." sqref="I4"/>
    <dataValidation allowBlank="1" showInputMessage="1" showErrorMessage="1" prompt="Especifique en esta columna la fecha de finalización real del proyecto." sqref="J4"/>
    <dataValidation allowBlank="1" showInputMessage="1" showErrorMessage="1" prompt="Escriba el trabajo real del proyecto en horas. Los valores que cumplen los criterios de límite superior o inferior se resaltan en rojo y en negrita, y generan un icono de bandera en cada celda en la columna K de la izquierda." sqref="K4"/>
    <dataValidation allowBlank="1" showInputMessage="1" showErrorMessage="1" prompt="Escriba la duración del proyecto real en días. Los valores que cumplen los criterios de límite superior o inferior se resaltan en rojo y en negrita, y generan un icono de bandera en cada celda en la columna M de la izquierda." sqref="L4"/>
    <dataValidation allowBlank="1" showInputMessage="1" showErrorMessage="1" prompt="Escriba en esta columna las notas para los proyectos." sqref="M4:N4"/>
  </dataValidations>
  <printOptions horizontalCentered="1"/>
  <pageMargins left="0.25" right="0.25" top="0.5" bottom="0.5" header="0.3" footer="0.3"/>
  <pageSetup paperSize="9" fitToHeight="0" orientation="landscape" r:id="rId1"/>
  <headerFooter differentFirst="1">
    <oddFooter>&amp;CPage &amp;P of &amp;N</oddFooter>
  </headerFooter>
  <ignoredErrors>
    <ignoredError sqref="J6" formula="1"/>
    <ignoredError sqref="H12 H5:H7 L7:L10 L12" calculatedColumn="1"/>
  </ignoredErrors>
  <drawing r:id="rId2"/>
  <tableParts count="2">
    <tablePart r:id="rId3"/>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3"/>
    <pageSetUpPr fitToPage="1"/>
  </sheetPr>
  <dimension ref="B1:C11"/>
  <sheetViews>
    <sheetView showGridLines="0" zoomScaleNormal="100" workbookViewId="0">
      <pane ySplit="4" topLeftCell="A5" activePane="bottomLeft" state="frozen"/>
      <selection pane="bottomLeft" activeCell="C6" sqref="C6"/>
    </sheetView>
  </sheetViews>
  <sheetFormatPr baseColWidth="10" defaultColWidth="9" defaultRowHeight="30" customHeight="1" x14ac:dyDescent="0.3"/>
  <cols>
    <col min="1" max="1" width="2.625" customWidth="1"/>
    <col min="2" max="3" width="25.625" customWidth="1"/>
    <col min="4" max="4" width="2.625" customWidth="1"/>
  </cols>
  <sheetData>
    <row r="1" spans="2:3" ht="65.099999999999994" customHeight="1" x14ac:dyDescent="0.3">
      <c r="B1" s="6" t="s">
        <v>12</v>
      </c>
    </row>
    <row r="2" spans="2:3" ht="20.25" customHeight="1" x14ac:dyDescent="0.3"/>
    <row r="3" spans="2:3" ht="20.25" customHeight="1" x14ac:dyDescent="0.3"/>
    <row r="4" spans="2:3" ht="50.1" customHeight="1" x14ac:dyDescent="0.3">
      <c r="B4" s="19" t="s">
        <v>13</v>
      </c>
      <c r="C4" s="19" t="s">
        <v>14</v>
      </c>
    </row>
    <row r="5" spans="2:3" ht="30" customHeight="1" x14ac:dyDescent="0.3">
      <c r="B5" s="7" t="s">
        <v>26</v>
      </c>
      <c r="C5" s="7" t="s">
        <v>16</v>
      </c>
    </row>
    <row r="6" spans="2:3" ht="30" customHeight="1" x14ac:dyDescent="0.3">
      <c r="B6" s="7" t="s">
        <v>27</v>
      </c>
      <c r="C6" s="7" t="s">
        <v>18</v>
      </c>
    </row>
    <row r="7" spans="2:3" ht="30" customHeight="1" x14ac:dyDescent="0.3">
      <c r="B7" s="7" t="s">
        <v>28</v>
      </c>
      <c r="C7" s="7"/>
    </row>
    <row r="8" spans="2:3" ht="30" customHeight="1" x14ac:dyDescent="0.3">
      <c r="B8" s="7"/>
      <c r="C8" s="7"/>
    </row>
    <row r="9" spans="2:3" ht="30" customHeight="1" x14ac:dyDescent="0.3">
      <c r="B9" s="7"/>
      <c r="C9" s="7"/>
    </row>
    <row r="10" spans="2:3" ht="30" customHeight="1" x14ac:dyDescent="0.3">
      <c r="B10" s="7"/>
      <c r="C10" s="7"/>
    </row>
    <row r="11" spans="2:3" ht="30" customHeight="1" x14ac:dyDescent="0.3">
      <c r="B11" s="13"/>
    </row>
  </sheetData>
  <dataValidations count="3">
    <dataValidation allowBlank="1" showInputMessage="1" prompt="The setup worksheet contains a customizable list of project categories and employee names. These lists are used as dropdown lists in the project tracker worksheet. The lists do not need the same number of items between them " sqref="A1"/>
    <dataValidation allowBlank="1" showInputMessage="1" showErrorMessage="1" prompt="Escriba los nombres de los empleados en esta columna, que se usarán como opciones en la lista desplegable Asignado a de la hoja de cálculo de seguimiento de proyectos." sqref="C4"/>
    <dataValidation allowBlank="1" showInputMessage="1" showErrorMessage="1" prompt="Escriba las categorías de proyectos en esta columna, que se usarán como opciones en la lista desplegable Categoría de la hoja de cálculo de seguimiento de proyectos." sqref="B4"/>
  </dataValidations>
  <pageMargins left="0.7" right="0.7" top="0.75" bottom="0.75" header="0.3" footer="0.3"/>
  <pageSetup paperSize="9" fitToHeight="0" orientation="portrait" r:id="rId1"/>
  <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6</vt:i4>
      </vt:variant>
    </vt:vector>
  </HeadingPairs>
  <TitlesOfParts>
    <vt:vector size="8" baseType="lpstr">
      <vt:lpstr>Seguimiento de proyectos</vt:lpstr>
      <vt:lpstr>Configuración</vt:lpstr>
      <vt:lpstr>ListaDeCategorías</vt:lpstr>
      <vt:lpstr>ListaDeEmpleados</vt:lpstr>
      <vt:lpstr>PorcentajeMarca</vt:lpstr>
      <vt:lpstr>TítuloDeColumna1</vt:lpstr>
      <vt:lpstr>TítuloDeColumna2</vt:lpstr>
      <vt:lpstr>'Seguimiento de proyectos'!Títulos_a_imprimir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SoyAleZamora</dc:creator>
  <cp:lastModifiedBy>SoyAleZamora</cp:lastModifiedBy>
  <dcterms:created xsi:type="dcterms:W3CDTF">2016-08-03T05:15:41Z</dcterms:created>
  <dcterms:modified xsi:type="dcterms:W3CDTF">2019-06-01T12:10:15Z</dcterms:modified>
</cp:coreProperties>
</file>