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20A0CBB0-F114-4900-8649-9095D022CB0B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AC3" i="1"/>
  <c r="AG3" i="1"/>
  <c r="AD3" i="1"/>
  <c r="B1" i="1"/>
  <c r="Q5" i="1"/>
  <c r="AG5" i="1"/>
  <c r="AD5" i="1"/>
  <c r="AC5" i="1"/>
  <c r="H5" i="1" l="1"/>
  <c r="Y5" i="1" l="1"/>
  <c r="Y3" i="1" s="1"/>
  <c r="X5" i="1"/>
  <c r="X3" i="1" s="1"/>
  <c r="W5" i="1"/>
  <c r="W3" i="1" s="1"/>
  <c r="V5" i="1"/>
  <c r="V3" i="1" s="1"/>
  <c r="Z5" i="1" l="1"/>
  <c r="Z3" i="1" s="1"/>
</calcChain>
</file>

<file path=xl/sharedStrings.xml><?xml version="1.0" encoding="utf-8"?>
<sst xmlns="http://schemas.openxmlformats.org/spreadsheetml/2006/main" count="47" uniqueCount="38">
  <si>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</si>
  <si>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</si>
  <si>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</si>
  <si>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</si>
  <si>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</si>
  <si>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</si>
  <si>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</si>
  <si>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</si>
  <si>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</si>
  <si>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</si>
  <si>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</si>
  <si>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</si>
  <si>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</si>
  <si>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</si>
  <si>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</si>
  <si>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</si>
  <si>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</si>
  <si>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</si>
  <si>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</si>
  <si>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</si>
  <si>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</si>
  <si>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</si>
  <si>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</si>
  <si>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</si>
  <si>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</si>
  <si>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</si>
  <si>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</si>
  <si>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</si>
  <si>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</si>
  <si>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</si>
  <si>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</si>
  <si>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</si>
  <si>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Total</t>
  </si>
  <si>
    <t>%
DUI</t>
  </si>
  <si>
    <t>%
Other</t>
  </si>
  <si>
    <t>%
Summer</t>
  </si>
  <si>
    <t>%
Old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</si>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</sst>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6" fontId="2" fillId="0" borderId="1" xfId="0" applyNumberFormat="1" applyFont="1" applyBorder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6" fontId="2" fillId="0" borderId="5" xfId="0" applyNumberFormat="1" applyFont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9" fontId="2" fillId="10" borderId="16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168" fontId="3" fillId="8" borderId="7" xfId="0" applyNumberFormat="1" applyFont="1" applyFill="1" applyBorder="1" applyAlignment="1">
      <alignment horizontal="left" wrapText="1"/>
    </xf>
    <xf numFmtId="0" fontId="3" fillId="8" borderId="7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3" fillId="0" borderId="1" xfId="3" applyNumberFormat="1" applyFont="1" applyBorder="1"/>
    <xf numFmtId="6" fontId="3" fillId="10" borderId="13" xfId="0" applyNumberFormat="1" applyFont="1" applyFill="1" applyBorder="1"/>
    <xf numFmtId="6" fontId="3" fillId="10" borderId="15" xfId="0" applyNumberFormat="1" applyFont="1" applyFill="1" applyBorder="1"/>
    <xf numFmtId="165" fontId="3" fillId="0" borderId="2" xfId="0" applyNumberFormat="1" applyFont="1" applyBorder="1"/>
    <xf numFmtId="165" fontId="3" fillId="0" borderId="17" xfId="0" applyNumberFormat="1" applyFont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showGridLines="0" tabSelected="1" workbookViewId="0"/>
  </sheetViews>
  <sheetFormatPr baseColWidth="10" defaultColWidth="14.42578125" defaultRowHeight="13.5" x14ac:dyDescent="0.25"/>
  <cols>
    <col min="1" max="1" width="9.85546875" style="27" customWidth="1"/>
    <col min="2" max="2" width="14.140625" style="1" customWidth="1"/>
    <col min="3" max="6" width="6.5703125" style="1" customWidth="1"/>
    <col min="7" max="9" width="8.140625" style="1" customWidth="1"/>
    <col min="10" max="13" width="9.140625" style="1" customWidth="1"/>
    <col min="14" max="21" width="8.85546875" style="1" customWidth="1"/>
    <col min="22" max="26" width="11.42578125" style="1" customWidth="1"/>
    <col min="27" max="28" width="8.5703125" style="1" customWidth="1"/>
    <col min="29" max="30" width="12.7109375" style="1" customWidth="1"/>
    <col min="31" max="32" width="8.5703125" style="1" customWidth="1"/>
    <col min="33" max="33" width="12.7109375" style="1" customWidth="1"/>
    <col min="34" max="16384" width="14.42578125" style="1"/>
  </cols>
  <sheetData>
    <row r="1" spans="1:33" ht="15" x14ac:dyDescent="0.25">
      <c r="A1" s="25" t="s">
        <v>17</v>
      </c>
      <c r="B1" s="11" t="e">
        <f>YEAR(A5)</f>
        <v>#VALUE!</v>
      </c>
      <c r="C1" s="4" t="s">
        <v>17</v>
      </c>
      <c r="D1" s="6"/>
      <c r="E1" s="6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3"/>
      <c r="Y1" s="7"/>
      <c r="Z1" s="6"/>
      <c r="AA1" s="4" t="s">
        <v>18</v>
      </c>
      <c r="AB1" s="6"/>
      <c r="AC1" s="6"/>
      <c r="AD1" s="7"/>
      <c r="AE1" s="4" t="s">
        <v>21</v>
      </c>
      <c r="AF1" s="6"/>
      <c r="AG1" s="7"/>
    </row>
    <row r="2" spans="1:33" x14ac:dyDescent="0.25">
      <c r="A2" s="26" t="s">
        <v>30</v>
      </c>
      <c r="B2" s="8" t="s">
        <v>0</v>
      </c>
      <c r="C2" s="8" t="s">
        <v>5</v>
      </c>
      <c r="D2" s="9"/>
      <c r="E2" s="9"/>
      <c r="F2" s="9"/>
      <c r="G2" s="8" t="s">
        <v>6</v>
      </c>
      <c r="H2" s="9"/>
      <c r="I2" s="10"/>
      <c r="J2" s="8" t="s">
        <v>14</v>
      </c>
      <c r="K2" s="9"/>
      <c r="L2" s="9"/>
      <c r="M2" s="10"/>
      <c r="N2" s="8"/>
      <c r="O2" s="9"/>
      <c r="P2" s="9"/>
      <c r="Q2" s="10"/>
      <c r="R2" s="8" t="s">
        <v>15</v>
      </c>
      <c r="S2" s="9"/>
      <c r="T2" s="9"/>
      <c r="U2" s="10"/>
      <c r="V2" s="24" t="s">
        <v>16</v>
      </c>
      <c r="W2" s="24"/>
      <c r="X2" s="24"/>
      <c r="Y2" s="10"/>
      <c r="Z2" s="9"/>
      <c r="AA2" s="8" t="s">
        <v>19</v>
      </c>
      <c r="AB2" s="9"/>
      <c r="AC2" s="9"/>
      <c r="AD2" s="10"/>
      <c r="AE2" s="8" t="s">
        <v>19</v>
      </c>
      <c r="AF2" s="9"/>
      <c r="AG2" s="10"/>
    </row>
    <row r="3" spans="1:33" s="51" customFormat="1" x14ac:dyDescent="0.25">
      <c r="A3" s="32"/>
      <c r="B3" s="33"/>
      <c r="C3" s="34"/>
      <c r="D3" s="35"/>
      <c r="E3" s="35"/>
      <c r="F3" s="36"/>
      <c r="G3" s="37"/>
      <c r="H3" s="38"/>
      <c r="I3" s="39"/>
      <c r="J3" s="40"/>
      <c r="K3" s="41"/>
      <c r="L3" s="41"/>
      <c r="M3" s="42"/>
      <c r="N3" s="43"/>
      <c r="O3" s="44"/>
      <c r="P3" s="44"/>
      <c r="Q3" s="45"/>
      <c r="R3" s="46">
        <v>0.28999999999999998</v>
      </c>
      <c r="S3" s="47">
        <v>0.05</v>
      </c>
      <c r="T3" s="47">
        <v>0.05</v>
      </c>
      <c r="U3" s="48">
        <v>0.1</v>
      </c>
      <c r="V3" s="69">
        <f>SUM(V5:V1048576)</f>
        <v>0</v>
      </c>
      <c r="W3" s="69">
        <f t="shared" ref="W3:Z3" si="0">SUM(W5:W1048576)</f>
        <v>0</v>
      </c>
      <c r="X3" s="69">
        <f t="shared" si="0"/>
        <v>0</v>
      </c>
      <c r="Y3" s="72">
        <f t="shared" si="0"/>
        <v>0</v>
      </c>
      <c r="Z3" s="73">
        <f t="shared" si="0"/>
        <v>0</v>
      </c>
      <c r="AA3" s="49"/>
      <c r="AB3" s="50"/>
      <c r="AC3" s="70">
        <f t="shared" ref="AC3" si="1">SUM(AC5:AC1048576)</f>
        <v>0</v>
      </c>
      <c r="AD3" s="70">
        <f>SUM(AD5:AD1048576)</f>
        <v>0</v>
      </c>
      <c r="AE3" s="49"/>
      <c r="AF3" s="50"/>
      <c r="AG3" s="71">
        <f>SUM(AG5:AG1048576)</f>
        <v>0</v>
      </c>
    </row>
    <row r="4" spans="1:33" s="19" customFormat="1" ht="25.5" x14ac:dyDescent="0.2">
      <c r="A4" s="56" t="s">
        <v>31</v>
      </c>
      <c r="B4" s="57" t="s">
        <v>0</v>
      </c>
      <c r="C4" s="58" t="s">
        <v>8</v>
      </c>
      <c r="D4" s="60" t="s">
        <v>9</v>
      </c>
      <c r="E4" s="60" t="s">
        <v>10</v>
      </c>
      <c r="F4" s="60" t="s">
        <v>11</v>
      </c>
      <c r="G4" s="61" t="s">
        <v>12</v>
      </c>
      <c r="H4" s="59" t="s">
        <v>7</v>
      </c>
      <c r="I4" s="62" t="s">
        <v>13</v>
      </c>
      <c r="J4" s="58" t="s">
        <v>1</v>
      </c>
      <c r="K4" s="63" t="s">
        <v>2</v>
      </c>
      <c r="L4" s="63" t="s">
        <v>3</v>
      </c>
      <c r="M4" s="64" t="s">
        <v>4</v>
      </c>
      <c r="N4" s="61" t="s">
        <v>24</v>
      </c>
      <c r="O4" s="60" t="s">
        <v>25</v>
      </c>
      <c r="P4" s="60" t="s">
        <v>26</v>
      </c>
      <c r="Q4" s="62" t="s">
        <v>27</v>
      </c>
      <c r="R4" s="61" t="s">
        <v>33</v>
      </c>
      <c r="S4" s="60" t="s">
        <v>34</v>
      </c>
      <c r="T4" s="60" t="s">
        <v>35</v>
      </c>
      <c r="U4" s="64" t="s">
        <v>36</v>
      </c>
      <c r="V4" s="65" t="s">
        <v>1</v>
      </c>
      <c r="W4" s="59" t="s">
        <v>2</v>
      </c>
      <c r="X4" s="59" t="s">
        <v>3</v>
      </c>
      <c r="Y4" s="62" t="s">
        <v>4</v>
      </c>
      <c r="Z4" s="59" t="s">
        <v>32</v>
      </c>
      <c r="AA4" s="61" t="s">
        <v>28</v>
      </c>
      <c r="AB4" s="60" t="s">
        <v>29</v>
      </c>
      <c r="AC4" s="59" t="s">
        <v>20</v>
      </c>
      <c r="AD4" s="59" t="s">
        <v>16</v>
      </c>
      <c r="AE4" s="61" t="s">
        <v>22</v>
      </c>
      <c r="AF4" s="60" t="s">
        <v>23</v>
      </c>
      <c r="AG4" s="62" t="s">
        <v>16</v>
      </c>
    </row>
    <row r="5" spans="1:33" x14ac:dyDescent="0.25">
      <c r="A5" s="29" t="s">
        <v>37</v>
      </c>
      <c r="B5" s="30"/>
      <c r="C5" s="31"/>
      <c r="D5" s="20"/>
      <c r="E5" s="20"/>
      <c r="F5" s="21"/>
      <c r="G5" s="13"/>
      <c r="H5" s="3">
        <f>ROUND(G5*D5,0)</f>
        <v>0</v>
      </c>
      <c r="I5" s="12">
        <f>IF(C5&lt;&gt;0,H5/C5,0)</f>
        <v>0</v>
      </c>
      <c r="J5" s="52"/>
      <c r="K5" s="53"/>
      <c r="L5" s="53"/>
      <c r="M5" s="54"/>
      <c r="N5" s="14"/>
      <c r="O5" s="15"/>
      <c r="P5" s="15"/>
      <c r="Q5" s="28">
        <f>1-SUM(N5:P5)</f>
        <v>1</v>
      </c>
      <c r="R5" s="16"/>
      <c r="S5" s="17"/>
      <c r="T5" s="17"/>
      <c r="U5" s="18"/>
      <c r="V5" s="66">
        <f>(1-SUMPRODUCT($R$3:$U$3,$R5:$U5))*J5*$H5*N5</f>
        <v>0</v>
      </c>
      <c r="W5" s="66">
        <f>(1-SUMPRODUCT($R$3:$U$3,$R5:$U5))*K5*$H5*O5</f>
        <v>0</v>
      </c>
      <c r="X5" s="66">
        <f>(1-SUMPRODUCT($R$3:$U$3,$R5:$U5))*L5*$H5*P5</f>
        <v>0</v>
      </c>
      <c r="Y5" s="67">
        <f>(1-SUMPRODUCT($R$3:$U$3,$R5:$U5))*M5*$H5*Q5</f>
        <v>0</v>
      </c>
      <c r="Z5" s="68">
        <f>SUM(V5:Y5)</f>
        <v>0</v>
      </c>
      <c r="AA5" s="55"/>
      <c r="AB5" s="15"/>
      <c r="AC5" s="2">
        <f t="shared" ref="AC5" si="2">AA5*C5</f>
        <v>0</v>
      </c>
      <c r="AD5" s="2">
        <f t="shared" ref="AD5" si="3">AA5*C5*AB5</f>
        <v>0</v>
      </c>
      <c r="AE5" s="55"/>
      <c r="AF5" s="15"/>
      <c r="AG5" s="22">
        <f t="shared" ref="AG5" si="4">AE5*AF5*F5</f>
        <v>0</v>
      </c>
    </row>
  </sheetData>
  <autoFilter ref="A4:B4" xr:uid="{00000000-0001-0000-0000-000000000000}"/>
  <phoneticPr fontId="9" type="noConversion"/>
  <pageMargins left="0.75" right="0.75" top="1" bottom="1" header="0.5" footer="0.5"/>
  <pageSetup orientation="portrait" horizontalDpi="300" verticalDpi="300"/>
  <ignoredErrors>
    <ignoredError sqref="Q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2024-05-20T22:00:10Z</dcterms:modified>
</cp:coreProperties>
</file>