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A56CBDCF-46D6-4E65-B960-D63A6EEC13D3}" xr6:coauthVersionLast="47" xr6:coauthVersionMax="47" xr10:uidLastSave="{00000000-0000-0000-0000-000000000000}"/>
  <bookViews>
    <workbookView xWindow="-120" yWindow="-120" windowWidth="29040" windowHeight="15720" tabRatio="750" activeTab="3" xr2:uid="{00000000-000D-0000-FFFF-FFFF00000000}"/>
  </bookViews>
  <sheets>
    <sheet name="Recursos" sheetId="37" r:id="rId1"/>
    <sheet name="Estados" sheetId="42" r:id="rId2"/>
    <sheet name="Valoraciones" sheetId="43" r:id="rId3"/>
    <sheet name="_Precios" sheetId="39" r:id="rId4"/>
    <sheet name="_Tarifas" sheetId="41" r:id="rId5"/>
  </sheets>
  <definedNames>
    <definedName name="_xlnm._FilterDatabase" localSheetId="3" hidden="1">_Precios!$A$2:$N$3</definedName>
    <definedName name="_xlnm._FilterDatabase" localSheetId="1" hidden="1">Estados!$A$2:$A$3</definedName>
    <definedName name="_xlnm._FilterDatabase" localSheetId="0" hidden="1">Recursos!$A$2:$AR$3</definedName>
    <definedName name="_xlnm._FilterDatabase" localSheetId="2" hidden="1">Valoraciones!$A$2:$A$3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37" l="1"/>
  <c r="S3" i="39"/>
  <c r="T3" i="37" l="1"/>
  <c r="R3" i="37"/>
  <c r="S3" i="37"/>
  <c r="W3" i="37" s="1"/>
  <c r="Q3" i="37"/>
  <c r="U3" i="37" s="1"/>
  <c r="V3" i="37" l="1"/>
</calcChain>
</file>

<file path=xl/sharedStrings.xml><?xml version="1.0" encoding="utf-8"?>
<sst xmlns="http://schemas.openxmlformats.org/spreadsheetml/2006/main" count="138" uniqueCount="127">
  <si>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</si>
  <si>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</si>
  <si>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</si>
  <si>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</si>
  <si>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</si>
  <si>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</si>
  <si>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</si>
  <si>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</si>
  <si>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</si>
  <si>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</si>
  <si>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</si>
  <si>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</si>
  <si>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</si>
  <si>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</si>
  <si>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</si>
  <si>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</si>
  <si>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</si>
  <si>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</si>
  <si>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</si>
  <si>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</si>
  <si>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</si>
  <si>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</si>
  <si>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</si>
  <si>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</si>
  <si>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</si>
  <si>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</si>
  <si>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</si>
  <si>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</si>
  <si>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</si>
  <si>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</si>
  <si>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</si>
  <si>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</si>
  <si>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</si>
  <si>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</si>
  <si>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</si>
  <si>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</si>
  <si>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</si>
  <si>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</si>
  <si>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</si>
  <si>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</si>
  <si>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</si>
  <si>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</si>
  <si>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</si>
  <si>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</si>
  <si>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</si>
  <si>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</si>
  <si>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</si>
  <si>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</si>
  <si>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</si>
  <si>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</si>
  <si>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</si>
  <si>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</si>
  <si>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</si>
  <si>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</si>
  <si>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</si>
  <si>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</si>
  <si>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</si>
  <si>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</si>
  <si>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</si>
  <si>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</si>
  <si>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</si>
  <si>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</si>
  <si>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</si>
  <si>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</si>
  <si>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</si>
  <si>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</si>
  <si>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</si>
  <si>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</si>
  <si>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</si>
  <si>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</si>
  <si>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</si>
  <si>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</si>
  <si>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</si>
  <si>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</si>
  <si>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</si>
  <si>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</si>
  <si>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</si>
  <si>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</si>
  <si>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</si>
  <si>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</si>
  <si>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</si>
  <si>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</si>
  <si>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</si>
  <si>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</si>
  <si>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</si>
  <si>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</si>
  <si>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</si>
  <si>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Uso</t>
  </si>
  <si>
    <t>Resource_usage.Name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</si>
  <si>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</si>
  <si>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</si>
  <si>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</si>
  <si>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</si>
  <si>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</si>
  <si>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</si>
  <si>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</si>
  <si>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</si>
  <si>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</si>
  <si>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</si>
  <si>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</si>
  <si>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</si>
  <si>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</si>
  <si>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</si>
  <si>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</si>
  <si>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</si>
  <si>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</si>
  <si>
    <t>CAPEX</t>
  </si>
  <si>
    <t>Capex</t>
  </si>
  <si>
    <t>Coeficiente</t>
  </si>
  <si>
    <t>Weigth</t>
  </si>
  <si>
    <t>Pre_capex_long_term</t>
  </si>
  <si>
    <t>Pre_capex_vacant</t>
  </si>
  <si>
    <t>Nº de registro</t>
  </si>
  <si>
    <t>Fecha de registro</t>
  </si>
  <si>
    <t>Registry_num</t>
  </si>
  <si>
    <t>Registry_date</t>
  </si>
  <si>
    <t>Nº de catastro</t>
  </si>
  <si>
    <t>Registry_code</t>
  </si>
  <si>
    <t>Post-CAPEX Co-sharing</t>
  </si>
  <si>
    <t>Post-CAPEX Residencial</t>
  </si>
  <si>
    <t>Pre-CAPEX Vacío</t>
  </si>
  <si>
    <t>Pre-CAPEX Renta antigua</t>
  </si>
  <si>
    <t>Post_capex_residential</t>
  </si>
  <si>
    <t>Fecha</t>
  </si>
  <si>
    <t>Valuation_date</t>
  </si>
  <si>
    <t>B2B</t>
  </si>
  <si>
    <t>Rent_group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</si>
</sst>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#,##0.00\ &quot;€&quot;"/>
    <numFmt numFmtId="165" formatCode="0.000000"/>
    <numFmt numFmtId="166" formatCode="0.000%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166" fontId="3" fillId="0" borderId="2" xfId="3" applyNumberFormat="1" applyFont="1" applyBorder="1"/>
    <xf numFmtId="14" fontId="3" fillId="0" borderId="2" xfId="0" quotePrefix="1" applyNumberFormat="1" applyFont="1" applyBorder="1"/>
  </cellXfs>
  <cellStyles count="4">
    <cellStyle name="Hipervínculo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2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"/>
  <sheetViews>
    <sheetView showGridLines="0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0" style="2" customWidth="1"/>
    <col min="25" max="25" width="10.7109375" style="2" customWidth="1"/>
    <col min="26" max="26" width="30" style="2" customWidth="1"/>
    <col min="27" max="27" width="24.7109375" style="2" customWidth="1"/>
    <col min="28" max="29" width="11.85546875" style="2" customWidth="1"/>
    <col min="30" max="32" width="17.42578125" style="2" bestFit="1" customWidth="1"/>
    <col min="33" max="34" width="15.42578125" style="2" customWidth="1"/>
    <col min="35" max="35" width="13.5703125" style="2" bestFit="1" customWidth="1"/>
    <col min="36" max="36" width="12.7109375" style="2" bestFit="1" customWidth="1"/>
    <col min="37" max="37" width="12.7109375" style="2" customWidth="1"/>
    <col min="38" max="39" width="13.7109375" style="2" bestFit="1" customWidth="1"/>
    <col min="40" max="43" width="16.85546875" style="2" customWidth="1"/>
    <col min="44" max="44" width="20.5703125" style="2" customWidth="1"/>
    <col min="45" max="45" width="5" style="2" bestFit="1" customWidth="1"/>
    <col min="46" max="16384" width="24.85546875" style="2"/>
  </cols>
  <sheetData>
    <row r="1" spans="1:45" s="1" customFormat="1" ht="25.5" x14ac:dyDescent="0.2">
      <c r="A1" s="3" t="s">
        <v>4</v>
      </c>
      <c r="B1" s="3" t="s">
        <v>68</v>
      </c>
      <c r="C1" s="3" t="s">
        <v>104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112</v>
      </c>
      <c r="Y1" s="3" t="s">
        <v>113</v>
      </c>
      <c r="Z1" s="3" t="s">
        <v>116</v>
      </c>
      <c r="AA1" s="3" t="s">
        <v>87</v>
      </c>
      <c r="AB1" s="3" t="s">
        <v>106</v>
      </c>
      <c r="AC1" s="3" t="s">
        <v>108</v>
      </c>
      <c r="AD1" s="3" t="s">
        <v>90</v>
      </c>
      <c r="AE1" s="3" t="s">
        <v>91</v>
      </c>
      <c r="AF1" s="3" t="s">
        <v>92</v>
      </c>
      <c r="AG1" s="3" t="s">
        <v>13</v>
      </c>
      <c r="AH1" s="3" t="s">
        <v>12</v>
      </c>
      <c r="AI1" s="3" t="s">
        <v>15</v>
      </c>
      <c r="AJ1" s="3" t="s">
        <v>16</v>
      </c>
      <c r="AK1" s="3" t="s">
        <v>32</v>
      </c>
      <c r="AL1" s="3" t="s">
        <v>18</v>
      </c>
      <c r="AM1" s="3" t="s">
        <v>97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1">
        <f ca="1">IF(MONTH(TODAY())&gt;8,1+YEAR(TODAY()),YEAR(TODAY()))</f>
        <v>2025</v>
      </c>
    </row>
    <row r="2" spans="1:45" x14ac:dyDescent="0.25">
      <c r="A2" s="4" t="s">
        <v>67</v>
      </c>
      <c r="B2" s="4" t="s">
        <v>69</v>
      </c>
      <c r="C2" s="4" t="s">
        <v>105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114</v>
      </c>
      <c r="Y2" s="4" t="s">
        <v>115</v>
      </c>
      <c r="Z2" s="4" t="s">
        <v>117</v>
      </c>
      <c r="AA2" s="4" t="s">
        <v>88</v>
      </c>
      <c r="AB2" s="4" t="s">
        <v>107</v>
      </c>
      <c r="AC2" s="4" t="s">
        <v>109</v>
      </c>
      <c r="AD2" s="4" t="s">
        <v>93</v>
      </c>
      <c r="AE2" s="4" t="s">
        <v>94</v>
      </c>
      <c r="AF2" s="4" t="s">
        <v>95</v>
      </c>
      <c r="AG2" s="4" t="s">
        <v>10</v>
      </c>
      <c r="AH2" s="4" t="s">
        <v>11</v>
      </c>
      <c r="AI2" s="4" t="s">
        <v>14</v>
      </c>
      <c r="AJ2" s="4" t="s">
        <v>17</v>
      </c>
      <c r="AK2" s="4" t="s">
        <v>31</v>
      </c>
      <c r="AL2" s="4" t="s">
        <v>19</v>
      </c>
      <c r="AM2" s="4" t="s">
        <v>96</v>
      </c>
      <c r="AN2" s="4" t="s">
        <v>20</v>
      </c>
      <c r="AO2" s="4" t="s">
        <v>21</v>
      </c>
      <c r="AP2" s="4" t="s">
        <v>22</v>
      </c>
      <c r="AQ2" s="4" t="s">
        <v>23</v>
      </c>
      <c r="AR2" s="4" t="s">
        <v>24</v>
      </c>
    </row>
    <row r="3" spans="1:45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_xlfn.XLOOKUP($AS$1&amp;LEFT($D3,6)&amp;$H3&amp;$J3,_Precios!$S:$S,_Precios!H:H,0)*_xlfn.XLOOKUP($O3,_Tarifas!$A:$A,_Tarifas!C:C,0)*(1+0.01*_xlfn.NUMBERVALUE(SUBSTITUTE($L3,".",",")))</f>
        <v>0</v>
      </c>
      <c r="R3" s="13">
        <f ca="1">_xlfn.XLOOKUP($AS$1&amp;LEFT($D3,6)&amp;$H3&amp;$J3,_Precios!$S:$S,_Precios!I:I,0)*_xlfn.XLOOKUP($O3,_Tarifas!$A:$A,_Tarifas!C:C,0)*(1+0.01*_xlfn.NUMBERVALUE(SUBSTITUTE($L3,".",",")))</f>
        <v>0</v>
      </c>
      <c r="S3" s="13">
        <f ca="1">_xlfn.XLOOKUP($AS$1&amp;LEFT($D3,6)&amp;$H3&amp;$J3,_Precios!$S:$S,_Precios!J:J,0)*_xlfn.XLOOKUP($O3,_Tarifas!$A:$A,_Tarifas!C:C,0)*(1+0.01*_xlfn.NUMBERVALUE(SUBSTITUTE($L3,".",",")))</f>
        <v>0</v>
      </c>
      <c r="T3" s="13">
        <f ca="1">_xlfn.XLOOKUP($AS$1&amp;LEFT($D3,6)&amp;$H3&amp;$J3,_Precios!$S:$S,_Precios!L:L,0)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21"/>
      <c r="Y3" s="19" t="s">
        <v>102</v>
      </c>
      <c r="Z3" s="21"/>
      <c r="AA3" s="17"/>
      <c r="AB3" s="18"/>
      <c r="AC3" s="2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</sheetData>
  <autoFilter ref="A2:AR3" xr:uid="{00000000-0009-0000-0000-000000000000}"/>
  <conditionalFormatting sqref="A3:AR9991">
    <cfRule type="expression" dxfId="1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98</v>
      </c>
    </row>
    <row r="2" spans="1:4" x14ac:dyDescent="0.25">
      <c r="A2" s="4" t="s">
        <v>101</v>
      </c>
      <c r="B2" s="4" t="s">
        <v>99</v>
      </c>
      <c r="C2" s="4" t="s">
        <v>100</v>
      </c>
      <c r="D2" s="4" t="s">
        <v>103</v>
      </c>
    </row>
    <row r="3" spans="1:4" x14ac:dyDescent="0.25">
      <c r="A3" s="10"/>
      <c r="B3" s="19" t="s">
        <v>102</v>
      </c>
      <c r="C3" s="19" t="s">
        <v>102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64B2-929E-46C9-92E4-4B6A6392A32E}">
  <dimension ref="A1:F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2" width="11.7109375" style="2" customWidth="1"/>
    <col min="3" max="6" width="14" style="2" customWidth="1"/>
    <col min="7" max="16384" width="24.85546875" style="2"/>
  </cols>
  <sheetData>
    <row r="1" spans="1:6" s="1" customFormat="1" ht="23.25" customHeight="1" x14ac:dyDescent="0.2">
      <c r="A1" s="3" t="s">
        <v>33</v>
      </c>
      <c r="B1" s="3" t="s">
        <v>123</v>
      </c>
      <c r="C1" s="3" t="s">
        <v>121</v>
      </c>
      <c r="D1" s="3" t="s">
        <v>120</v>
      </c>
      <c r="E1" s="3" t="s">
        <v>118</v>
      </c>
      <c r="F1" s="3" t="s">
        <v>119</v>
      </c>
    </row>
    <row r="2" spans="1:6" x14ac:dyDescent="0.25">
      <c r="A2" s="4" t="s">
        <v>101</v>
      </c>
      <c r="B2" s="4" t="s">
        <v>124</v>
      </c>
      <c r="C2" s="4" t="s">
        <v>110</v>
      </c>
      <c r="D2" s="4" t="s">
        <v>111</v>
      </c>
      <c r="E2" s="4" t="s">
        <v>89</v>
      </c>
      <c r="F2" s="4" t="s">
        <v>122</v>
      </c>
    </row>
    <row r="3" spans="1:6" x14ac:dyDescent="0.25">
      <c r="A3" s="10"/>
      <c r="B3" s="19" t="s">
        <v>102</v>
      </c>
      <c r="C3" s="18"/>
      <c r="D3" s="18"/>
      <c r="E3" s="18"/>
      <c r="F3" s="18"/>
    </row>
  </sheetData>
  <autoFilter ref="A2:A3" xr:uid="{00000000-0009-0000-0000-000000000000}"/>
  <conditionalFormatting sqref="C3:F9991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S3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8" width="17.7109375" style="2" customWidth="1"/>
    <col min="19" max="16384" width="24.85546875" style="2"/>
  </cols>
  <sheetData>
    <row r="1" spans="1:19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125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81</v>
      </c>
    </row>
    <row r="2" spans="1:19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126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82</v>
      </c>
    </row>
    <row r="3" spans="1:19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6"/>
      <c r="S3" s="16" t="str">
        <f>A3&amp;B3&amp;D3&amp;F3</f>
        <v/>
      </c>
    </row>
  </sheetData>
  <autoFilter ref="A2:N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</vt:lpstr>
      <vt:lpstr>Estados</vt:lpstr>
      <vt:lpstr>Valoraciones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2025-07-10T14:04:05Z</dcterms:modified>
</cp:coreProperties>
</file>