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report\"/>
    </mc:Choice>
  </mc:AlternateContent>
  <xr:revisionPtr revIDLastSave="0" documentId="13_ncr:1_{C95BB0BC-9D9C-4D5C-A467-36CAA2D09333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cursos" sheetId="37" r:id="rId1"/>
    <sheet name="Precios" sheetId="39" r:id="rId2"/>
    <sheet name="Tarifas" sheetId="41" r:id="rId3"/>
  </sheets>
  <definedNames>
    <definedName name="_xlnm._FilterDatabase" localSheetId="1" hidden="1">Precios!$A$2:$M$3</definedName>
    <definedName name="_xlnm._FilterDatabase" localSheetId="0" hidden="1">Recursos!$A$2:$AH$3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37" l="1"/>
  <c r="O3" i="37"/>
  <c r="N3" i="37"/>
  <c r="M3" i="37"/>
  <c r="Q3" i="39"/>
  <c r="R3" i="37" l="1"/>
  <c r="Q3" i="37"/>
  <c r="S3" i="37"/>
</calcChain>
</file>

<file path=xl/sharedStrings.xml><?xml version="1.0" encoding="utf-8"?>
<sst xmlns="http://schemas.openxmlformats.org/spreadsheetml/2006/main" count="92" uniqueCount="87">
  <si>
    <t>Code</t>
  </si>
  <si>
    <t>Address</t>
  </si>
  <si>
    <t>Billing_type</t>
  </si>
  <si>
    <t>Sale_type</t>
  </si>
  <si>
    <t>Propietario</t>
  </si>
  <si>
    <t>Tarifa</t>
  </si>
  <si>
    <t>Tipología
de piso</t>
  </si>
  <si>
    <t>Facturación
por</t>
  </si>
  <si>
    <t>Venta
por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</si>
  <si>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</si>
  <si>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</si>
  <si>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</si>
  <si>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</si>
  <si>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</si>
  <si>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</si>
  <si>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</si>
  <si>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Contract_expenses</t>
  </si>
  <si>
    <t>Gastos de contrato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</si>
  <si>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</si>
  <si>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</si>
  <si>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</si>
  <si>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</si>
  <si>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</si>
  <si>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</si>
  <si>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</si>
  <si>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Gate_phone</t>
  </si>
  <si>
    <t>Notes</t>
  </si>
  <si>
    <t>WiFi SSID</t>
  </si>
  <si>
    <t>WiFi Clave</t>
  </si>
  <si>
    <t>Puerta MAC</t>
  </si>
  <si>
    <t>Puerta Teléfono</t>
  </si>
  <si>
    <t>Notas</t>
  </si>
  <si>
    <t>Pricing_rate.Code</t>
  </si>
  <si>
    <t>Places</t>
  </si>
  <si>
    <t>Nº máximo de plazas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</si>
  <si>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</si>
  <si>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</si>
  <si>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</si>
  <si>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</si>
  <si>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</si>
  <si>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</si>
  <si>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</si>
  <si>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</si>
  <si>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</si>
  <si>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</si>
  <si>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</si>
  <si>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</si>
  <si>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</si>
  <si>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</si>
  <si>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</si>
  <si>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</si>
  <si>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</si>
  <si>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</si>
  <si>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</si>
  <si>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</si>
  <si>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</si>
  <si>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</si>
  <si>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</si>
  <si>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</si>
  <si>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</si>
  <si>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</si>
  <si>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</si>
  <si>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</si>
  <si>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</si>
  <si>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</si>
  <si>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</si>
  <si>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</si>
  <si>
    <t>Edificio</t>
  </si>
  <si>
    <t>Building.Code</t>
  </si>
  <si>
    <t>Building.Name</t>
  </si>
  <si>
    <t>Owner.Name</t>
  </si>
  <si>
    <t>Empresa de servicios</t>
  </si>
  <si>
    <t>Service.Name</t>
  </si>
  <si>
    <t>Extras</t>
  </si>
  <si>
    <t>PVP LONG</t>
  </si>
  <si>
    <t>PVP MEDIUM</t>
  </si>
  <si>
    <t>PVP SHORT</t>
  </si>
  <si>
    <t>No disponible</t>
  </si>
  <si>
    <t>Desde</t>
  </si>
  <si>
    <t>Hasta</t>
  </si>
  <si>
    <t>[extras]</t>
  </si>
  <si>
    <t>[unavailable]</t>
  </si>
  <si>
    <t>[from]</t>
  </si>
  <si>
    <t>[to]</t>
  </si>
  <si>
    <t>+%</t>
  </si>
  <si>
    <t>Dirección</t>
  </si>
  <si>
    <t>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</si>
</sst>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0.000000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4" fontId="3" fillId="0" borderId="2" xfId="0" applyNumberFormat="1" applyFont="1" applyBorder="1"/>
    <xf numFmtId="165" fontId="3" fillId="0" borderId="2" xfId="0" applyNumberFormat="1" applyFont="1" applyBorder="1"/>
    <xf numFmtId="6" fontId="3" fillId="5" borderId="2" xfId="0" applyNumberFormat="1" applyFont="1" applyFill="1" applyBorder="1"/>
    <xf numFmtId="6" fontId="3" fillId="6" borderId="2" xfId="0" applyNumberFormat="1" applyFont="1" applyFill="1" applyBorder="1"/>
    <xf numFmtId="14" fontId="3" fillId="6" borderId="2" xfId="0" applyNumberFormat="1" applyFont="1" applyFill="1" applyBorder="1"/>
    <xf numFmtId="0" fontId="3" fillId="0" borderId="2" xfId="0" applyFont="1" applyBorder="1" applyAlignment="1">
      <alignment horizontal="right"/>
    </xf>
    <xf numFmtId="0" fontId="6" fillId="3" borderId="0" xfId="0" quotePrefix="1" applyFont="1" applyFill="1" applyAlignment="1">
      <alignment horizontal="center" wrapText="1"/>
    </xf>
    <xf numFmtId="164" fontId="3" fillId="0" borderId="3" xfId="0" applyNumberFormat="1" applyFont="1" applyBorder="1"/>
  </cellXfs>
  <cellStyles count="3">
    <cellStyle name="Hipervínculo 2" xfId="1" xr:uid="{00000000-0005-0000-0000-000000000000}"/>
    <cellStyle name="Normal" xfId="0" builtinId="0"/>
    <cellStyle name="Normal 2" xfId="2" xr:uid="{00000000-0005-0000-0000-000002000000}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"/>
  <sheetViews>
    <sheetView showGridLines="0" tabSelected="1" workbookViewId="0"/>
  </sheetViews>
  <sheetFormatPr baseColWidth="10" defaultColWidth="24.85546875" defaultRowHeight="13.5" x14ac:dyDescent="0.25"/>
  <cols>
    <col min="1" max="2" width="37.28515625" style="2" customWidth="1"/>
    <col min="3" max="3" width="20.42578125" style="2" bestFit="1" customWidth="1"/>
    <col min="4" max="4" width="20.42578125" style="2" customWidth="1"/>
    <col min="5" max="5" width="13.28515625" style="2" bestFit="1" customWidth="1"/>
    <col min="6" max="6" width="26.7109375" style="2" bestFit="1" customWidth="1"/>
    <col min="7" max="7" width="29.28515625" style="2" bestFit="1" customWidth="1"/>
    <col min="8" max="8" width="11.140625" style="2" bestFit="1" customWidth="1"/>
    <col min="9" max="9" width="5.85546875" style="2" customWidth="1"/>
    <col min="10" max="10" width="14.28515625" style="2" bestFit="1" customWidth="1"/>
    <col min="11" max="11" width="12.42578125" style="2" bestFit="1" customWidth="1"/>
    <col min="12" max="12" width="20.140625" style="2" bestFit="1" customWidth="1"/>
    <col min="13" max="19" width="9.5703125" style="2" customWidth="1"/>
    <col min="20" max="20" width="14" style="2" bestFit="1" customWidth="1"/>
    <col min="21" max="22" width="10.7109375" style="2" bestFit="1" customWidth="1"/>
    <col min="23" max="24" width="15.42578125" style="2" customWidth="1"/>
    <col min="25" max="25" width="13.5703125" style="2" bestFit="1" customWidth="1"/>
    <col min="26" max="26" width="21" style="2" bestFit="1" customWidth="1"/>
    <col min="27" max="27" width="12.7109375" style="2" bestFit="1" customWidth="1"/>
    <col min="28" max="28" width="12.7109375" style="2" customWidth="1"/>
    <col min="29" max="29" width="13.7109375" style="2" bestFit="1" customWidth="1"/>
    <col min="30" max="33" width="16.85546875" style="2" customWidth="1"/>
    <col min="34" max="34" width="20.5703125" style="2" customWidth="1"/>
    <col min="35" max="35" width="5" style="2" bestFit="1" customWidth="1"/>
    <col min="36" max="16384" width="24.85546875" style="2"/>
  </cols>
  <sheetData>
    <row r="1" spans="1:35" s="1" customFormat="1" ht="23.25" customHeight="1" x14ac:dyDescent="0.2">
      <c r="A1" s="3" t="s">
        <v>4</v>
      </c>
      <c r="B1" s="3" t="s">
        <v>71</v>
      </c>
      <c r="C1" s="3" t="s">
        <v>35</v>
      </c>
      <c r="D1" s="3" t="s">
        <v>85</v>
      </c>
      <c r="E1" s="3"/>
      <c r="F1" s="3" t="s">
        <v>6</v>
      </c>
      <c r="G1" s="3" t="s">
        <v>9</v>
      </c>
      <c r="H1" s="3" t="s">
        <v>73</v>
      </c>
      <c r="I1" s="17" t="s">
        <v>84</v>
      </c>
      <c r="J1" s="3" t="s">
        <v>7</v>
      </c>
      <c r="K1" s="3" t="s">
        <v>8</v>
      </c>
      <c r="L1" s="3" t="s">
        <v>5</v>
      </c>
      <c r="M1" s="3" t="s">
        <v>64</v>
      </c>
      <c r="N1" s="3" t="s">
        <v>65</v>
      </c>
      <c r="O1" s="3" t="s">
        <v>66</v>
      </c>
      <c r="P1" s="3" t="s">
        <v>44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13</v>
      </c>
      <c r="X1" s="3" t="s">
        <v>12</v>
      </c>
      <c r="Y1" s="3" t="s">
        <v>15</v>
      </c>
      <c r="Z1" s="3" t="s">
        <v>17</v>
      </c>
      <c r="AA1" s="3" t="s">
        <v>18</v>
      </c>
      <c r="AB1" s="3" t="s">
        <v>34</v>
      </c>
      <c r="AC1" s="3" t="s">
        <v>20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1">
        <v>2023</v>
      </c>
    </row>
    <row r="2" spans="1:35" x14ac:dyDescent="0.25">
      <c r="A2" s="4" t="s">
        <v>70</v>
      </c>
      <c r="B2" s="4" t="s">
        <v>72</v>
      </c>
      <c r="C2" s="4" t="s">
        <v>0</v>
      </c>
      <c r="D2" s="4" t="s">
        <v>86</v>
      </c>
      <c r="E2" s="4" t="s">
        <v>1</v>
      </c>
      <c r="F2" s="5" t="s">
        <v>36</v>
      </c>
      <c r="G2" s="4" t="s">
        <v>37</v>
      </c>
      <c r="H2" s="4" t="s">
        <v>80</v>
      </c>
      <c r="I2" s="4"/>
      <c r="J2" s="4" t="s">
        <v>2</v>
      </c>
      <c r="K2" s="4" t="s">
        <v>3</v>
      </c>
      <c r="L2" s="4" t="s">
        <v>32</v>
      </c>
      <c r="M2" s="4"/>
      <c r="N2" s="4"/>
      <c r="O2" s="4"/>
      <c r="P2" s="4"/>
      <c r="Q2" s="4"/>
      <c r="R2" s="4"/>
      <c r="S2" s="4"/>
      <c r="T2" s="4" t="s">
        <v>81</v>
      </c>
      <c r="U2" s="4" t="s">
        <v>82</v>
      </c>
      <c r="V2" s="4" t="s">
        <v>83</v>
      </c>
      <c r="W2" s="4" t="s">
        <v>10</v>
      </c>
      <c r="X2" s="4" t="s">
        <v>11</v>
      </c>
      <c r="Y2" s="4" t="s">
        <v>14</v>
      </c>
      <c r="Z2" s="4" t="s">
        <v>16</v>
      </c>
      <c r="AA2" s="4" t="s">
        <v>19</v>
      </c>
      <c r="AB2" s="4" t="s">
        <v>33</v>
      </c>
      <c r="AC2" s="4" t="s">
        <v>21</v>
      </c>
      <c r="AD2" s="4" t="s">
        <v>22</v>
      </c>
      <c r="AE2" s="4" t="s">
        <v>23</v>
      </c>
      <c r="AF2" s="4" t="s">
        <v>24</v>
      </c>
      <c r="AG2" s="4" t="s">
        <v>25</v>
      </c>
      <c r="AH2" s="4" t="s">
        <v>26</v>
      </c>
    </row>
    <row r="3" spans="1:35" x14ac:dyDescent="0.25">
      <c r="A3" s="9"/>
      <c r="B3" s="9"/>
      <c r="C3" s="10"/>
      <c r="D3" s="10"/>
      <c r="E3" s="10"/>
      <c r="F3" s="10"/>
      <c r="G3" s="10"/>
      <c r="H3" s="10"/>
      <c r="I3" s="16"/>
      <c r="J3" s="10"/>
      <c r="K3" s="10"/>
      <c r="L3" s="10"/>
      <c r="M3" s="13">
        <f>_xlfn.XLOOKUP($AI$1&amp;LEFT($C3,6)&amp;$F3&amp;$G3,Precios!$Q:$Q,Precios!H:H,0)*_xlfn.XLOOKUP($L3,Tarifas!$A:$A,Tarifas!C:C,0)*(1+0.01*_xlfn.NUMBERVALUE(SUBSTITUTE($I3,".",",")))</f>
        <v>0</v>
      </c>
      <c r="N3" s="13">
        <f>_xlfn.XLOOKUP($AI$1&amp;LEFT($C3,6)&amp;$F3&amp;$G3,Precios!$Q:$Q,Precios!I:I,0)*_xlfn.XLOOKUP($L3,Tarifas!$A:$A,Tarifas!C:C,0)*(1+0.01*_xlfn.NUMBERVALUE(SUBSTITUTE($I3,".",",")))</f>
        <v>0</v>
      </c>
      <c r="O3" s="13">
        <f>_xlfn.XLOOKUP($AI$1&amp;LEFT($C3,6)&amp;$F3&amp;$G3,Precios!$Q:$Q,Precios!J:J,0)*_xlfn.XLOOKUP($L3,Tarifas!$A:$A,Tarifas!C:C,0)*(1+0.01*_xlfn.NUMBERVALUE(SUBSTITUTE($I3,".",",")))</f>
        <v>0</v>
      </c>
      <c r="P3" s="13">
        <f>_xlfn.XLOOKUP($AI$1&amp;LEFT($C3,6)&amp;$F3&amp;$G3,Precios!$Q:$Q,Precios!K:K,0)*_xlfn.XLOOKUP($L3,Tarifas!$A:$A,Tarifas!C:C,0)</f>
        <v>0</v>
      </c>
      <c r="Q3" s="13">
        <f t="shared" ref="Q3" si="0">$M3+$P3</f>
        <v>0</v>
      </c>
      <c r="R3" s="13">
        <f t="shared" ref="R3" si="1">$N3+$P3</f>
        <v>0</v>
      </c>
      <c r="S3" s="13">
        <f t="shared" ref="S3" si="2">$O3+$P3</f>
        <v>0</v>
      </c>
      <c r="T3" s="14"/>
      <c r="U3" s="15"/>
      <c r="V3" s="15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</sheetData>
  <autoFilter ref="A2:AH3" xr:uid="{00000000-0009-0000-0000-000000000000}"/>
  <conditionalFormatting sqref="A3:AH3">
    <cfRule type="expression" dxfId="0" priority="1">
      <formula>LEN($C3)=12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Q3"/>
  <sheetViews>
    <sheetView showGridLines="0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6" width="17.7109375" style="2" customWidth="1"/>
    <col min="17" max="16384" width="24.85546875" style="2"/>
  </cols>
  <sheetData>
    <row r="1" spans="1:17" s="1" customFormat="1" ht="23.25" customHeight="1" x14ac:dyDescent="0.2">
      <c r="A1" s="3" t="s">
        <v>38</v>
      </c>
      <c r="B1" s="3" t="s">
        <v>67</v>
      </c>
      <c r="C1" s="3"/>
      <c r="D1" s="6" t="s">
        <v>39</v>
      </c>
      <c r="E1" s="6"/>
      <c r="F1" s="6" t="s">
        <v>40</v>
      </c>
      <c r="G1" s="6"/>
      <c r="H1" s="3" t="s">
        <v>41</v>
      </c>
      <c r="I1" s="3" t="s">
        <v>42</v>
      </c>
      <c r="J1" s="3" t="s">
        <v>43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</row>
    <row r="2" spans="1:17" x14ac:dyDescent="0.25">
      <c r="A2" s="4" t="s">
        <v>50</v>
      </c>
      <c r="B2" s="4" t="s">
        <v>68</v>
      </c>
      <c r="C2" s="4" t="s">
        <v>69</v>
      </c>
      <c r="D2" s="4" t="s">
        <v>36</v>
      </c>
      <c r="E2" s="4"/>
      <c r="F2" s="4" t="s">
        <v>37</v>
      </c>
      <c r="G2" s="4"/>
      <c r="H2" s="5" t="s">
        <v>51</v>
      </c>
      <c r="I2" s="4" t="s">
        <v>52</v>
      </c>
      <c r="J2" s="4" t="s">
        <v>53</v>
      </c>
      <c r="K2" s="4" t="s">
        <v>54</v>
      </c>
      <c r="L2" s="4" t="s">
        <v>55</v>
      </c>
      <c r="M2" s="4" t="s">
        <v>56</v>
      </c>
      <c r="N2" s="4" t="s">
        <v>57</v>
      </c>
      <c r="O2" s="4" t="s">
        <v>58</v>
      </c>
      <c r="P2" s="4" t="s">
        <v>59</v>
      </c>
    </row>
    <row r="3" spans="1:17" x14ac:dyDescent="0.25">
      <c r="A3" s="9"/>
      <c r="B3" s="9"/>
      <c r="C3" s="9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8" t="str">
        <f>A3&amp;B3&amp;D3&amp;F3</f>
        <v/>
      </c>
    </row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35</v>
      </c>
      <c r="B1" s="8" t="s">
        <v>60</v>
      </c>
      <c r="C1" s="8" t="s">
        <v>61</v>
      </c>
    </row>
    <row r="2" spans="1:3" x14ac:dyDescent="0.25">
      <c r="A2" s="4" t="s">
        <v>0</v>
      </c>
      <c r="B2" s="4" t="s">
        <v>62</v>
      </c>
      <c r="C2" s="4" t="s">
        <v>63</v>
      </c>
    </row>
    <row r="3" spans="1:3" x14ac:dyDescent="0.25">
      <c r="A3" s="9"/>
      <c r="B3" s="10"/>
      <c r="C3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customXml/itemProps3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Recursos</vt:lpstr>
      <vt:lpstr>Precios</vt:lpstr>
      <vt:lpstr>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2023-07-12T06:49:55Z</dcterms:modified>
</cp:coreProperties>
</file>