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5B1EC271-3ACA-4A25-9C63-D1247C80CA42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31" i="3"/>
  <c r="B30" i="3"/>
  <c r="B31" i="4"/>
  <c r="B30" i="4" s="1"/>
  <c r="B31" i="5"/>
  <c r="B30" i="5" s="1"/>
  <c r="B31" i="6"/>
  <c r="B30" i="6" s="1"/>
  <c r="B31" i="7"/>
  <c r="B30" i="7"/>
  <c r="B30" i="2"/>
  <c r="B31" i="2"/>
  <c r="B27" i="2"/>
  <c r="B23" i="2"/>
  <c r="B6" i="2"/>
  <c r="B6" i="7"/>
  <c r="B7" i="7"/>
  <c r="B8" i="7"/>
  <c r="B9" i="7"/>
  <c r="B10" i="7"/>
  <c r="B11" i="7"/>
  <c r="B12" i="7"/>
  <c r="B13" i="7"/>
  <c r="B14" i="7"/>
  <c r="B15" i="7"/>
  <c r="B16" i="7"/>
  <c r="B19" i="7"/>
  <c r="B20" i="7"/>
  <c r="B21" i="7"/>
  <c r="B22" i="7"/>
  <c r="B23" i="7"/>
  <c r="B24" i="7"/>
  <c r="B25" i="7"/>
  <c r="B26" i="7"/>
  <c r="B27" i="7"/>
  <c r="B28" i="7"/>
  <c r="B29" i="7"/>
  <c r="B32" i="7"/>
  <c r="B33" i="7"/>
  <c r="B34" i="7"/>
  <c r="B35" i="7"/>
  <c r="B36" i="7"/>
  <c r="B37" i="7"/>
  <c r="B38" i="7"/>
  <c r="B39" i="7"/>
  <c r="B40" i="7"/>
  <c r="B41" i="7"/>
  <c r="B42" i="7"/>
  <c r="B43" i="7"/>
  <c r="B7" i="6"/>
  <c r="B8" i="6"/>
  <c r="B9" i="6"/>
  <c r="B10" i="6"/>
  <c r="B11" i="6"/>
  <c r="B12" i="6"/>
  <c r="B13" i="6"/>
  <c r="B14" i="6"/>
  <c r="B15" i="6"/>
  <c r="B16" i="6"/>
  <c r="B19" i="6"/>
  <c r="B20" i="6"/>
  <c r="B21" i="6"/>
  <c r="B22" i="6"/>
  <c r="B24" i="6"/>
  <c r="B25" i="6"/>
  <c r="B26" i="6"/>
  <c r="B28" i="6"/>
  <c r="B29" i="6"/>
  <c r="B32" i="6"/>
  <c r="B33" i="6"/>
  <c r="B34" i="6"/>
  <c r="B35" i="6"/>
  <c r="B36" i="6"/>
  <c r="B37" i="6"/>
  <c r="B38" i="6"/>
  <c r="B39" i="6"/>
  <c r="B40" i="6"/>
  <c r="B41" i="6"/>
  <c r="B42" i="6"/>
  <c r="B43" i="6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6" i="2"/>
  <c r="B25" i="2"/>
  <c r="B24" i="2"/>
  <c r="B22" i="2"/>
  <c r="B21" i="2"/>
  <c r="B20" i="2"/>
  <c r="B19" i="2"/>
  <c r="B16" i="2"/>
  <c r="B15" i="2"/>
  <c r="B14" i="2"/>
  <c r="B13" i="2"/>
  <c r="B12" i="2"/>
  <c r="B11" i="2"/>
  <c r="B10" i="2"/>
  <c r="B9" i="2"/>
  <c r="B8" i="2"/>
  <c r="B43" i="5"/>
  <c r="B42" i="5"/>
  <c r="B41" i="5"/>
  <c r="B40" i="5"/>
  <c r="B39" i="5"/>
  <c r="B38" i="5"/>
  <c r="B37" i="5"/>
  <c r="B36" i="5"/>
  <c r="B35" i="5"/>
  <c r="B34" i="5"/>
  <c r="B33" i="5"/>
  <c r="B32" i="5"/>
  <c r="B29" i="5"/>
  <c r="B28" i="5"/>
  <c r="B26" i="5"/>
  <c r="B25" i="5"/>
  <c r="B24" i="5"/>
  <c r="B22" i="5"/>
  <c r="B21" i="5"/>
  <c r="B20" i="5"/>
  <c r="B19" i="5"/>
  <c r="B16" i="5"/>
  <c r="B15" i="5"/>
  <c r="B14" i="5"/>
  <c r="B13" i="5"/>
  <c r="B12" i="5"/>
  <c r="B11" i="5"/>
  <c r="B10" i="5"/>
  <c r="B9" i="5"/>
  <c r="B8" i="5"/>
  <c r="B43" i="4"/>
  <c r="B42" i="4"/>
  <c r="B41" i="4"/>
  <c r="B40" i="4"/>
  <c r="B39" i="4"/>
  <c r="B38" i="4"/>
  <c r="B37" i="4"/>
  <c r="B36" i="4"/>
  <c r="B35" i="4"/>
  <c r="B34" i="4"/>
  <c r="B33" i="4"/>
  <c r="B32" i="4"/>
  <c r="B29" i="4"/>
  <c r="B28" i="4"/>
  <c r="B26" i="4"/>
  <c r="B25" i="4"/>
  <c r="B24" i="4"/>
  <c r="B22" i="4"/>
  <c r="B21" i="4"/>
  <c r="B20" i="4"/>
  <c r="B19" i="4"/>
  <c r="B16" i="4"/>
  <c r="B15" i="4"/>
  <c r="B14" i="4"/>
  <c r="B13" i="4"/>
  <c r="B12" i="4"/>
  <c r="B11" i="4"/>
  <c r="B10" i="4"/>
  <c r="B9" i="4"/>
  <c r="B8" i="4"/>
  <c r="B43" i="3"/>
  <c r="B42" i="3"/>
  <c r="B41" i="3"/>
  <c r="B40" i="3"/>
  <c r="B39" i="3"/>
  <c r="B38" i="3"/>
  <c r="B37" i="3"/>
  <c r="B36" i="3"/>
  <c r="B35" i="3"/>
  <c r="B34" i="3"/>
  <c r="B33" i="3"/>
  <c r="B32" i="3"/>
  <c r="B29" i="3"/>
  <c r="B28" i="3"/>
  <c r="B26" i="3"/>
  <c r="B25" i="3"/>
  <c r="B24" i="3"/>
  <c r="B22" i="3"/>
  <c r="B21" i="3"/>
  <c r="B20" i="3"/>
  <c r="B19" i="3"/>
  <c r="B16" i="3"/>
  <c r="B15" i="3"/>
  <c r="B14" i="3"/>
  <c r="B13" i="3"/>
  <c r="B12" i="3"/>
  <c r="B11" i="3"/>
  <c r="B10" i="3"/>
  <c r="B9" i="3"/>
  <c r="B8" i="3"/>
  <c r="B43" i="1"/>
  <c r="B42" i="1"/>
  <c r="B41" i="1"/>
  <c r="B40" i="1"/>
  <c r="B39" i="1"/>
  <c r="B38" i="1"/>
  <c r="B37" i="1"/>
  <c r="B36" i="1"/>
  <c r="B35" i="1"/>
  <c r="B34" i="1"/>
  <c r="B33" i="1"/>
  <c r="B32" i="1"/>
  <c r="B29" i="1"/>
  <c r="B28" i="1"/>
  <c r="B26" i="1"/>
  <c r="B25" i="1"/>
  <c r="B24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2"/>
  <c r="A25" i="3"/>
  <c r="A25" i="4"/>
  <c r="A25" i="5"/>
  <c r="A25" i="6"/>
  <c r="A25" i="7"/>
  <c r="A25" i="2"/>
  <c r="A15" i="2"/>
  <c r="A14" i="2"/>
  <c r="A13" i="2"/>
  <c r="A12" i="2"/>
  <c r="A11" i="2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A13" i="5"/>
  <c r="A12" i="5"/>
  <c r="A11" i="5"/>
  <c r="A10" i="5"/>
  <c r="A9" i="5"/>
  <c r="A15" i="4"/>
  <c r="A14" i="4"/>
  <c r="A13" i="4"/>
  <c r="A12" i="4"/>
  <c r="A11" i="4"/>
  <c r="A10" i="4"/>
  <c r="A15" i="3"/>
  <c r="A14" i="3"/>
  <c r="A13" i="3"/>
  <c r="A12" i="3"/>
  <c r="A20" i="3"/>
  <c r="A20" i="4"/>
  <c r="A20" i="5"/>
  <c r="A20" i="6"/>
  <c r="A20" i="7"/>
  <c r="A20" i="2"/>
  <c r="A21" i="2"/>
  <c r="A21" i="7"/>
  <c r="A21" i="6"/>
  <c r="A21" i="5"/>
  <c r="A21" i="4"/>
  <c r="A21" i="3"/>
  <c r="A31" i="3"/>
  <c r="A31" i="4"/>
  <c r="A31" i="5"/>
  <c r="A31" i="6"/>
  <c r="A31" i="7"/>
  <c r="A31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3" i="7"/>
  <c r="A42" i="7"/>
  <c r="A41" i="7"/>
  <c r="A40" i="7"/>
  <c r="A39" i="7"/>
  <c r="A38" i="7"/>
  <c r="A37" i="7"/>
  <c r="A36" i="7"/>
  <c r="A35" i="7"/>
  <c r="A34" i="7"/>
  <c r="A33" i="7"/>
  <c r="A32" i="7"/>
  <c r="A30" i="7"/>
  <c r="A26" i="7"/>
  <c r="A24" i="7"/>
  <c r="A23" i="7"/>
  <c r="A29" i="7"/>
  <c r="A28" i="7"/>
  <c r="A27" i="7"/>
  <c r="A22" i="7"/>
  <c r="A19" i="7"/>
  <c r="A18" i="7"/>
  <c r="B18" i="7" s="1"/>
  <c r="A17" i="7"/>
  <c r="A16" i="7"/>
  <c r="A8" i="7"/>
  <c r="A7" i="7"/>
  <c r="A6" i="7"/>
  <c r="A5" i="7"/>
  <c r="A4" i="7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6" i="6"/>
  <c r="A24" i="6"/>
  <c r="A23" i="6"/>
  <c r="A29" i="6"/>
  <c r="A28" i="6"/>
  <c r="A27" i="6"/>
  <c r="A22" i="6"/>
  <c r="A19" i="6"/>
  <c r="A18" i="6"/>
  <c r="B18" i="6" s="1"/>
  <c r="A17" i="6"/>
  <c r="A16" i="6"/>
  <c r="A8" i="6"/>
  <c r="A7" i="6"/>
  <c r="A6" i="6"/>
  <c r="A5" i="6"/>
  <c r="A4" i="6"/>
  <c r="A43" i="5"/>
  <c r="A42" i="5"/>
  <c r="A41" i="5"/>
  <c r="A40" i="5"/>
  <c r="A39" i="5"/>
  <c r="A38" i="5"/>
  <c r="A37" i="5"/>
  <c r="A36" i="5"/>
  <c r="A35" i="5"/>
  <c r="A34" i="5"/>
  <c r="A33" i="5"/>
  <c r="A32" i="5"/>
  <c r="A30" i="5"/>
  <c r="A26" i="5"/>
  <c r="A24" i="5"/>
  <c r="A23" i="5"/>
  <c r="A29" i="5"/>
  <c r="A28" i="5"/>
  <c r="A27" i="5"/>
  <c r="A22" i="5"/>
  <c r="A19" i="5"/>
  <c r="A18" i="5"/>
  <c r="B18" i="5" s="1"/>
  <c r="A17" i="5"/>
  <c r="A16" i="5"/>
  <c r="A8" i="5"/>
  <c r="A7" i="5"/>
  <c r="B7" i="5" s="1"/>
  <c r="A6" i="5"/>
  <c r="A5" i="5"/>
  <c r="A4" i="5"/>
  <c r="A43" i="4"/>
  <c r="A42" i="4"/>
  <c r="A41" i="4"/>
  <c r="A40" i="4"/>
  <c r="A39" i="4"/>
  <c r="A38" i="4"/>
  <c r="A37" i="4"/>
  <c r="A36" i="4"/>
  <c r="A35" i="4"/>
  <c r="A34" i="4"/>
  <c r="A33" i="4"/>
  <c r="A32" i="4"/>
  <c r="A30" i="4"/>
  <c r="A26" i="4"/>
  <c r="A24" i="4"/>
  <c r="A23" i="4"/>
  <c r="A29" i="4"/>
  <c r="A28" i="4"/>
  <c r="A27" i="4"/>
  <c r="A22" i="4"/>
  <c r="A19" i="4"/>
  <c r="A18" i="4"/>
  <c r="B18" i="4" s="1"/>
  <c r="A17" i="4"/>
  <c r="A16" i="4"/>
  <c r="A9" i="4"/>
  <c r="A8" i="4"/>
  <c r="A7" i="4"/>
  <c r="B7" i="4" s="1"/>
  <c r="A6" i="4"/>
  <c r="A5" i="4"/>
  <c r="A4" i="4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6" i="3"/>
  <c r="A24" i="3"/>
  <c r="A23" i="3"/>
  <c r="A29" i="3"/>
  <c r="A28" i="3"/>
  <c r="A27" i="3"/>
  <c r="A22" i="3"/>
  <c r="A19" i="3"/>
  <c r="A18" i="3"/>
  <c r="B18" i="3" s="1"/>
  <c r="A17" i="3"/>
  <c r="A16" i="3"/>
  <c r="A11" i="3"/>
  <c r="A10" i="3"/>
  <c r="A9" i="3"/>
  <c r="A8" i="3"/>
  <c r="A7" i="3"/>
  <c r="A6" i="3"/>
  <c r="A5" i="3"/>
  <c r="A4" i="3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26" i="2"/>
  <c r="A24" i="2"/>
  <c r="A23" i="2"/>
  <c r="A29" i="2"/>
  <c r="A28" i="2"/>
  <c r="A27" i="2"/>
  <c r="A22" i="2"/>
  <c r="A19" i="2"/>
  <c r="A18" i="2"/>
  <c r="B18" i="2" s="1"/>
  <c r="B17" i="2" s="1"/>
  <c r="A17" i="2"/>
  <c r="A16" i="2"/>
  <c r="A8" i="2"/>
  <c r="A7" i="2"/>
  <c r="A6" i="2"/>
  <c r="A5" i="2"/>
  <c r="A4" i="2"/>
  <c r="B7" i="1"/>
  <c r="B5" i="2" l="1"/>
  <c r="B4" i="2"/>
  <c r="B27" i="1"/>
  <c r="B27" i="3" s="1"/>
  <c r="B27" i="6" s="1"/>
  <c r="B23" i="1"/>
  <c r="B17" i="1"/>
  <c r="B7" i="3"/>
  <c r="B17" i="4"/>
  <c r="B6" i="1"/>
  <c r="B17" i="3" l="1"/>
  <c r="B17" i="6" s="1"/>
  <c r="B17" i="7"/>
  <c r="B23" i="4"/>
  <c r="B23" i="3"/>
  <c r="B23" i="6" s="1"/>
  <c r="B27" i="5"/>
  <c r="B17" i="5"/>
  <c r="B23" i="5"/>
  <c r="B6" i="5"/>
  <c r="B6" i="4"/>
  <c r="B27" i="4"/>
  <c r="B6" i="3"/>
  <c r="B6" i="6" s="1"/>
  <c r="B5" i="1"/>
  <c r="B5" i="7" s="1"/>
  <c r="B5" i="5" l="1"/>
  <c r="B4" i="5" s="1"/>
  <c r="B4" i="1"/>
  <c r="B4" i="7" s="1"/>
  <c r="B5" i="3"/>
  <c r="B5" i="6" s="1"/>
  <c r="B5" i="4"/>
  <c r="B4" i="4" s="1"/>
  <c r="B4" i="3" l="1"/>
  <c r="B4" i="6" s="1"/>
</calcChain>
</file>

<file path=xl/sharedStrings.xml><?xml version="1.0" encoding="utf-8"?>
<sst xmlns="http://schemas.openxmlformats.org/spreadsheetml/2006/main" count="50" uniqueCount="43">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</sst>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3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B5+B30</f>
        <v>0</v>
      </c>
    </row>
    <row r="5" spans="1:2" ht="13.5" customHeight="1" x14ac:dyDescent="0.25">
      <c r="A5" s="4" t="s">
        <v>2</v>
      </c>
      <c r="B5" s="20">
        <f>B6+B17+B27+B23</f>
        <v>0</v>
      </c>
    </row>
    <row r="6" spans="1:2" s="2" customFormat="1" ht="13.5" customHeight="1" x14ac:dyDescent="0.2">
      <c r="A6" s="5" t="s">
        <v>3</v>
      </c>
      <c r="B6" s="21">
        <f>SUM(B7:B16)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40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37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38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39</v>
      </c>
      <c r="B15" s="23">
        <f>IF($A15&lt;&gt;"",SUMIF('data-beds'!$A:$A,Beds!$A15,'data-beds'!C:C),"")</f>
        <v>0</v>
      </c>
    </row>
    <row r="16" spans="1:2" ht="13.5" customHeight="1" x14ac:dyDescent="0.25">
      <c r="A16" s="15"/>
      <c r="B16" s="24" t="str">
        <f>IF($A16&lt;&gt;"",SUMIF('data-beds'!$A:$A,Beds!$A16,'data-beds'!C:C),"")</f>
        <v/>
      </c>
    </row>
    <row r="17" spans="1:2" s="2" customFormat="1" ht="13.5" customHeight="1" x14ac:dyDescent="0.2">
      <c r="A17" s="5" t="s">
        <v>9</v>
      </c>
      <c r="B17" s="21">
        <f>SUM(B18:B22)</f>
        <v>0</v>
      </c>
    </row>
    <row r="18" spans="1:2" ht="13.5" customHeight="1" x14ac:dyDescent="0.25">
      <c r="A18" s="12" t="s">
        <v>42</v>
      </c>
      <c r="B18" s="22">
        <f>IF($A18&lt;&gt;"",SUMIF('data-beds'!$A:$A,Beds!$A18,'data-beds'!C:C),"")</f>
        <v>0</v>
      </c>
    </row>
    <row r="19" spans="1:2" ht="13.5" customHeight="1" x14ac:dyDescent="0.25">
      <c r="A19" s="13" t="s">
        <v>10</v>
      </c>
      <c r="B19" s="23">
        <f>IF($A19&lt;&gt;"",SUMIF('data-beds'!$A:$A,Beds!$A19,'data-beds'!C:C),"")</f>
        <v>0</v>
      </c>
    </row>
    <row r="20" spans="1:2" ht="13.5" customHeight="1" x14ac:dyDescent="0.25">
      <c r="A20" s="13" t="s">
        <v>36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31</v>
      </c>
      <c r="B21" s="23">
        <f>IF($A21&lt;&gt;"",SUMIF('data-beds'!$A:$A,Beds!$A21,'data-beds'!C:C),"")</f>
        <v>0</v>
      </c>
    </row>
    <row r="22" spans="1:2" ht="13.5" customHeight="1" x14ac:dyDescent="0.25">
      <c r="A22" s="15"/>
      <c r="B22" s="23" t="str">
        <f>IF($A22&lt;&gt;"",SUMIF('data-beds'!$A:$A,Beds!$A22,'data-beds'!C:C),"")</f>
        <v/>
      </c>
    </row>
    <row r="23" spans="1:2" s="2" customFormat="1" ht="13.5" customHeight="1" x14ac:dyDescent="0.2">
      <c r="A23" s="5" t="s">
        <v>13</v>
      </c>
      <c r="B23" s="21">
        <f>SUM(B24:B26)</f>
        <v>0</v>
      </c>
    </row>
    <row r="24" spans="1:2" ht="13.5" customHeight="1" x14ac:dyDescent="0.25">
      <c r="A24" s="12" t="s">
        <v>32</v>
      </c>
      <c r="B24" s="22">
        <f>IF($A24&lt;&gt;"",SUMIF('data-beds'!$A:$A,Beds!$A24,'data-beds'!C:C),"")</f>
        <v>0</v>
      </c>
    </row>
    <row r="25" spans="1:2" ht="13.5" customHeight="1" x14ac:dyDescent="0.25">
      <c r="A25" s="13" t="s">
        <v>41</v>
      </c>
      <c r="B25" s="23">
        <f>IF($A25&lt;&gt;"",SUMIF('data-beds'!$A:$A,Beds!$A25,'data-beds'!C:C),"")</f>
        <v>0</v>
      </c>
    </row>
    <row r="26" spans="1:2" ht="13.5" customHeight="1" x14ac:dyDescent="0.25">
      <c r="A26" s="15"/>
      <c r="B26" s="23" t="str">
        <f>IF($A26&lt;&gt;"",SUMIF('data-beds'!$A:$A,Beds!$A26,'data-beds'!C:C),"")</f>
        <v/>
      </c>
    </row>
    <row r="27" spans="1:2" s="2" customFormat="1" ht="13.5" customHeight="1" x14ac:dyDescent="0.2">
      <c r="A27" s="5" t="s">
        <v>11</v>
      </c>
      <c r="B27" s="21">
        <f>SUM(B28:B29)</f>
        <v>0</v>
      </c>
    </row>
    <row r="28" spans="1:2" ht="13.5" customHeight="1" x14ac:dyDescent="0.25">
      <c r="A28" s="12" t="s">
        <v>12</v>
      </c>
      <c r="B28" s="22">
        <f>IF($A28&lt;&gt;"",SUMIF('data-beds'!$A:$A,Beds!$A28,'data-beds'!C:C),"")</f>
        <v>0</v>
      </c>
    </row>
    <row r="29" spans="1:2" ht="13.5" customHeight="1" x14ac:dyDescent="0.25">
      <c r="A29" s="15"/>
      <c r="B29" s="23" t="str">
        <f>IF($A29&lt;&gt;"",SUMIF('data-beds'!$A:$A,Beds!$A29,'data-beds'!C:C),"")</f>
        <v/>
      </c>
    </row>
    <row r="30" spans="1:2" ht="13.5" customHeight="1" x14ac:dyDescent="0.25">
      <c r="A30" s="4" t="s">
        <v>14</v>
      </c>
      <c r="B30" s="20">
        <f>B31</f>
        <v>0</v>
      </c>
    </row>
    <row r="31" spans="1:2" s="2" customFormat="1" ht="13.5" customHeight="1" x14ac:dyDescent="0.2">
      <c r="A31" s="5" t="s">
        <v>3</v>
      </c>
      <c r="B31" s="21">
        <f>SUM(B32:B43)</f>
        <v>0</v>
      </c>
    </row>
    <row r="32" spans="1:2" ht="13.5" customHeight="1" x14ac:dyDescent="0.25">
      <c r="A32" s="12" t="s">
        <v>15</v>
      </c>
      <c r="B32" s="22">
        <f>IF($A32&lt;&gt;"",SUMIF('data-beds'!$A:$A,Beds!$A32,'data-beds'!C:C),"")</f>
        <v>0</v>
      </c>
    </row>
    <row r="33" spans="1:2" ht="13.5" customHeight="1" x14ac:dyDescent="0.25">
      <c r="A33" s="13" t="s">
        <v>16</v>
      </c>
      <c r="B33" s="23">
        <f>IF($A33&lt;&gt;"",SUMIF('data-beds'!$A:$A,Beds!$A33,'data-beds'!C:C),"")</f>
        <v>0</v>
      </c>
    </row>
    <row r="34" spans="1:2" ht="13.5" customHeight="1" x14ac:dyDescent="0.25">
      <c r="A34" s="13" t="s">
        <v>17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33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34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18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19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35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20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21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22</v>
      </c>
      <c r="B42" s="23">
        <f>IF($A42&lt;&gt;"",SUMIF('data-beds'!$A:$A,Beds!$A42,'data-beds'!C:C),"")</f>
        <v>0</v>
      </c>
    </row>
    <row r="43" spans="1:2" ht="13.5" customHeight="1" x14ac:dyDescent="0.25">
      <c r="A43" s="16"/>
      <c r="B43" s="24" t="str">
        <f>IF($A43&lt;&gt;"",SUMIF('data-beds'!$A:$A,Beds!$A43,'data-beds'!C:C),"")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Còrsega 396</v>
      </c>
      <c r="B15" s="36">
        <f>IF($A15&lt;&gt;"",IF(Beds!B15&lt;&gt;0,Nights!B15/(Occupancy!B$3*Beds!B15),0),"")</f>
        <v>0</v>
      </c>
    </row>
    <row r="16" spans="1:2" ht="13.5" customHeight="1" x14ac:dyDescent="0.25">
      <c r="A16" s="15" t="str">
        <f>IF(Beds!A16&lt;&gt;"",Beds!A16,"")</f>
        <v/>
      </c>
      <c r="B16" s="37" t="str">
        <f>IF($A16&lt;&gt;"",IF(Beds!B16&lt;&gt;0,Nights!B16/(Occupancy!B$3*Beds!B16),0),"")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34">
        <f>IF($A17&lt;&gt;"",IF(Beds!B17&lt;&gt;0,Nights!B17/(Occupancy!B$3*Beds!B17),0),"")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35">
        <f>IF($A18&lt;&gt;"",IF(Beds!B18&lt;&gt;0,Nights!B18/(Occupancy!B$3*Beds!B18),0),"")</f>
        <v>0</v>
      </c>
    </row>
    <row r="19" spans="1:2" ht="13.5" customHeight="1" x14ac:dyDescent="0.25">
      <c r="A19" s="13" t="str">
        <f>IF(Beds!A19&lt;&gt;"",Beds!A19,"")</f>
        <v>Salamanca 46</v>
      </c>
      <c r="B19" s="36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Nau 14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Facultades</v>
      </c>
      <c r="B21" s="36">
        <f>IF($A21&lt;&gt;"",IF(Beds!B21&lt;&gt;0,Nights!B21/(Occupancy!B$3*Beds!B21),0),"")</f>
        <v>0</v>
      </c>
    </row>
    <row r="22" spans="1:2" ht="13.5" customHeight="1" x14ac:dyDescent="0.25">
      <c r="A22" s="15" t="str">
        <f>IF(Beds!A22&lt;&gt;"",Beds!A22,"")</f>
        <v/>
      </c>
      <c r="B22" s="37" t="str">
        <f>IF($A22&lt;&gt;"",IF(Beds!B22&lt;&gt;0,Nights!B22/(Occupancy!B$3*Beds!B22),0),"")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34">
        <f>IF($A23&lt;&gt;"",IF(Beds!B23&lt;&gt;0,Nights!B23/(Occupancy!B$3*Beds!B23),0),"")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35">
        <f>IF($A24&lt;&gt;"",IF(Beds!B24&lt;&gt;0,Nights!B24/(Occupancy!B$3*Beds!B24),0),"")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36">
        <f>IF($A25&lt;&gt;"",IF(Beds!B25&lt;&gt;0,Nights!B25/(Occupancy!B$3*Beds!B25),0),"")</f>
        <v>0</v>
      </c>
    </row>
    <row r="26" spans="1:2" ht="13.5" customHeight="1" x14ac:dyDescent="0.25">
      <c r="A26" s="15" t="str">
        <f>IF(Beds!A26&lt;&gt;"",Beds!A26,"")</f>
        <v/>
      </c>
      <c r="B26" s="37" t="str">
        <f>IF($A26&lt;&gt;"",IF(Beds!B26&lt;&gt;0,Nights!B26/(Occupancy!B$3*Beds!B26),0),"")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34">
        <f>IF($A27&lt;&gt;"",IF(Beds!B27&lt;&gt;0,Nights!B27/(Occupancy!B$3*Beds!B27),0),"")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35">
        <f>IF($A28&lt;&gt;"",IF(Beds!B28&lt;&gt;0,Nights!B28/(Occupancy!B$3*Beds!B28),0),"")</f>
        <v>0</v>
      </c>
    </row>
    <row r="29" spans="1:2" ht="13.5" customHeight="1" x14ac:dyDescent="0.25">
      <c r="A29" s="15" t="str">
        <f>IF(Beds!A29&lt;&gt;"",Beds!A29,"")</f>
        <v/>
      </c>
      <c r="B29" s="37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3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4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35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6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6">
        <f>IF($A42&lt;&gt;"",IF(Beds!B42&lt;&gt;0,Nights!B42/(Occupancy!B$3*Beds!B42),0),"")</f>
        <v>0</v>
      </c>
    </row>
    <row r="43" spans="1:2" ht="13.5" customHeight="1" x14ac:dyDescent="0.25">
      <c r="A43" s="16" t="str">
        <f>IF(Beds!A43&lt;&gt;"",Beds!A43,"")</f>
        <v/>
      </c>
      <c r="B43" s="37" t="str">
        <f>IF($A43&lt;&gt;"",IF(Beds!B43&lt;&gt;0,Nights!B43/(Occupancy!B$3*Beds!B43),0),"")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IF($A15&lt;&gt;"",SUMIF('data-rent'!$A:$A,$A15,'data-rent'!C:C),"")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IF($A16&lt;&gt;"",SUMIF('data-rent'!$A:$A,$A16,'data-rent'!C:C),"")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IF($A18&lt;&gt;"",SUMIF('data-rent'!$A:$A,$A18,'data-rent'!C:C),"")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IF($A21&lt;&gt;"",SUMIF('data-rent'!$A:$A,$A21,'data-rent'!C:C),"")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IF($A22&lt;&gt;"",SUMIF('data-rent'!$A:$A,$A22,'data-rent'!C:C),"")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IF($A24&lt;&gt;"",SUMIF('data-rent'!$A:$A,$A24,'data-rent'!C:C),"")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IF($A25&lt;&gt;"",SUMIF('data-rent'!$A:$A,$A25,'data-rent'!C:C),"")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IF($A26&lt;&gt;"",SUMIF('data-rent'!$A:$A,$A26,'data-rent'!C:C),"")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IF($A28&lt;&gt;"",SUMIF('data-rent'!$A:$A,$A28,'data-rent'!C:C),"")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IF($A29&lt;&gt;"",SUMIF('data-rent'!$A:$A,$A29,'data-rent'!C:C),"")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IF($A32&lt;&gt;"",SUMIF('data-rent'!$A:$A,$A32,'data-rent'!C:C),"")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IF($A42&lt;&gt;"",SUMIF('data-rent'!$A:$A,$A42,'data-rent'!C:C),"")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IF($A43&lt;&gt;"",SUMIF('data-rent'!$A:$A,$A43,'data-rent'!C:C),"")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30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IF($A15&lt;&gt;"",SUMIF('data-services'!$A:$A,$A15,'data-services'!C:C),"")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IF($A16&lt;&gt;"",SUMIF('data-services'!$A:$A,$A16,'data-services'!C:C),"")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IF($A18&lt;&gt;"",SUMIF('data-services'!$A:$A,$A18,'data-services'!C:C),"")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IF($A21&lt;&gt;"",SUMIF('data-services'!$A:$A,$A21,'data-services'!C:C),"")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IF($A22&lt;&gt;"",SUMIF('data-services'!$A:$A,$A22,'data-services'!C:C),"")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IF($A24&lt;&gt;"",SUMIF('data-services'!$A:$A,$A24,'data-services'!C:C),"")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IF($A25&lt;&gt;"",SUMIF('data-services'!$A:$A,$A25,'data-services'!C:C),"")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IF($A26&lt;&gt;"",SUMIF('data-services'!$A:$A,$A26,'data-services'!C:C),"")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IF($A28&lt;&gt;"",SUMIF('data-services'!$A:$A,$A28,'data-services'!C:C),"")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IF($A29&lt;&gt;"",SUMIF('data-services'!$A:$A,$A29,'data-services'!C:C),"")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IF($A32&lt;&gt;"",SUMIF('data-services'!$A:$A,$A32,'data-services'!C:C),"")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IF($A42&lt;&gt;"",SUMIF('data-services'!$A:$A,$A42,'data-services'!C:C),"")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IF($A43&lt;&gt;"",SUMIF('data-services'!$A:$A,$A43,'data-services'!C:C),"")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IF($A16&lt;&gt;"",IF(Beds!B16*Occupancy!B16&lt;&gt;0,'Income rent'!B16/(Beds!B16*Occupancy!B16),0),"")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IF($A17&lt;&gt;"",IF(Beds!B17*Occupancy!B17&lt;&gt;0,'Income rent'!B17/(Beds!B17*Occupancy!B17),0),"")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IF($A18&lt;&gt;"",IF(Beds!B18*Occupancy!B18&lt;&gt;0,'Income rent'!B18/(Beds!B18*Occupancy!B18),0),"")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IF($A22&lt;&gt;"",IF(Beds!B22*Occupancy!B22&lt;&gt;0,'Income rent'!B22/(Beds!B22*Occupancy!B22),0),"")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IF($A23&lt;&gt;"",IF(Beds!B23*Occupancy!B23&lt;&gt;0,'Income rent'!B23/(Beds!B23*Occupancy!B23),0),"")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IF($A24&lt;&gt;"",IF(Beds!B24*Occupancy!B24&lt;&gt;0,'Income rent'!B24/(Beds!B24*Occupancy!B24),0),"")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IF($A25&lt;&gt;"",IF(Beds!B25*Occupancy!B25&lt;&gt;0,'Income rent'!B25/(Beds!B25*Occupancy!B25),0),"")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IF($A26&lt;&gt;"",IF(Beds!B26*Occupancy!B26&lt;&gt;0,'Income rent'!B26/(Beds!B26*Occupancy!B26),0),"")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IF($A27&lt;&gt;"",IF(Beds!B27*Occupancy!B27&lt;&gt;0,'Income rent'!B27/(Beds!B27*Occupancy!B27),0),"")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IF($A28&lt;&gt;"",IF(Beds!B28*Occupancy!B28&lt;&gt;0,'Income rent'!B28/(Beds!B28*Occupancy!B28),0),"")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IF($A43&lt;&gt;"",IF(Beds!B43*Occupancy!B43&lt;&gt;0,'Income rent'!B43/(Beds!B43*Occupancy!B43),0),"")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26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IF($A16&lt;&gt;"",IF(Beds!B16&lt;&gt;0,'Income rent'!B16/Beds!B16,0),"")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IF($A17&lt;&gt;"",IF(Beds!B17&lt;&gt;0,'Income rent'!B17/Beds!B17,0),"")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IF($A18&lt;&gt;"",IF(Beds!B18&lt;&gt;0,'Income rent'!B18/Beds!B18,0),"")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IF($A21&lt;&gt;"",IF(Beds!B21&lt;&gt;0,'Income rent'!B21/Beds!B21,0),"")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IF($A22&lt;&gt;"",IF(Beds!B22&lt;&gt;0,'Income rent'!B22/Beds!B22,0),"")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IF($A23&lt;&gt;"",IF(Beds!B23&lt;&gt;0,'Income rent'!B23/Beds!B23,0),"")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IF($A24&lt;&gt;"",IF(Beds!B24&lt;&gt;0,'Income rent'!B24/Beds!B24,0),"")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IF($A25&lt;&gt;"",IF(Beds!B25&lt;&gt;0,'Income rent'!B25/Beds!B25,0),"")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IF($A26&lt;&gt;"",IF(Beds!B26&lt;&gt;0,'Income rent'!B26/Beds!B26,0),"")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IF($A27&lt;&gt;"",IF(Beds!B27&lt;&gt;0,'Income rent'!B27/Beds!B27,0),"")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IF($A28&lt;&gt;"",IF(Beds!B28&lt;&gt;0,'Income rent'!B28/Beds!B28,0),"")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IF($A42&lt;&gt;"",IF(Beds!B42&lt;&gt;0,'Income rent'!B42/Beds!B42,0),"")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IF($A43&lt;&gt;"",IF(Beds!B43&lt;&gt;0,'Income rent'!B43/Beds!B43,0),"")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8">
        <f>B5+B30</f>
        <v>0</v>
      </c>
    </row>
    <row r="5" spans="1:2" ht="13.5" customHeight="1" x14ac:dyDescent="0.25">
      <c r="A5" s="4" t="str">
        <f>IF(Beds!A5&lt;&gt;"",Beds!A5,"")</f>
        <v>VANDOR</v>
      </c>
      <c r="B5" s="39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40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41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2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2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2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2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2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2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42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Còrsega 396</v>
      </c>
      <c r="B15" s="43">
        <f>IF($A15&lt;&gt;"",SUMIF('data-nights'!$A:$A,$A15,'data-nights'!C:C),"")</f>
        <v>0</v>
      </c>
    </row>
    <row r="16" spans="1:2" ht="13.5" customHeight="1" x14ac:dyDescent="0.25">
      <c r="A16" s="15" t="str">
        <f>IF(Beds!A16&lt;&gt;"",Beds!A16,"")</f>
        <v/>
      </c>
      <c r="B16" s="44" t="str">
        <f>IF($A16&lt;&gt;"",SUMIF('data-nights'!$A:$A,$A16,'data-nights'!C:C),"")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40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41">
        <f>IF($A18&lt;&gt;"",SUMIF('data-nights'!$A:$A,$A18,'data-nights'!C:C),"")</f>
        <v>0</v>
      </c>
    </row>
    <row r="19" spans="1:2" ht="13.5" customHeight="1" x14ac:dyDescent="0.25">
      <c r="A19" s="13" t="str">
        <f>IF(Beds!A19&lt;&gt;"",Beds!A19,"")</f>
        <v>Salamanca 46</v>
      </c>
      <c r="B19" s="42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Nau 14</v>
      </c>
      <c r="B20" s="42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Facultades</v>
      </c>
      <c r="B21" s="42">
        <f>IF($A21&lt;&gt;"",SUMIF('data-nights'!$A:$A,$A21,'data-nights'!C:C),"")</f>
        <v>0</v>
      </c>
    </row>
    <row r="22" spans="1:2" ht="13.5" customHeight="1" x14ac:dyDescent="0.25">
      <c r="A22" s="15" t="str">
        <f>IF(Beds!A22&lt;&gt;"",Beds!A22,"")</f>
        <v/>
      </c>
      <c r="B22" s="44" t="str">
        <f>IF($A22&lt;&gt;"",SUMIF('data-nights'!$A:$A,$A22,'data-nights'!C:C),"")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40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41">
        <f>IF($A24&lt;&gt;"",SUMIF('data-nights'!$A:$A,$A24,'data-nights'!C:C),"")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42">
        <f>IF($A25&lt;&gt;"",SUMIF('data-nights'!$A:$A,$A25,'data-nights'!C:C),"")</f>
        <v>0</v>
      </c>
    </row>
    <row r="26" spans="1:2" ht="13.5" customHeight="1" x14ac:dyDescent="0.25">
      <c r="A26" s="15" t="str">
        <f>IF(Beds!A26&lt;&gt;"",Beds!A26,"")</f>
        <v/>
      </c>
      <c r="B26" s="44" t="str">
        <f>IF($A26&lt;&gt;"",SUMIF('data-nights'!$A:$A,$A26,'data-nights'!C:C),"")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40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41">
        <f>IF($A28&lt;&gt;"",SUMIF('data-nights'!$A:$A,$A28,'data-nights'!C:C),"")</f>
        <v>0</v>
      </c>
    </row>
    <row r="29" spans="1:2" ht="13.5" customHeight="1" x14ac:dyDescent="0.25">
      <c r="A29" s="15" t="str">
        <f>IF(Beds!A29&lt;&gt;"",Beds!A29,"")</f>
        <v/>
      </c>
      <c r="B29" s="44" t="str">
        <f>IF($A29&lt;&gt;"",SUMIF('data-nights'!$A:$A,$A29,'data-nights'!C:C),"")</f>
        <v/>
      </c>
    </row>
    <row r="30" spans="1:2" ht="13.5" customHeight="1" x14ac:dyDescent="0.25">
      <c r="A30" s="4" t="str">
        <f>IF(Beds!A30&lt;&gt;"",Beds!A30,"")</f>
        <v>3rd PARTIES</v>
      </c>
      <c r="B30" s="39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0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41">
        <f>IF($A32&lt;&gt;"",SUMIF('data-nights'!$A:$A,$A32,'data-nights'!C:C),"")</f>
        <v>0</v>
      </c>
    </row>
    <row r="33" spans="1:2" ht="13.5" customHeight="1" x14ac:dyDescent="0.25">
      <c r="A33" s="13" t="str">
        <f>IF(Beds!A33&lt;&gt;"",Beds!A33,"")</f>
        <v>Bailén 33</v>
      </c>
      <c r="B33" s="42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42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Còrsega 52</v>
      </c>
      <c r="B35" s="42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207</v>
      </c>
      <c r="B36" s="42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42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Gran Via 598</v>
      </c>
      <c r="B38" s="42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Ramón Albó 6</v>
      </c>
      <c r="B39" s="42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Robrenyo 67</v>
      </c>
      <c r="B40" s="42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Sardenya 326</v>
      </c>
      <c r="B41" s="42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Travessera 43</v>
      </c>
      <c r="B42" s="42">
        <f>IF($A42&lt;&gt;"",SUMIF('data-nights'!$A:$A,$A42,'data-nights'!C:C),"")</f>
        <v>0</v>
      </c>
    </row>
    <row r="43" spans="1:2" ht="13.5" customHeight="1" x14ac:dyDescent="0.25">
      <c r="A43" s="16" t="str">
        <f>IF(Beds!A43&lt;&gt;"",Beds!A43,"")</f>
        <v/>
      </c>
      <c r="B43" s="44" t="str">
        <f>IF($A43&lt;&gt;"",SUMIF('data-nights'!$A:$A,$A43,'data-nights'!C:C),"")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9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2023-12-19T10:17:52Z</dcterms:modified>
</cp:coreProperties>
</file>