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Data\Development\projects\ciber\cotown\back\app\templates\report\"/>
    </mc:Choice>
  </mc:AlternateContent>
  <xr:revisionPtr revIDLastSave="0" documentId="13_ncr:1_{F2AAD53E-D611-497E-B338-6FC4B3E5FBF1}" xr6:coauthVersionLast="47" xr6:coauthVersionMax="47" xr10:uidLastSave="{00000000-0000-0000-0000-000000000000}"/>
  <bookViews>
    <workbookView xWindow="-120" yWindow="-120" windowWidth="29040" windowHeight="15720" tabRatio="750" xr2:uid="{00000000-000D-0000-FFFF-FFFF00000000}"/>
  </bookViews>
  <sheets>
    <sheet name="Marketplaces" sheetId="1" r:id="rId1"/>
  </sheets>
  <definedNames>
    <definedName name="_xlnm._FilterDatabase" localSheetId="0" hidden="1">Marketplaces!$A$3:$AA$3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" i="1" l="1"/>
  <c r="X1" i="1"/>
  <c r="U1" i="1"/>
  <c r="T1" i="1"/>
  <c r="S1" i="1"/>
  <c r="Q1" i="1"/>
  <c r="S4" i="1"/>
  <c r="V4" i="1"/>
  <c r="X4" i="1"/>
  <c r="K4" i="1"/>
  <c r="W1" i="1" l="1"/>
  <c r="Z4" i="1"/>
  <c r="V1" i="1"/>
  <c r="AA4" i="1" l="1"/>
  <c r="AA1" i="1" s="1"/>
  <c r="Z1" i="1"/>
</calcChain>
</file>

<file path=xl/sharedStrings.xml><?xml version="1.0" encoding="utf-8"?>
<sst xmlns="http://schemas.openxmlformats.org/spreadsheetml/2006/main" count="38" uniqueCount="30">
  <si>
    <t>Tipo</t>
  </si>
  <si>
    <t>Edificio</t>
  </si>
  <si>
    <t>Tipo de plaza</t>
  </si>
  <si>
    <t>Piso</t>
  </si>
  <si>
    <t>Nombre</t>
  </si>
  <si>
    <t>Cliente</t>
  </si>
  <si>
    <t>Importes</t>
  </si>
  <si>
    <t>date</t>
  </si>
  <si>
    <t>Marketplaces</t>
  </si>
  <si>
    <t>Marketplace</t>
  </si>
  <si>
    <t>Booking</t>
  </si>
  <si>
    <t>Comisión
%</t>
  </si>
  <si>
    <t>Comisión
€</t>
  </si>
  <si>
    <t>Fecha confirmación</t>
  </si>
  <si>
    <t>Plaza</t>
  </si>
  <si>
    <t>Fecha
fin</t>
  </si>
  <si>
    <t>Fecha
inicio</t>
  </si>
  <si>
    <t>Duración</t>
  </si>
  <si>
    <t>Ingreso gestora</t>
  </si>
  <si>
    <t>Ingreso booking fee</t>
  </si>
  <si>
    <t>Coste directo reserva</t>
  </si>
  <si>
    <t>Coste prorrateado reserva</t>
  </si>
  <si>
    <t>Ingreso bruto gestora</t>
  </si>
  <si>
    <t>Ingreso neto gestora</t>
  </si>
  <si>
    <t>Comision %</t>
  </si>
  <si>
    <t>Mgmt fee
%</t>
  </si>
  <si>
    <t>IVA</t>
  </si>
  <si>
    <t>Importe bruto reserva</t>
  </si>
  <si>
    <t>Importe
neto
reserva</t>
  </si>
  <si>
    <t>Estado factura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</si>
</sst>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0_ ;[Red]\-#,##0.00\ "/>
  </numFmts>
  <fonts count="8" x14ac:knownFonts="1">
    <font>
      <sz val="10"/>
      <name val="Arial"/>
    </font>
    <font>
      <sz val="10"/>
      <name val="Arial"/>
      <family val="2"/>
    </font>
    <font>
      <sz val="10"/>
      <name val="Century Gothic"/>
      <family val="2"/>
    </font>
    <font>
      <u/>
      <sz val="10"/>
      <color theme="10"/>
      <name val="Arial"/>
      <family val="2"/>
    </font>
    <font>
      <b/>
      <sz val="10"/>
      <color theme="0"/>
      <name val="Century Gothic"/>
      <family val="2"/>
    </font>
    <font>
      <b/>
      <sz val="11"/>
      <name val="Century Gothic"/>
      <family val="2"/>
    </font>
    <font>
      <sz val="10"/>
      <name val="Arial"/>
      <family val="2"/>
    </font>
    <font>
      <b/>
      <sz val="1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rgb="FF00BFB2"/>
        <bgColor indexed="64"/>
      </patternFill>
    </fill>
    <fill>
      <patternFill patternType="solid">
        <fgColor rgb="FF008E8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9" fontId="6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5" fillId="0" borderId="0" xfId="0" applyFont="1"/>
    <xf numFmtId="0" fontId="2" fillId="4" borderId="0" xfId="0" applyFont="1" applyFill="1" applyAlignment="1">
      <alignment horizontal="centerContinuous"/>
    </xf>
    <xf numFmtId="0" fontId="2" fillId="5" borderId="0" xfId="0" applyFont="1" applyFill="1" applyAlignment="1">
      <alignment horizontal="centerContinuous"/>
    </xf>
    <xf numFmtId="0" fontId="2" fillId="0" borderId="1" xfId="0" applyFont="1" applyBorder="1"/>
    <xf numFmtId="4" fontId="2" fillId="0" borderId="2" xfId="0" applyNumberFormat="1" applyFont="1" applyBorder="1"/>
    <xf numFmtId="4" fontId="2" fillId="0" borderId="1" xfId="0" applyNumberFormat="1" applyFont="1" applyBorder="1"/>
    <xf numFmtId="0" fontId="4" fillId="2" borderId="0" xfId="0" applyFont="1" applyFill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2" fillId="0" borderId="0" xfId="0" applyFont="1" applyAlignment="1">
      <alignment vertical="center"/>
    </xf>
    <xf numFmtId="9" fontId="2" fillId="0" borderId="1" xfId="0" applyNumberFormat="1" applyFont="1" applyBorder="1"/>
    <xf numFmtId="14" fontId="2" fillId="6" borderId="1" xfId="0" applyNumberFormat="1" applyFont="1" applyFill="1" applyBorder="1" applyAlignment="1">
      <alignment horizontal="center"/>
    </xf>
    <xf numFmtId="10" fontId="2" fillId="0" borderId="1" xfId="3" applyNumberFormat="1" applyFont="1" applyBorder="1"/>
    <xf numFmtId="164" fontId="2" fillId="6" borderId="1" xfId="0" applyNumberFormat="1" applyFont="1" applyFill="1" applyBorder="1" applyAlignment="1">
      <alignment horizontal="center"/>
    </xf>
    <xf numFmtId="0" fontId="2" fillId="6" borderId="1" xfId="0" applyFont="1" applyFill="1" applyBorder="1"/>
    <xf numFmtId="0" fontId="2" fillId="6" borderId="2" xfId="0" applyFont="1" applyFill="1" applyBorder="1" applyAlignment="1">
      <alignment horizontal="center"/>
    </xf>
    <xf numFmtId="10" fontId="2" fillId="0" borderId="0" xfId="3" applyNumberFormat="1" applyFont="1"/>
    <xf numFmtId="4" fontId="7" fillId="0" borderId="0" xfId="0" applyNumberFormat="1" applyFont="1"/>
    <xf numFmtId="10" fontId="7" fillId="0" borderId="0" xfId="3" applyNumberFormat="1" applyFont="1"/>
    <xf numFmtId="165" fontId="2" fillId="0" borderId="1" xfId="0" applyNumberFormat="1" applyFont="1" applyBorder="1"/>
    <xf numFmtId="9" fontId="2" fillId="0" borderId="2" xfId="3" applyFont="1" applyBorder="1"/>
    <xf numFmtId="0" fontId="2" fillId="0" borderId="1" xfId="0" applyFont="1" applyBorder="1" applyAlignment="1">
      <alignment horizontal="center"/>
    </xf>
  </cellXfs>
  <cellStyles count="4">
    <cellStyle name="Hipervínculo 2" xfId="1" xr:uid="{00000000-0005-0000-0000-000001000000}"/>
    <cellStyle name="Normal" xfId="0" builtinId="0"/>
    <cellStyle name="Normal 2" xfId="2" xr:uid="{00000000-0005-0000-0000-000002000000}"/>
    <cellStyle name="Porcentaje" xfId="3" builtinId="5"/>
  </cellStyles>
  <dxfs count="12">
    <dxf>
      <font>
        <color theme="0"/>
      </font>
    </dxf>
    <dxf>
      <font>
        <color theme="0"/>
      </font>
    </dxf>
    <dxf>
      <border>
        <top style="thin">
          <color auto="1"/>
        </top>
      </border>
    </dxf>
    <dxf>
      <font>
        <color theme="0"/>
      </font>
    </dxf>
    <dxf>
      <font>
        <color theme="0"/>
      </font>
    </dxf>
    <dxf>
      <font>
        <color theme="0"/>
      </font>
    </dxf>
    <dxf>
      <border>
        <top style="thin">
          <color auto="1"/>
        </top>
      </border>
    </dxf>
    <dxf>
      <font>
        <color theme="0"/>
      </font>
    </dxf>
    <dxf>
      <font>
        <color theme="0"/>
      </font>
    </dxf>
    <dxf>
      <font>
        <color theme="0"/>
      </font>
    </dxf>
    <dxf>
      <border>
        <top style="thin">
          <color auto="1"/>
        </top>
      </border>
    </dxf>
    <dxf>
      <font>
        <color theme="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AFAF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8E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"/>
  <sheetViews>
    <sheetView showGridLines="0" tabSelected="1" workbookViewId="0">
      <pane xSplit="7" ySplit="3" topLeftCell="H4" activePane="bottomRight" state="frozen"/>
      <selection pane="topRight" activeCell="F1" sqref="F1"/>
      <selection pane="bottomLeft" activeCell="A4" sqref="A4"/>
      <selection pane="bottomRight" activeCell="H4" sqref="H4"/>
    </sheetView>
  </sheetViews>
  <sheetFormatPr baseColWidth="10" defaultColWidth="14.42578125" defaultRowHeight="13.5" x14ac:dyDescent="0.25"/>
  <cols>
    <col min="1" max="1" width="22.28515625" style="1" bestFit="1" customWidth="1"/>
    <col min="2" max="2" width="14.7109375" style="1" customWidth="1"/>
    <col min="3" max="3" width="10.140625" style="1" customWidth="1"/>
    <col min="4" max="5" width="13.85546875" style="1" customWidth="1"/>
    <col min="6" max="6" width="10.140625" style="1" customWidth="1"/>
    <col min="7" max="7" width="9.140625" style="1" customWidth="1"/>
    <col min="8" max="10" width="13.85546875" style="1" customWidth="1"/>
    <col min="11" max="11" width="9.42578125" style="1" customWidth="1"/>
    <col min="12" max="12" width="38.5703125" style="1" bestFit="1" customWidth="1"/>
    <col min="13" max="13" width="10.140625" style="1" bestFit="1" customWidth="1"/>
    <col min="14" max="14" width="6.85546875" style="1" bestFit="1" customWidth="1"/>
    <col min="15" max="15" width="8.28515625" style="1" bestFit="1" customWidth="1"/>
    <col min="16" max="16" width="12.85546875" style="1" bestFit="1" customWidth="1"/>
    <col min="17" max="17" width="12.85546875" style="1" customWidth="1"/>
    <col min="18" max="18" width="6.5703125" style="1" bestFit="1" customWidth="1"/>
    <col min="19" max="21" width="12.85546875" style="1" customWidth="1"/>
    <col min="22" max="22" width="10.140625" style="1" customWidth="1"/>
    <col min="23" max="25" width="12.85546875" style="1" customWidth="1"/>
    <col min="26" max="27" width="12" style="1" customWidth="1"/>
    <col min="28" max="28" width="18.7109375" style="1" customWidth="1"/>
    <col min="29" max="16384" width="14.42578125" style="1"/>
  </cols>
  <sheetData>
    <row r="1" spans="1:28" ht="15" customHeight="1" x14ac:dyDescent="0.25">
      <c r="A1" s="2" t="s">
        <v>8</v>
      </c>
      <c r="B1" s="2"/>
      <c r="Q1" s="18">
        <f>SUBTOTAL(9,Q4:Q999999)</f>
        <v>0</v>
      </c>
      <c r="R1" s="18"/>
      <c r="S1" s="18">
        <f>SUBTOTAL(9,S4:S999999)</f>
        <v>0</v>
      </c>
      <c r="T1" s="18">
        <f>SUBTOTAL(9,T4:T999999)</f>
        <v>0</v>
      </c>
      <c r="U1" s="18">
        <f>SUBTOTAL(9,U4:U999999)</f>
        <v>0</v>
      </c>
      <c r="V1" s="19">
        <f t="shared" ref="V1" si="0">IF(Q1,(T1+U1)/Q1,0)</f>
        <v>0</v>
      </c>
      <c r="W1" s="19" t="e">
        <f>X1/Q1</f>
        <v>#DIV/0!</v>
      </c>
      <c r="X1" s="18">
        <f>SUBTOTAL(9,X4:X999999)</f>
        <v>0</v>
      </c>
      <c r="Y1" s="18">
        <f>SUBTOTAL(9,Y4:Y999999)</f>
        <v>0</v>
      </c>
      <c r="Z1" s="18">
        <f>SUBTOTAL(9,Z4:Z999999)</f>
        <v>0</v>
      </c>
      <c r="AA1" s="18">
        <f>SUBTOTAL(9,AA4:AA999999)</f>
        <v>0</v>
      </c>
      <c r="AB1" s="18"/>
    </row>
    <row r="2" spans="1:28" x14ac:dyDescent="0.25">
      <c r="A2" s="3" t="s">
        <v>9</v>
      </c>
      <c r="B2" s="3"/>
      <c r="C2" s="3"/>
      <c r="D2" s="4"/>
      <c r="E2" s="4"/>
      <c r="F2" s="3"/>
      <c r="G2" s="4" t="s">
        <v>10</v>
      </c>
      <c r="H2" s="4"/>
      <c r="I2" s="4"/>
      <c r="J2" s="4"/>
      <c r="K2" s="4"/>
      <c r="L2" s="4"/>
      <c r="M2" s="4"/>
      <c r="N2" s="4"/>
      <c r="O2" s="4"/>
      <c r="P2" s="4"/>
      <c r="Q2" s="3" t="s">
        <v>6</v>
      </c>
      <c r="R2" s="3"/>
      <c r="S2" s="3" t="s">
        <v>6</v>
      </c>
      <c r="T2" s="3"/>
      <c r="U2" s="3"/>
      <c r="V2" s="3"/>
      <c r="W2" s="3"/>
      <c r="X2" s="3"/>
      <c r="Y2" s="3"/>
      <c r="Z2" s="3"/>
      <c r="AA2" s="3"/>
      <c r="AB2" s="3"/>
    </row>
    <row r="3" spans="1:28" s="10" customFormat="1" ht="38.25" customHeight="1" x14ac:dyDescent="0.2">
      <c r="A3" s="8" t="s">
        <v>4</v>
      </c>
      <c r="B3" s="8" t="s">
        <v>0</v>
      </c>
      <c r="C3" s="8" t="s">
        <v>11</v>
      </c>
      <c r="D3" s="8" t="s">
        <v>16</v>
      </c>
      <c r="E3" s="8" t="s">
        <v>15</v>
      </c>
      <c r="F3" s="8" t="s">
        <v>12</v>
      </c>
      <c r="G3" s="9" t="s">
        <v>10</v>
      </c>
      <c r="H3" s="9" t="s">
        <v>13</v>
      </c>
      <c r="I3" s="9" t="s">
        <v>16</v>
      </c>
      <c r="J3" s="9" t="s">
        <v>15</v>
      </c>
      <c r="K3" s="9" t="s">
        <v>17</v>
      </c>
      <c r="L3" s="9" t="s">
        <v>5</v>
      </c>
      <c r="M3" s="9" t="s">
        <v>1</v>
      </c>
      <c r="N3" s="9" t="s">
        <v>3</v>
      </c>
      <c r="O3" s="9" t="s">
        <v>14</v>
      </c>
      <c r="P3" s="9" t="s">
        <v>2</v>
      </c>
      <c r="Q3" s="8" t="s">
        <v>27</v>
      </c>
      <c r="R3" s="8" t="s">
        <v>26</v>
      </c>
      <c r="S3" s="8" t="s">
        <v>28</v>
      </c>
      <c r="T3" s="8" t="s">
        <v>20</v>
      </c>
      <c r="U3" s="8" t="s">
        <v>21</v>
      </c>
      <c r="V3" s="8" t="s">
        <v>24</v>
      </c>
      <c r="W3" s="8" t="s">
        <v>25</v>
      </c>
      <c r="X3" s="8" t="s">
        <v>18</v>
      </c>
      <c r="Y3" s="8" t="s">
        <v>19</v>
      </c>
      <c r="Z3" s="8" t="s">
        <v>22</v>
      </c>
      <c r="AA3" s="8" t="s">
        <v>23</v>
      </c>
      <c r="AB3" s="8" t="s">
        <v>29</v>
      </c>
    </row>
    <row r="4" spans="1:28" x14ac:dyDescent="0.25">
      <c r="A4" s="5"/>
      <c r="B4" s="5"/>
      <c r="C4" s="11"/>
      <c r="D4" s="22" t="s">
        <v>7</v>
      </c>
      <c r="E4" s="22" t="s">
        <v>7</v>
      </c>
      <c r="F4" s="6"/>
      <c r="G4" s="16"/>
      <c r="H4" s="12" t="s">
        <v>7</v>
      </c>
      <c r="I4" s="12" t="s">
        <v>7</v>
      </c>
      <c r="J4" s="12" t="s">
        <v>7</v>
      </c>
      <c r="K4" s="14" t="e">
        <f>MROUND((J4-I4)/30,0.5)</f>
        <v>#VALUE!</v>
      </c>
      <c r="L4" s="15"/>
      <c r="M4" s="15"/>
      <c r="N4" s="15"/>
      <c r="O4" s="15"/>
      <c r="P4" s="15"/>
      <c r="Q4" s="6"/>
      <c r="R4" s="21"/>
      <c r="S4" s="6">
        <f>Q4/(1+R4)</f>
        <v>0</v>
      </c>
      <c r="T4" s="6"/>
      <c r="U4" s="6"/>
      <c r="V4" s="17">
        <f>IF(Q4,(T4+U4)/Q4,0)</f>
        <v>0</v>
      </c>
      <c r="W4" s="13"/>
      <c r="X4" s="6">
        <f>S4*W4</f>
        <v>0</v>
      </c>
      <c r="Y4" s="7"/>
      <c r="Z4" s="7">
        <f>X4+Y4</f>
        <v>0</v>
      </c>
      <c r="AA4" s="20">
        <f>Z4-T4-U4</f>
        <v>0</v>
      </c>
      <c r="AB4" s="20"/>
    </row>
  </sheetData>
  <autoFilter ref="A3:AA3" xr:uid="{00000000-0001-0000-0000-000000000000}"/>
  <conditionalFormatting sqref="A4:F1048576">
    <cfRule type="expression" dxfId="7" priority="5">
      <formula>$A4=$A3</formula>
    </cfRule>
  </conditionalFormatting>
  <conditionalFormatting sqref="A4:AB1048576">
    <cfRule type="expression" dxfId="6" priority="3">
      <formula>$A4&lt;&gt;$A3</formula>
    </cfRule>
  </conditionalFormatting>
  <conditionalFormatting sqref="D4:E4">
    <cfRule type="expression" dxfId="5" priority="2">
      <formula>$A4=$A3</formula>
    </cfRule>
  </conditionalFormatting>
  <conditionalFormatting sqref="D4:E4">
    <cfRule type="expression" dxfId="4" priority="1">
      <formula>$A4=$A3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Marketplaces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André</dc:creator>
  <cp:lastModifiedBy>Alejandro André</cp:lastModifiedBy>
  <dcterms:created xsi:type="dcterms:W3CDTF">2023-01-24T12:59:19Z</dcterms:created>
  <dcterms:modified xsi:type="dcterms:W3CDTF">2025-03-03T10:31:35Z</dcterms:modified>
</cp:coreProperties>
</file>