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5FE8EC2F-DED6-4BE2-AB6C-85C122D4E958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A45" i="4"/>
  <c r="A45" i="5"/>
  <c r="A45" i="6"/>
  <c r="A45" i="7"/>
  <c r="A45" i="2"/>
  <c r="A55" i="3"/>
  <c r="A55" i="4"/>
  <c r="A55" i="5"/>
  <c r="A55" i="6"/>
  <c r="A55" i="7"/>
  <c r="A55" i="2"/>
  <c r="A50" i="3"/>
  <c r="A50" i="4"/>
  <c r="A50" i="5"/>
  <c r="A50" i="6"/>
  <c r="A50" i="7"/>
  <c r="A50" i="2"/>
  <c r="A59" i="3"/>
  <c r="B59" i="3" s="1"/>
  <c r="B56" i="3"/>
  <c r="A59" i="4"/>
  <c r="B59" i="4" s="1"/>
  <c r="B56" i="4"/>
  <c r="A59" i="5"/>
  <c r="B59" i="5" s="1"/>
  <c r="B55" i="5" s="1"/>
  <c r="B56" i="5"/>
  <c r="A59" i="6"/>
  <c r="B59" i="6" s="1"/>
  <c r="B56" i="6"/>
  <c r="A59" i="7"/>
  <c r="B59" i="7" s="1"/>
  <c r="B56" i="7"/>
  <c r="A59" i="2"/>
  <c r="B59" i="2" s="1"/>
  <c r="B55" i="2" s="1"/>
  <c r="B56" i="2"/>
  <c r="B59" i="1"/>
  <c r="B56" i="1"/>
  <c r="A54" i="3"/>
  <c r="B54" i="3" s="1"/>
  <c r="B51" i="3"/>
  <c r="A54" i="4"/>
  <c r="B54" i="4" s="1"/>
  <c r="B51" i="4"/>
  <c r="A54" i="5"/>
  <c r="B54" i="5" s="1"/>
  <c r="B51" i="5"/>
  <c r="A54" i="6"/>
  <c r="B54" i="6" s="1"/>
  <c r="B51" i="6"/>
  <c r="A54" i="7"/>
  <c r="B54" i="7" s="1"/>
  <c r="B51" i="7"/>
  <c r="A54" i="2"/>
  <c r="B54" i="2" s="1"/>
  <c r="B51" i="2"/>
  <c r="B54" i="1"/>
  <c r="B51" i="1"/>
  <c r="A49" i="3"/>
  <c r="B49" i="3" s="1"/>
  <c r="B46" i="3"/>
  <c r="A49" i="4"/>
  <c r="B49" i="4" s="1"/>
  <c r="B46" i="4"/>
  <c r="A49" i="5"/>
  <c r="B49" i="5" s="1"/>
  <c r="B46" i="5"/>
  <c r="A49" i="6"/>
  <c r="B49" i="6" s="1"/>
  <c r="B46" i="6"/>
  <c r="A49" i="7"/>
  <c r="B49" i="7" s="1"/>
  <c r="B46" i="7"/>
  <c r="A49" i="2"/>
  <c r="B49" i="2" s="1"/>
  <c r="B46" i="2"/>
  <c r="B49" i="1"/>
  <c r="B46" i="1"/>
  <c r="A31" i="3"/>
  <c r="A31" i="4"/>
  <c r="A31" i="5"/>
  <c r="A31" i="6"/>
  <c r="A31" i="7"/>
  <c r="A31" i="2"/>
  <c r="B2" i="7"/>
  <c r="B3" i="7" s="1"/>
  <c r="B2" i="6"/>
  <c r="B2" i="5"/>
  <c r="B3" i="5" s="1"/>
  <c r="B2" i="4"/>
  <c r="B3" i="4" s="1"/>
  <c r="B2" i="3"/>
  <c r="B2" i="2"/>
  <c r="B2" i="1"/>
  <c r="A44" i="7"/>
  <c r="A42" i="7"/>
  <c r="A41" i="7"/>
  <c r="A40" i="7"/>
  <c r="A39" i="7"/>
  <c r="A38" i="7"/>
  <c r="A37" i="7"/>
  <c r="A36" i="7"/>
  <c r="A35" i="7"/>
  <c r="A34" i="7"/>
  <c r="A33" i="7"/>
  <c r="A32" i="7"/>
  <c r="A30" i="7"/>
  <c r="A29" i="7"/>
  <c r="A28" i="7"/>
  <c r="A27" i="7"/>
  <c r="A26" i="7"/>
  <c r="A25" i="7"/>
  <c r="A24" i="7"/>
  <c r="A23" i="7"/>
  <c r="A22" i="7"/>
  <c r="A21" i="7"/>
  <c r="A20" i="7"/>
  <c r="A19" i="7"/>
  <c r="B19" i="7" s="1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44" i="6"/>
  <c r="A42" i="6"/>
  <c r="A41" i="6"/>
  <c r="A40" i="6"/>
  <c r="A39" i="6"/>
  <c r="A38" i="6"/>
  <c r="A37" i="6"/>
  <c r="A36" i="6"/>
  <c r="A35" i="6"/>
  <c r="A34" i="6"/>
  <c r="A33" i="6"/>
  <c r="A32" i="6"/>
  <c r="A30" i="6"/>
  <c r="A29" i="6"/>
  <c r="A28" i="6"/>
  <c r="A27" i="6"/>
  <c r="A26" i="6"/>
  <c r="A25" i="6"/>
  <c r="A24" i="6"/>
  <c r="B24" i="6" s="1"/>
  <c r="A23" i="6"/>
  <c r="B23" i="6" s="1"/>
  <c r="A22" i="6"/>
  <c r="A21" i="6"/>
  <c r="A20" i="6"/>
  <c r="A19" i="6"/>
  <c r="B19" i="6" s="1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A44" i="5"/>
  <c r="A42" i="5"/>
  <c r="A41" i="5"/>
  <c r="B41" i="5" s="1"/>
  <c r="A40" i="5"/>
  <c r="B40" i="5" s="1"/>
  <c r="A39" i="5"/>
  <c r="A38" i="5"/>
  <c r="B38" i="5" s="1"/>
  <c r="A37" i="5"/>
  <c r="B37" i="5" s="1"/>
  <c r="A36" i="5"/>
  <c r="B36" i="5" s="1"/>
  <c r="A35" i="5"/>
  <c r="A34" i="5"/>
  <c r="A33" i="5"/>
  <c r="B33" i="5" s="1"/>
  <c r="A32" i="5"/>
  <c r="B32" i="5" s="1"/>
  <c r="A30" i="5"/>
  <c r="A29" i="5"/>
  <c r="A28" i="5"/>
  <c r="A27" i="5"/>
  <c r="A26" i="5"/>
  <c r="A25" i="5"/>
  <c r="A24" i="5"/>
  <c r="B24" i="5" s="1"/>
  <c r="A23" i="5"/>
  <c r="A22" i="5"/>
  <c r="B22" i="5" s="1"/>
  <c r="A21" i="5"/>
  <c r="A20" i="5"/>
  <c r="A19" i="5"/>
  <c r="B19" i="5" s="1"/>
  <c r="A18" i="5"/>
  <c r="B18" i="5" s="1"/>
  <c r="A17" i="5"/>
  <c r="A16" i="5"/>
  <c r="A15" i="5"/>
  <c r="A14" i="5"/>
  <c r="B14" i="5" s="1"/>
  <c r="A13" i="5"/>
  <c r="A12" i="5"/>
  <c r="A11" i="5"/>
  <c r="A10" i="5"/>
  <c r="B10" i="5" s="1"/>
  <c r="A9" i="5"/>
  <c r="A8" i="5"/>
  <c r="B8" i="5" s="1"/>
  <c r="A7" i="5"/>
  <c r="A6" i="5"/>
  <c r="A5" i="5"/>
  <c r="A4" i="5"/>
  <c r="A44" i="4"/>
  <c r="A42" i="4"/>
  <c r="B42" i="4" s="1"/>
  <c r="A41" i="4"/>
  <c r="B41" i="4" s="1"/>
  <c r="A40" i="4"/>
  <c r="A39" i="4"/>
  <c r="A38" i="4"/>
  <c r="B38" i="4" s="1"/>
  <c r="A37" i="4"/>
  <c r="A36" i="4"/>
  <c r="A35" i="4"/>
  <c r="A34" i="4"/>
  <c r="A33" i="4"/>
  <c r="A32" i="4"/>
  <c r="B32" i="4" s="1"/>
  <c r="A30" i="4"/>
  <c r="A29" i="4"/>
  <c r="A28" i="4"/>
  <c r="B28" i="4" s="1"/>
  <c r="A27" i="4"/>
  <c r="B27" i="4" s="1"/>
  <c r="A26" i="4"/>
  <c r="A25" i="4"/>
  <c r="A24" i="4"/>
  <c r="A23" i="4"/>
  <c r="B23" i="4" s="1"/>
  <c r="A22" i="4"/>
  <c r="A21" i="4"/>
  <c r="A20" i="4"/>
  <c r="A19" i="4"/>
  <c r="B19" i="4" s="1"/>
  <c r="A18" i="4"/>
  <c r="A17" i="4"/>
  <c r="B17" i="4" s="1"/>
  <c r="A16" i="4"/>
  <c r="B16" i="4" s="1"/>
  <c r="A15" i="4"/>
  <c r="A14" i="4"/>
  <c r="A13" i="4"/>
  <c r="B13" i="4" s="1"/>
  <c r="A12" i="4"/>
  <c r="A11" i="4"/>
  <c r="A10" i="4"/>
  <c r="B10" i="4" s="1"/>
  <c r="A9" i="4"/>
  <c r="B9" i="4" s="1"/>
  <c r="A8" i="4"/>
  <c r="B8" i="4" s="1"/>
  <c r="A7" i="4"/>
  <c r="A6" i="4"/>
  <c r="A5" i="4"/>
  <c r="A4" i="4"/>
  <c r="A44" i="3"/>
  <c r="A42" i="3"/>
  <c r="A41" i="3"/>
  <c r="A40" i="3"/>
  <c r="A39" i="3"/>
  <c r="A38" i="3"/>
  <c r="A37" i="3"/>
  <c r="A36" i="3"/>
  <c r="A35" i="3"/>
  <c r="A34" i="3"/>
  <c r="A33" i="3"/>
  <c r="A32" i="3"/>
  <c r="A30" i="3"/>
  <c r="A29" i="3"/>
  <c r="A28" i="3"/>
  <c r="B28" i="3" s="1"/>
  <c r="A27" i="3"/>
  <c r="A26" i="3"/>
  <c r="A25" i="3"/>
  <c r="A24" i="3"/>
  <c r="A23" i="3"/>
  <c r="B23" i="3" s="1"/>
  <c r="A22" i="3"/>
  <c r="B22" i="3" s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3" i="3"/>
  <c r="A44" i="2"/>
  <c r="A42" i="2"/>
  <c r="A41" i="2"/>
  <c r="B41" i="2" s="1"/>
  <c r="A40" i="2"/>
  <c r="B40" i="2" s="1"/>
  <c r="A39" i="2"/>
  <c r="B39" i="2" s="1"/>
  <c r="A38" i="2"/>
  <c r="A37" i="2"/>
  <c r="A36" i="2"/>
  <c r="B36" i="2" s="1"/>
  <c r="A35" i="2"/>
  <c r="B35" i="2" s="1"/>
  <c r="A34" i="2"/>
  <c r="A33" i="2"/>
  <c r="A32" i="2"/>
  <c r="B32" i="2" s="1"/>
  <c r="A30" i="2"/>
  <c r="A29" i="2"/>
  <c r="B29" i="2" s="1"/>
  <c r="A28" i="2"/>
  <c r="A27" i="2"/>
  <c r="B27" i="2" s="1"/>
  <c r="A26" i="2"/>
  <c r="B26" i="2" s="1"/>
  <c r="A25" i="2"/>
  <c r="A24" i="2"/>
  <c r="A23" i="2"/>
  <c r="B23" i="2" s="1"/>
  <c r="A22" i="2"/>
  <c r="A21" i="2"/>
  <c r="B21" i="2" s="1"/>
  <c r="A20" i="2"/>
  <c r="A19" i="2"/>
  <c r="B19" i="2" s="1"/>
  <c r="A18" i="2"/>
  <c r="A17" i="2"/>
  <c r="A16" i="2"/>
  <c r="B16" i="2" s="1"/>
  <c r="A15" i="2"/>
  <c r="A14" i="2"/>
  <c r="A13" i="2"/>
  <c r="B13" i="2" s="1"/>
  <c r="A12" i="2"/>
  <c r="A11" i="2"/>
  <c r="B11" i="2" s="1"/>
  <c r="A10" i="2"/>
  <c r="B10" i="2" s="1"/>
  <c r="A9" i="2"/>
  <c r="B9" i="2" s="1"/>
  <c r="A8" i="2"/>
  <c r="B8" i="2" s="1"/>
  <c r="A7" i="2"/>
  <c r="B7" i="2" s="1"/>
  <c r="A6" i="2"/>
  <c r="A5" i="2"/>
  <c r="A4" i="2"/>
  <c r="B3" i="2"/>
  <c r="B44" i="1"/>
  <c r="B42" i="1"/>
  <c r="B41" i="1"/>
  <c r="B40" i="1"/>
  <c r="B39" i="1"/>
  <c r="B38" i="1"/>
  <c r="B37" i="1"/>
  <c r="B36" i="1"/>
  <c r="B35" i="1"/>
  <c r="B34" i="1"/>
  <c r="B33" i="1"/>
  <c r="B32" i="1"/>
  <c r="B29" i="1"/>
  <c r="B28" i="1"/>
  <c r="B27" i="1"/>
  <c r="B26" i="1"/>
  <c r="B24" i="1"/>
  <c r="B23" i="1"/>
  <c r="B22" i="1"/>
  <c r="B21" i="1"/>
  <c r="B19" i="1"/>
  <c r="B18" i="1"/>
  <c r="B17" i="1"/>
  <c r="B16" i="1"/>
  <c r="B14" i="1"/>
  <c r="B13" i="1"/>
  <c r="B12" i="1"/>
  <c r="B11" i="1"/>
  <c r="B10" i="1"/>
  <c r="B9" i="1"/>
  <c r="B8" i="1"/>
  <c r="B8" i="7" s="1"/>
  <c r="B7" i="1"/>
  <c r="B3" i="1"/>
  <c r="B55" i="1" l="1"/>
  <c r="B55" i="3" s="1"/>
  <c r="B55" i="6" s="1"/>
  <c r="B9" i="7"/>
  <c r="B27" i="3"/>
  <c r="B27" i="6" s="1"/>
  <c r="B55" i="4"/>
  <c r="B50" i="4" s="1"/>
  <c r="B45" i="4" s="1"/>
  <c r="B32" i="7"/>
  <c r="B50" i="2"/>
  <c r="B45" i="2" s="1"/>
  <c r="B50" i="5"/>
  <c r="B45" i="5" s="1"/>
  <c r="B20" i="1"/>
  <c r="B20" i="3" s="1"/>
  <c r="B20" i="6" s="1"/>
  <c r="B10" i="3"/>
  <c r="B10" i="6" s="1"/>
  <c r="B39" i="3"/>
  <c r="B39" i="6" s="1"/>
  <c r="B31" i="1"/>
  <c r="B31" i="7" s="1"/>
  <c r="B13" i="7"/>
  <c r="B25" i="1"/>
  <c r="B25" i="7" s="1"/>
  <c r="B30" i="1"/>
  <c r="B35" i="3"/>
  <c r="B35" i="6" s="1"/>
  <c r="B15" i="1"/>
  <c r="B15" i="3" s="1"/>
  <c r="B15" i="6" s="1"/>
  <c r="B14" i="4"/>
  <c r="B36" i="3"/>
  <c r="B36" i="6" s="1"/>
  <c r="B41" i="3"/>
  <c r="B41" i="6" s="1"/>
  <c r="B7" i="3"/>
  <c r="B21" i="7"/>
  <c r="B21" i="3"/>
  <c r="B21" i="6" s="1"/>
  <c r="B18" i="4"/>
  <c r="B15" i="4" s="1"/>
  <c r="B22" i="2"/>
  <c r="B14" i="2"/>
  <c r="B9" i="3"/>
  <c r="B9" i="6" s="1"/>
  <c r="B14" i="3"/>
  <c r="B17" i="5"/>
  <c r="B6" i="1"/>
  <c r="B16" i="3"/>
  <c r="B16" i="6" s="1"/>
  <c r="B18" i="7"/>
  <c r="B20" i="7"/>
  <c r="B18" i="2"/>
  <c r="B18" i="3" s="1"/>
  <c r="B18" i="6" s="1"/>
  <c r="B44" i="2"/>
  <c r="B13" i="3"/>
  <c r="B13" i="6" s="1"/>
  <c r="B29" i="3"/>
  <c r="B32" i="3"/>
  <c r="B32" i="6" s="1"/>
  <c r="B12" i="2"/>
  <c r="B40" i="3"/>
  <c r="B40" i="6" s="1"/>
  <c r="B38" i="2"/>
  <c r="B38" i="3" s="1"/>
  <c r="B38" i="6" s="1"/>
  <c r="B19" i="3"/>
  <c r="B24" i="3"/>
  <c r="B33" i="2"/>
  <c r="B33" i="3" s="1"/>
  <c r="B33" i="6" s="1"/>
  <c r="B17" i="2"/>
  <c r="B28" i="2"/>
  <c r="B25" i="2" s="1"/>
  <c r="B26" i="3"/>
  <c r="B26" i="6" s="1"/>
  <c r="B42" i="2"/>
  <c r="B42" i="3" s="1"/>
  <c r="B42" i="6" s="1"/>
  <c r="B24" i="2"/>
  <c r="B34" i="2"/>
  <c r="B8" i="3"/>
  <c r="B8" i="6" s="1"/>
  <c r="B17" i="3"/>
  <c r="B17" i="6" s="1"/>
  <c r="B7" i="4"/>
  <c r="B7" i="7" s="1"/>
  <c r="B29" i="4"/>
  <c r="B34" i="3"/>
  <c r="B34" i="6" s="1"/>
  <c r="B37" i="2"/>
  <c r="B37" i="3" s="1"/>
  <c r="B37" i="6" s="1"/>
  <c r="B11" i="3"/>
  <c r="B11" i="6" s="1"/>
  <c r="B44" i="3"/>
  <c r="B11" i="4"/>
  <c r="B21" i="4"/>
  <c r="B22" i="4"/>
  <c r="B24" i="4"/>
  <c r="B12" i="4"/>
  <c r="B26" i="4"/>
  <c r="B34" i="4"/>
  <c r="B34" i="7" s="1"/>
  <c r="B13" i="5"/>
  <c r="B35" i="4"/>
  <c r="B27" i="5"/>
  <c r="B33" i="4"/>
  <c r="B33" i="7" s="1"/>
  <c r="B36" i="4"/>
  <c r="B39" i="4"/>
  <c r="B9" i="5"/>
  <c r="B23" i="5"/>
  <c r="B7" i="5"/>
  <c r="B11" i="5"/>
  <c r="B37" i="4"/>
  <c r="B40" i="4"/>
  <c r="B44" i="4"/>
  <c r="B26" i="5"/>
  <c r="B28" i="5"/>
  <c r="B34" i="5"/>
  <c r="B29" i="5"/>
  <c r="B16" i="5"/>
  <c r="B21" i="5"/>
  <c r="B35" i="5"/>
  <c r="B12" i="5"/>
  <c r="B39" i="5"/>
  <c r="B44" i="5"/>
  <c r="B42" i="5"/>
  <c r="B44" i="6"/>
  <c r="B28" i="6"/>
  <c r="B22" i="6"/>
  <c r="B29" i="6"/>
  <c r="B14" i="6"/>
  <c r="B12" i="7"/>
  <c r="B24" i="7"/>
  <c r="B37" i="7"/>
  <c r="B14" i="7"/>
  <c r="B26" i="7"/>
  <c r="B39" i="7"/>
  <c r="B16" i="7"/>
  <c r="B28" i="7"/>
  <c r="B41" i="7"/>
  <c r="B11" i="7"/>
  <c r="B23" i="7"/>
  <c r="B36" i="7"/>
  <c r="B44" i="7"/>
  <c r="B38" i="7"/>
  <c r="B27" i="7"/>
  <c r="B40" i="7"/>
  <c r="B10" i="7"/>
  <c r="B22" i="7"/>
  <c r="B35" i="7"/>
  <c r="B17" i="7"/>
  <c r="B29" i="7"/>
  <c r="B42" i="7"/>
  <c r="B50" i="1" l="1"/>
  <c r="B55" i="7"/>
  <c r="B15" i="2"/>
  <c r="B25" i="4"/>
  <c r="B31" i="2"/>
  <c r="B6" i="2"/>
  <c r="B31" i="5"/>
  <c r="B25" i="3"/>
  <c r="B25" i="6" s="1"/>
  <c r="B31" i="3"/>
  <c r="B31" i="6"/>
  <c r="B31" i="4"/>
  <c r="B20" i="2"/>
  <c r="B20" i="5"/>
  <c r="B15" i="7"/>
  <c r="B15" i="5"/>
  <c r="B25" i="5"/>
  <c r="B30" i="5"/>
  <c r="B6" i="5"/>
  <c r="B12" i="3"/>
  <c r="B12" i="6" s="1"/>
  <c r="B6" i="4"/>
  <c r="B20" i="4"/>
  <c r="B30" i="4"/>
  <c r="B30" i="7" s="1"/>
  <c r="B6" i="7"/>
  <c r="B6" i="3"/>
  <c r="B6" i="6" s="1"/>
  <c r="B5" i="1"/>
  <c r="B30" i="2"/>
  <c r="B30" i="3" s="1"/>
  <c r="B30" i="6" s="1"/>
  <c r="B7" i="6"/>
  <c r="B50" i="7" l="1"/>
  <c r="B50" i="3"/>
  <c r="B50" i="6" s="1"/>
  <c r="B45" i="1"/>
  <c r="B45" i="7" s="1"/>
  <c r="B5" i="2"/>
  <c r="B4" i="2" s="1"/>
  <c r="B5" i="5"/>
  <c r="B4" i="5" s="1"/>
  <c r="B4" i="1"/>
  <c r="B5" i="3"/>
  <c r="B5" i="4"/>
  <c r="B4" i="4" s="1"/>
  <c r="B45" i="3" l="1"/>
  <c r="B45" i="6" s="1"/>
  <c r="B5" i="6"/>
  <c r="B5" i="7"/>
  <c r="B4" i="3"/>
  <c r="B4" i="6" s="1"/>
  <c r="B4" i="7"/>
</calcChain>
</file>

<file path=xl/sharedStrings.xml><?xml version="1.0" encoding="utf-8"?>
<sst xmlns="http://schemas.openxmlformats.org/spreadsheetml/2006/main" count="56" uniqueCount="40">
  <si>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</si>
  <si>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</si>
  <si>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</si>
  <si>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</si>
  <si>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</si>
  <si>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</si>
  <si>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</si>
  <si>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</si>
  <si>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</si>
  <si>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</si>
  <si>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</si>
  <si>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</si>
  <si>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</si>
  <si>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</si>
  <si>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</si>
  <si>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</si>
  <si>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</si>
  <si>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</si>
  <si>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</si>
  <si>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</si>
  <si>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</si>
  <si>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</si>
  <si>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</si>
  <si>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</si>
  <si>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</si>
  <si>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</si>
  <si>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</si>
  <si>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</si>
  <si>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</si>
  <si>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</si>
  <si>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Owner</t>
  </si>
  <si>
    <t>Location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</si>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</sst>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top"/>
    </xf>
    <xf numFmtId="164" fontId="9" fillId="0" borderId="8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17" fontId="6" fillId="3" borderId="8" xfId="0" applyNumberFormat="1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8" xfId="1" applyNumberFormat="1" applyFont="1" applyFill="1" applyBorder="1" applyAlignment="1">
      <alignment horizontal="right"/>
    </xf>
    <xf numFmtId="165" fontId="5" fillId="5" borderId="8" xfId="1" applyNumberFormat="1" applyFont="1" applyFill="1" applyBorder="1" applyAlignment="1">
      <alignment horizontal="right"/>
    </xf>
    <xf numFmtId="165" fontId="8" fillId="6" borderId="8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9" fontId="3" fillId="4" borderId="8" xfId="1" applyFont="1" applyFill="1" applyBorder="1" applyAlignment="1">
      <alignment horizontal="center"/>
    </xf>
    <xf numFmtId="9" fontId="5" fillId="5" borderId="8" xfId="1" applyFont="1" applyFill="1" applyBorder="1" applyAlignment="1">
      <alignment horizontal="center"/>
    </xf>
    <xf numFmtId="9" fontId="8" fillId="6" borderId="8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3" fontId="5" fillId="5" borderId="8" xfId="1" applyNumberFormat="1" applyFont="1" applyFill="1" applyBorder="1" applyAlignment="1">
      <alignment horizontal="center"/>
    </xf>
    <xf numFmtId="3" fontId="8" fillId="6" borderId="8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3" fontId="7" fillId="0" borderId="6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59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0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20">
        <f t="shared" ref="B4" si="1">B5+B30</f>
        <v>0</v>
      </c>
    </row>
    <row r="5" spans="1:2" ht="13.5" customHeight="1" x14ac:dyDescent="0.25">
      <c r="A5" s="4" t="s">
        <v>2</v>
      </c>
      <c r="B5" s="21">
        <f t="shared" ref="B5" si="2">B6+B15+B20+B25</f>
        <v>0</v>
      </c>
    </row>
    <row r="6" spans="1:2" s="2" customFormat="1" ht="13.5" customHeight="1" x14ac:dyDescent="0.2">
      <c r="A6" s="5" t="s">
        <v>3</v>
      </c>
      <c r="B6" s="22">
        <f t="shared" ref="B6" si="3">SUM(B7:B14)</f>
        <v>0</v>
      </c>
    </row>
    <row r="7" spans="1:2" ht="13.5" customHeight="1" x14ac:dyDescent="0.25">
      <c r="A7" s="12" t="s">
        <v>4</v>
      </c>
      <c r="B7" s="23">
        <f>IF($A7&lt;&gt;"",SUMIF('data-beds'!$A:$A,Beds!$A7,'data-beds'!E:E),"")</f>
        <v>0</v>
      </c>
    </row>
    <row r="8" spans="1:2" ht="13.5" customHeight="1" x14ac:dyDescent="0.25">
      <c r="A8" s="13" t="s">
        <v>5</v>
      </c>
      <c r="B8" s="24">
        <f>IF($A8&lt;&gt;"",SUMIF('data-beds'!$A:$A,Beds!$A8,'data-beds'!E:E),"")</f>
        <v>0</v>
      </c>
    </row>
    <row r="9" spans="1:2" ht="13.5" customHeight="1" x14ac:dyDescent="0.25">
      <c r="A9" s="13" t="s">
        <v>6</v>
      </c>
      <c r="B9" s="24">
        <f>IF($A9&lt;&gt;"",SUMIF('data-beds'!$A:$A,Beds!$A9,'data-beds'!E:E),"")</f>
        <v>0</v>
      </c>
    </row>
    <row r="10" spans="1:2" ht="13.5" customHeight="1" x14ac:dyDescent="0.25">
      <c r="A10" s="13" t="s">
        <v>7</v>
      </c>
      <c r="B10" s="24">
        <f>IF($A10&lt;&gt;"",SUMIF('data-beds'!$A:$A,Beds!$A10,'data-beds'!E:E),"")</f>
        <v>0</v>
      </c>
    </row>
    <row r="11" spans="1:2" ht="13.5" customHeight="1" x14ac:dyDescent="0.25">
      <c r="A11" s="13" t="s">
        <v>8</v>
      </c>
      <c r="B11" s="24">
        <f>IF($A11&lt;&gt;"",SUMIF('data-beds'!$A:$A,Beds!$A11,'data-beds'!E:E),"")</f>
        <v>0</v>
      </c>
    </row>
    <row r="12" spans="1:2" ht="13.5" customHeight="1" x14ac:dyDescent="0.25">
      <c r="A12" s="13" t="s">
        <v>9</v>
      </c>
      <c r="B12" s="24">
        <f>IF($A12&lt;&gt;"",SUMIF('data-beds'!$A:$A,Beds!$A12,'data-beds'!E:E),"")</f>
        <v>0</v>
      </c>
    </row>
    <row r="13" spans="1:2" ht="13.5" customHeight="1" x14ac:dyDescent="0.25">
      <c r="A13" s="14"/>
      <c r="B13" s="24" t="str">
        <f>IF($A13&lt;&gt;"",SUMIF('data-beds'!$A:$A,Beds!$A13,'data-beds'!E:E),"")</f>
        <v/>
      </c>
    </row>
    <row r="14" spans="1:2" ht="13.5" customHeight="1" x14ac:dyDescent="0.25">
      <c r="A14" s="15"/>
      <c r="B14" s="25" t="str">
        <f>IF($A14&lt;&gt;"",SUMIF('data-beds'!$A:$A,Beds!$A14,'data-beds'!E:E),"")</f>
        <v/>
      </c>
    </row>
    <row r="15" spans="1:2" s="2" customFormat="1" ht="13.5" customHeight="1" x14ac:dyDescent="0.2">
      <c r="A15" s="5" t="s">
        <v>10</v>
      </c>
      <c r="B15" s="22">
        <f t="shared" ref="B15" si="4">SUM(B16:B19)</f>
        <v>0</v>
      </c>
    </row>
    <row r="16" spans="1:2" ht="13.5" customHeight="1" x14ac:dyDescent="0.25">
      <c r="A16" s="12" t="s">
        <v>11</v>
      </c>
      <c r="B16" s="23">
        <f>IF($A16&lt;&gt;"",SUMIF('data-beds'!$A:$A,Beds!$A16,'data-beds'!E:E),"")</f>
        <v>0</v>
      </c>
    </row>
    <row r="17" spans="1:2" ht="13.5" customHeight="1" x14ac:dyDescent="0.25">
      <c r="A17" s="13" t="s">
        <v>12</v>
      </c>
      <c r="B17" s="24">
        <f>IF($A17&lt;&gt;"",SUMIF('data-beds'!$A:$A,Beds!$A17,'data-beds'!E:E),"")</f>
        <v>0</v>
      </c>
    </row>
    <row r="18" spans="1:2" ht="13.5" customHeight="1" x14ac:dyDescent="0.25">
      <c r="A18" s="13" t="s">
        <v>35</v>
      </c>
      <c r="B18" s="24">
        <f>IF($A18&lt;&gt;"",SUMIF('data-beds'!$A:$A,Beds!$A18,'data-beds'!E:E),"")</f>
        <v>0</v>
      </c>
    </row>
    <row r="19" spans="1:2" ht="13.5" customHeight="1" x14ac:dyDescent="0.25">
      <c r="A19" s="15"/>
      <c r="B19" s="24" t="str">
        <f>IF($A19&lt;&gt;"",SUMIF('data-beds'!$A:$A,Beds!$A19,'data-beds'!E:E),"")</f>
        <v/>
      </c>
    </row>
    <row r="20" spans="1:2" s="2" customFormat="1" ht="13.5" customHeight="1" x14ac:dyDescent="0.2">
      <c r="A20" s="5" t="s">
        <v>13</v>
      </c>
      <c r="B20" s="22">
        <f t="shared" ref="B20" si="5">SUM(B21:B24)</f>
        <v>0</v>
      </c>
    </row>
    <row r="21" spans="1:2" ht="13.5" customHeight="1" x14ac:dyDescent="0.25">
      <c r="A21" s="12" t="s">
        <v>14</v>
      </c>
      <c r="B21" s="23">
        <f>IF($A21&lt;&gt;"",SUMIF('data-beds'!$A:$A,Beds!$A21,'data-beds'!E:E),"")</f>
        <v>0</v>
      </c>
    </row>
    <row r="22" spans="1:2" ht="13.5" customHeight="1" x14ac:dyDescent="0.25">
      <c r="A22" s="16"/>
      <c r="B22" s="24" t="str">
        <f>IF($A22&lt;&gt;"",SUMIF('data-beds'!$A:$A,Beds!$A22,'data-beds'!E:E),"")</f>
        <v/>
      </c>
    </row>
    <row r="23" spans="1:2" ht="13.5" customHeight="1" x14ac:dyDescent="0.25">
      <c r="A23" s="13"/>
      <c r="B23" s="24" t="str">
        <f>IF($A23&lt;&gt;"",SUMIF('data-beds'!$A:$A,Beds!$A23,'data-beds'!E:E),"")</f>
        <v/>
      </c>
    </row>
    <row r="24" spans="1:2" ht="13.5" customHeight="1" x14ac:dyDescent="0.25">
      <c r="A24" s="15"/>
      <c r="B24" s="24" t="str">
        <f>IF($A24&lt;&gt;"",SUMIF('data-beds'!$A:$A,Beds!$A24,'data-beds'!E:E),"")</f>
        <v/>
      </c>
    </row>
    <row r="25" spans="1:2" s="2" customFormat="1" ht="13.5" customHeight="1" x14ac:dyDescent="0.2">
      <c r="A25" s="5" t="s">
        <v>15</v>
      </c>
      <c r="B25" s="22">
        <f t="shared" ref="B25" si="6">SUM(B26:B29)</f>
        <v>0</v>
      </c>
    </row>
    <row r="26" spans="1:2" ht="13.5" customHeight="1" x14ac:dyDescent="0.25">
      <c r="A26" s="12" t="s">
        <v>36</v>
      </c>
      <c r="B26" s="23">
        <f>IF($A26&lt;&gt;"",SUMIF('data-beds'!$A:$A,Beds!$A26,'data-beds'!E:E),"")</f>
        <v>0</v>
      </c>
    </row>
    <row r="27" spans="1:2" ht="13.5" customHeight="1" x14ac:dyDescent="0.25">
      <c r="A27" s="13"/>
      <c r="B27" s="24" t="str">
        <f>IF($A27&lt;&gt;"",SUMIF('data-beds'!$A:$A,Beds!$A27,'data-beds'!E:E),"")</f>
        <v/>
      </c>
    </row>
    <row r="28" spans="1:2" ht="13.5" customHeight="1" x14ac:dyDescent="0.25">
      <c r="A28" s="13"/>
      <c r="B28" s="24" t="str">
        <f>IF($A28&lt;&gt;"",SUMIF('data-beds'!$A:$A,Beds!$A28,'data-beds'!E:E),"")</f>
        <v/>
      </c>
    </row>
    <row r="29" spans="1:2" ht="13.5" customHeight="1" x14ac:dyDescent="0.25">
      <c r="A29" s="15"/>
      <c r="B29" s="24" t="str">
        <f>IF($A29&lt;&gt;"",SUMIF('data-beds'!$A:$A,Beds!$A29,'data-beds'!E:E),"")</f>
        <v/>
      </c>
    </row>
    <row r="30" spans="1:2" ht="13.5" customHeight="1" x14ac:dyDescent="0.25">
      <c r="A30" s="4" t="s">
        <v>16</v>
      </c>
      <c r="B30" s="21">
        <f t="shared" ref="B30" si="7">SUM(B32:B44)</f>
        <v>0</v>
      </c>
    </row>
    <row r="31" spans="1:2" s="2" customFormat="1" ht="13.5" customHeight="1" x14ac:dyDescent="0.2">
      <c r="A31" s="5" t="s">
        <v>3</v>
      </c>
      <c r="B31" s="22">
        <f t="shared" ref="B31" si="8">SUM(B32:B39)</f>
        <v>0</v>
      </c>
    </row>
    <row r="32" spans="1:2" ht="13.5" customHeight="1" x14ac:dyDescent="0.25">
      <c r="A32" s="12" t="s">
        <v>17</v>
      </c>
      <c r="B32" s="23">
        <f>IF($A32&lt;&gt;"",SUMIF('data-beds'!$A:$A,Beds!$A32,'data-beds'!E:E),"")</f>
        <v>0</v>
      </c>
    </row>
    <row r="33" spans="1:2" ht="13.5" customHeight="1" x14ac:dyDescent="0.25">
      <c r="A33" s="13" t="s">
        <v>18</v>
      </c>
      <c r="B33" s="24">
        <f>IF($A33&lt;&gt;"",SUMIF('data-beds'!$A:$A,Beds!$A33,'data-beds'!E:E),"")</f>
        <v>0</v>
      </c>
    </row>
    <row r="34" spans="1:2" ht="13.5" customHeight="1" x14ac:dyDescent="0.25">
      <c r="A34" s="13" t="s">
        <v>19</v>
      </c>
      <c r="B34" s="24">
        <f>IF($A34&lt;&gt;"",SUMIF('data-beds'!$A:$A,Beds!$A34,'data-beds'!E:E),"")</f>
        <v>0</v>
      </c>
    </row>
    <row r="35" spans="1:2" ht="13.5" customHeight="1" x14ac:dyDescent="0.25">
      <c r="A35" s="13" t="s">
        <v>37</v>
      </c>
      <c r="B35" s="24">
        <f>IF($A35&lt;&gt;"",SUMIF('data-beds'!$A:$A,Beds!$A35,'data-beds'!E:E),"")</f>
        <v>0</v>
      </c>
    </row>
    <row r="36" spans="1:2" ht="13.5" customHeight="1" x14ac:dyDescent="0.25">
      <c r="A36" s="13" t="s">
        <v>38</v>
      </c>
      <c r="B36" s="24">
        <f>IF($A36&lt;&gt;"",SUMIF('data-beds'!$A:$A,Beds!$A36,'data-beds'!E:E),"")</f>
        <v>0</v>
      </c>
    </row>
    <row r="37" spans="1:2" ht="13.5" customHeight="1" x14ac:dyDescent="0.25">
      <c r="A37" s="13" t="s">
        <v>20</v>
      </c>
      <c r="B37" s="24">
        <f>IF($A37&lt;&gt;"",SUMIF('data-beds'!$A:$A,Beds!$A37,'data-beds'!E:E),"")</f>
        <v>0</v>
      </c>
    </row>
    <row r="38" spans="1:2" ht="13.5" customHeight="1" x14ac:dyDescent="0.25">
      <c r="A38" s="13" t="s">
        <v>21</v>
      </c>
      <c r="B38" s="24">
        <f>IF($A38&lt;&gt;"",SUMIF('data-beds'!$A:$A,Beds!$A38,'data-beds'!E:E),"")</f>
        <v>0</v>
      </c>
    </row>
    <row r="39" spans="1:2" ht="13.5" customHeight="1" x14ac:dyDescent="0.25">
      <c r="A39" s="13" t="s">
        <v>39</v>
      </c>
      <c r="B39" s="24">
        <f>IF($A39&lt;&gt;"",SUMIF('data-beds'!$A:$A,Beds!$A39,'data-beds'!E:E),"")</f>
        <v>0</v>
      </c>
    </row>
    <row r="40" spans="1:2" ht="13.5" customHeight="1" x14ac:dyDescent="0.25">
      <c r="A40" s="13" t="s">
        <v>22</v>
      </c>
      <c r="B40" s="24">
        <f>IF($A40&lt;&gt;"",SUMIF('data-beds'!$A:$A,Beds!$A40,'data-beds'!E:E),"")</f>
        <v>0</v>
      </c>
    </row>
    <row r="41" spans="1:2" ht="13.5" customHeight="1" x14ac:dyDescent="0.25">
      <c r="A41" s="13" t="s">
        <v>23</v>
      </c>
      <c r="B41" s="24">
        <f>IF($A41&lt;&gt;"",SUMIF('data-beds'!$A:$A,Beds!$A41,'data-beds'!E:E),"")</f>
        <v>0</v>
      </c>
    </row>
    <row r="42" spans="1:2" ht="13.5" customHeight="1" x14ac:dyDescent="0.25">
      <c r="A42" s="13" t="s">
        <v>24</v>
      </c>
      <c r="B42" s="24">
        <f>IF($A42&lt;&gt;"",SUMIF('data-beds'!$A:$A,Beds!$A42,'data-beds'!E:E),"")</f>
        <v>0</v>
      </c>
    </row>
    <row r="43" spans="1:2" ht="13.5" customHeight="1" x14ac:dyDescent="0.25">
      <c r="A43" s="14"/>
      <c r="B43" s="51"/>
    </row>
    <row r="44" spans="1:2" ht="13.5" customHeight="1" x14ac:dyDescent="0.25">
      <c r="A44" s="17"/>
      <c r="B44" s="25" t="str">
        <f>IF($A44&lt;&gt;"",SUMIF('data-beds'!$A:$A,Beds!$A44,'data-beds'!E:E),"")</f>
        <v/>
      </c>
    </row>
    <row r="45" spans="1:2" s="2" customFormat="1" ht="13.5" customHeight="1" x14ac:dyDescent="0.2">
      <c r="A45" s="5" t="s">
        <v>10</v>
      </c>
      <c r="B45" s="22">
        <f t="shared" ref="B45" si="9">SUM(B46:B51)</f>
        <v>0</v>
      </c>
    </row>
    <row r="46" spans="1:2" ht="13.5" customHeight="1" x14ac:dyDescent="0.25">
      <c r="A46" s="13"/>
      <c r="B46" s="24" t="str">
        <f>IF($A46&lt;&gt;"",SUMIF('data-beds'!$A:$A,Beds!$A46,'data-beds'!E:E),"")</f>
        <v/>
      </c>
    </row>
    <row r="47" spans="1:2" ht="13.5" customHeight="1" x14ac:dyDescent="0.25">
      <c r="A47" s="14"/>
      <c r="B47" s="24"/>
    </row>
    <row r="48" spans="1:2" ht="13.5" customHeight="1" x14ac:dyDescent="0.25">
      <c r="A48" s="14"/>
      <c r="B48" s="24"/>
    </row>
    <row r="49" spans="1:2" ht="13.5" customHeight="1" x14ac:dyDescent="0.25">
      <c r="A49" s="15"/>
      <c r="B49" s="24" t="str">
        <f>IF($A49&lt;&gt;"",SUMIF('data-beds'!$A:$A,Beds!$A49,'data-beds'!E:E),"")</f>
        <v/>
      </c>
    </row>
    <row r="50" spans="1:2" s="2" customFormat="1" ht="13.5" customHeight="1" x14ac:dyDescent="0.2">
      <c r="A50" s="5" t="s">
        <v>13</v>
      </c>
      <c r="B50" s="22">
        <f t="shared" ref="B50" si="10">SUM(B51:B56)</f>
        <v>0</v>
      </c>
    </row>
    <row r="51" spans="1:2" ht="13.5" customHeight="1" x14ac:dyDescent="0.25">
      <c r="A51" s="13"/>
      <c r="B51" s="24" t="str">
        <f>IF($A51&lt;&gt;"",SUMIF('data-beds'!$A:$A,Beds!$A51,'data-beds'!E:E),"")</f>
        <v/>
      </c>
    </row>
    <row r="52" spans="1:2" ht="13.5" customHeight="1" x14ac:dyDescent="0.25">
      <c r="A52" s="14"/>
      <c r="B52" s="24"/>
    </row>
    <row r="53" spans="1:2" ht="13.5" customHeight="1" x14ac:dyDescent="0.25">
      <c r="A53" s="14"/>
      <c r="B53" s="24"/>
    </row>
    <row r="54" spans="1:2" ht="13.5" customHeight="1" x14ac:dyDescent="0.25">
      <c r="A54" s="15"/>
      <c r="B54" s="24" t="str">
        <f>IF($A54&lt;&gt;"",SUMIF('data-beds'!$A:$A,Beds!$A54,'data-beds'!E:E),"")</f>
        <v/>
      </c>
    </row>
    <row r="55" spans="1:2" s="2" customFormat="1" ht="13.5" customHeight="1" x14ac:dyDescent="0.2">
      <c r="A55" s="5" t="s">
        <v>15</v>
      </c>
      <c r="B55" s="22">
        <f t="shared" ref="B55" si="11">SUM(B56:B61)</f>
        <v>0</v>
      </c>
    </row>
    <row r="56" spans="1:2" ht="13.5" customHeight="1" x14ac:dyDescent="0.25">
      <c r="A56" s="13"/>
      <c r="B56" s="24" t="str">
        <f>IF($A56&lt;&gt;"",SUMIF('data-beds'!$A:$A,Beds!$A56,'data-beds'!E:E),"")</f>
        <v/>
      </c>
    </row>
    <row r="57" spans="1:2" ht="13.5" customHeight="1" x14ac:dyDescent="0.25">
      <c r="A57" s="14"/>
      <c r="B57" s="51"/>
    </row>
    <row r="58" spans="1:2" ht="13.5" customHeight="1" x14ac:dyDescent="0.25">
      <c r="A58" s="14"/>
      <c r="B58" s="51"/>
    </row>
    <row r="59" spans="1:2" ht="13.5" customHeight="1" x14ac:dyDescent="0.25">
      <c r="A59" s="15"/>
      <c r="B59" s="25" t="str">
        <f>IF($A59&lt;&gt;"",SUMIF('data-beds'!$A:$A,Beds!$A59,'data-beds'!E:E),"")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26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4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5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6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7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Napols 206</v>
      </c>
      <c r="B8" s="38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8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8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8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8">
        <f>IF($A12&lt;&gt;"",IF(Beds!B12&lt;&gt;0,Nights!B12/(Occupancy!B$3*Beds!B12),0),"")</f>
        <v>0</v>
      </c>
    </row>
    <row r="13" spans="1:2" ht="13.5" customHeight="1" x14ac:dyDescent="0.25">
      <c r="A13" s="14" t="str">
        <f>IF(Beds!A13&lt;&gt;"",Beds!A13,"")</f>
        <v/>
      </c>
      <c r="B13" s="39" t="str">
        <f>IF($A13&lt;&gt;"",IF(Beds!B13&lt;&gt;0,Nights!B13/(Occupancy!B$3*Beds!B13),0),"")</f>
        <v/>
      </c>
    </row>
    <row r="14" spans="1:2" ht="13.5" customHeight="1" x14ac:dyDescent="0.25">
      <c r="A14" s="15" t="str">
        <f>IF(Beds!A14&lt;&gt;"",Beds!A14,"")</f>
        <v/>
      </c>
      <c r="B14" s="40" t="str">
        <f>IF($A14&lt;&gt;"",IF(Beds!B14&lt;&gt;0,Nights!B14/(Occupancy!B$3*Beds!B14),0),"")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36">
        <f>IF($A15&lt;&gt;"",IF(Beds!B15&lt;&gt;0,Nights!B15/(Occupancy!B$3*Beds!B15),0),"")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37">
        <f>IF($A16&lt;&gt;"",IF(Beds!B16&lt;&gt;0,Nights!B16/(Occupancy!B$3*Beds!B16),0),"")</f>
        <v>0</v>
      </c>
    </row>
    <row r="17" spans="1:2" ht="13.5" customHeight="1" x14ac:dyDescent="0.25">
      <c r="A17" s="13" t="str">
        <f>IF(Beds!A17&lt;&gt;"",Beds!A17,"")</f>
        <v>Salamanca 46</v>
      </c>
      <c r="B17" s="38">
        <f>IF($A17&lt;&gt;"",IF(Beds!B17&lt;&gt;0,Nights!B17/(Occupancy!B$3*Beds!B17),0),"")</f>
        <v>0</v>
      </c>
    </row>
    <row r="18" spans="1:2" ht="13.5" customHeight="1" x14ac:dyDescent="0.25">
      <c r="A18" s="13" t="str">
        <f>IF(Beds!A18&lt;&gt;"",Beds!A18,"")</f>
        <v>Facultades</v>
      </c>
      <c r="B18" s="38">
        <f>IF($A18&lt;&gt;"",IF(Beds!B18&lt;&gt;0,Nights!B18/(Occupancy!B$3*Beds!B18),0),"")</f>
        <v>0</v>
      </c>
    </row>
    <row r="19" spans="1:2" ht="13.5" customHeight="1" x14ac:dyDescent="0.25">
      <c r="A19" s="15" t="str">
        <f>IF(Beds!A19&lt;&gt;"",Beds!A19,"")</f>
        <v/>
      </c>
      <c r="B19" s="40" t="str">
        <f>IF($A19&lt;&gt;"",IF(Beds!B19&lt;&gt;0,Nights!B19/(Occupancy!B$3*Beds!B19),0),"")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36">
        <f>IF($A20&lt;&gt;"",IF(Beds!B20&lt;&gt;0,Nights!B20/(Occupancy!B$3*Beds!B20),0),"")</f>
        <v>0</v>
      </c>
    </row>
    <row r="21" spans="1:2" ht="13.5" customHeight="1" x14ac:dyDescent="0.25">
      <c r="A21" s="12" t="str">
        <f>IF(Beds!A21&lt;&gt;"",Beds!A21,"")</f>
        <v>General Concha 24</v>
      </c>
      <c r="B21" s="37">
        <f>IF($A21&lt;&gt;"",IF(Beds!B21&lt;&gt;0,Nights!B21/(Occupancy!B$3*Beds!B21),0),"")</f>
        <v>0</v>
      </c>
    </row>
    <row r="22" spans="1:2" ht="13.5" customHeight="1" x14ac:dyDescent="0.25">
      <c r="A22" s="16" t="str">
        <f>IF(Beds!A22&lt;&gt;"",Beds!A22,"")</f>
        <v/>
      </c>
      <c r="B22" s="41" t="str">
        <f>IF($A22&lt;&gt;"",IF(Beds!B22&lt;&gt;0,Nights!B22/(Occupancy!B$3*Beds!B22),0),"")</f>
        <v/>
      </c>
    </row>
    <row r="23" spans="1:2" ht="13.5" customHeight="1" x14ac:dyDescent="0.25">
      <c r="A23" s="13" t="str">
        <f>IF(Beds!A23&lt;&gt;"",Beds!A23,"")</f>
        <v/>
      </c>
      <c r="B23" s="38" t="str">
        <f>IF($A23&lt;&gt;"",IF(Beds!B23&lt;&gt;0,Nights!B23/(Occupancy!B$3*Beds!B23),0),"")</f>
        <v/>
      </c>
    </row>
    <row r="24" spans="1:2" ht="13.5" customHeight="1" x14ac:dyDescent="0.25">
      <c r="A24" s="15" t="str">
        <f>IF(Beds!A24&lt;&gt;"",Beds!A24,"")</f>
        <v/>
      </c>
      <c r="B24" s="40" t="str">
        <f>IF($A24&lt;&gt;"",IF(Beds!B24&lt;&gt;0,Nights!B24/(Occupancy!B$3*Beds!B24),0),"")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36">
        <f>IF($A25&lt;&gt;"",IF(Beds!B25&lt;&gt;0,Nights!B25/(Occupancy!B$3*Beds!B25),0),"")</f>
        <v>0</v>
      </c>
    </row>
    <row r="26" spans="1:2" ht="13.5" customHeight="1" x14ac:dyDescent="0.25">
      <c r="A26" s="12" t="str">
        <f>IF(Beds!A26&lt;&gt;"",Beds!A26,"")</f>
        <v>Carlos III Campus Getafe</v>
      </c>
      <c r="B26" s="37">
        <f>IF($A26&lt;&gt;"",IF(Beds!B26&lt;&gt;0,Nights!B26/(Occupancy!B$3*Beds!B26),0),"")</f>
        <v>0</v>
      </c>
    </row>
    <row r="27" spans="1:2" ht="13.5" customHeight="1" x14ac:dyDescent="0.25">
      <c r="A27" s="13" t="str">
        <f>IF(Beds!A27&lt;&gt;"",Beds!A27,"")</f>
        <v/>
      </c>
      <c r="B27" s="38" t="str">
        <f>IF($A27&lt;&gt;"",IF(Beds!B27&lt;&gt;0,Nights!B27/(Occupancy!B$3*Beds!B27),0),"")</f>
        <v/>
      </c>
    </row>
    <row r="28" spans="1:2" ht="13.5" customHeight="1" x14ac:dyDescent="0.25">
      <c r="A28" s="13" t="str">
        <f>IF(Beds!A28&lt;&gt;"",Beds!A28,"")</f>
        <v/>
      </c>
      <c r="B28" s="38" t="str">
        <f>IF($A28&lt;&gt;"",IF(Beds!B28&lt;&gt;0,Nights!B28/(Occupancy!B$3*Beds!B28),0),"")</f>
        <v/>
      </c>
    </row>
    <row r="29" spans="1:2" ht="13.5" customHeight="1" x14ac:dyDescent="0.25">
      <c r="A29" s="15" t="str">
        <f>IF(Beds!A29&lt;&gt;"",Beds!A29,"")</f>
        <v/>
      </c>
      <c r="B29" s="40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5">
        <f>IF($A30&lt;&gt;"",IF(Beds!B30&lt;&gt;0,Nights!B30/(Occupancy!B$3*Beds!B30),0),"")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6">
        <f>IF($A31&lt;&gt;"",IF(Beds!B31&lt;&gt;0,Nights!B31/(Occupancy!B$3*Beds!B31),0),"")</f>
        <v>0</v>
      </c>
    </row>
    <row r="32" spans="1:2" ht="13.5" customHeight="1" x14ac:dyDescent="0.25">
      <c r="A32" s="12" t="str">
        <f>IF(Beds!A32&lt;&gt;"",Beds!A32,"")</f>
        <v>Artesania 30</v>
      </c>
      <c r="B32" s="37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8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8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Còrsega 52</v>
      </c>
      <c r="B35" s="38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207</v>
      </c>
      <c r="B36" s="38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8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8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8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8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8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8">
        <f>IF($A42&lt;&gt;"",IF(Beds!B42&lt;&gt;0,Nights!B42/(Occupancy!B$3*Beds!B42),0),"")</f>
        <v>0</v>
      </c>
    </row>
    <row r="43" spans="1:2" ht="13.5" customHeight="1" x14ac:dyDescent="0.25">
      <c r="A43" s="14"/>
      <c r="B43" s="39"/>
    </row>
    <row r="44" spans="1:2" ht="13.5" customHeight="1" x14ac:dyDescent="0.25">
      <c r="A44" s="17" t="str">
        <f>IF(Beds!A44&lt;&gt;"",Beds!A44,"")</f>
        <v/>
      </c>
      <c r="B44" s="40" t="str">
        <f>IF($A44&lt;&gt;"",IF(Beds!B44&lt;&gt;0,Nights!B44/(Occupancy!B$3*Beds!B44),0),"")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36">
        <f>IF($A45&lt;&gt;"",IF(Beds!B45&lt;&gt;0,Nights!B45/(Occupancy!B$3*Beds!B45),0),"")</f>
        <v>0</v>
      </c>
    </row>
    <row r="46" spans="1:2" ht="13.5" customHeight="1" x14ac:dyDescent="0.25">
      <c r="A46" s="13"/>
      <c r="B46" s="38" t="str">
        <f>IF($A46&lt;&gt;"",IF(Beds!B46&lt;&gt;0,Nights!B46/(Occupancy!B$3*Beds!B46),0),"")</f>
        <v/>
      </c>
    </row>
    <row r="47" spans="1:2" ht="13.5" customHeight="1" x14ac:dyDescent="0.25">
      <c r="A47" s="14"/>
      <c r="B47" s="39"/>
    </row>
    <row r="48" spans="1:2" ht="13.5" customHeight="1" x14ac:dyDescent="0.25">
      <c r="A48" s="14"/>
      <c r="B48" s="39"/>
    </row>
    <row r="49" spans="1:2" ht="13.5" customHeight="1" x14ac:dyDescent="0.25">
      <c r="A49" s="15" t="str">
        <f>IF(Beds!A49&lt;&gt;"",Beds!A49,"")</f>
        <v/>
      </c>
      <c r="B49" s="40" t="str">
        <f>IF($A49&lt;&gt;"",IF(Beds!B49&lt;&gt;0,Nights!B49/(Occupancy!B$3*Beds!B49),0),"")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36">
        <f>IF($A50&lt;&gt;"",IF(Beds!B50&lt;&gt;0,Nights!B50/(Occupancy!B$3*Beds!B50),0),"")</f>
        <v>0</v>
      </c>
    </row>
    <row r="51" spans="1:2" ht="13.5" customHeight="1" x14ac:dyDescent="0.25">
      <c r="A51" s="13"/>
      <c r="B51" s="38" t="str">
        <f>IF($A51&lt;&gt;"",IF(Beds!B51&lt;&gt;0,Nights!B51/(Occupancy!B$3*Beds!B51),0),"")</f>
        <v/>
      </c>
    </row>
    <row r="52" spans="1:2" ht="13.5" customHeight="1" x14ac:dyDescent="0.25">
      <c r="A52" s="14"/>
      <c r="B52" s="39"/>
    </row>
    <row r="53" spans="1:2" ht="13.5" customHeight="1" x14ac:dyDescent="0.25">
      <c r="A53" s="14"/>
      <c r="B53" s="39"/>
    </row>
    <row r="54" spans="1:2" ht="13.5" customHeight="1" x14ac:dyDescent="0.25">
      <c r="A54" s="15" t="str">
        <f>IF(Beds!A54&lt;&gt;"",Beds!A54,"")</f>
        <v/>
      </c>
      <c r="B54" s="40" t="str">
        <f>IF($A54&lt;&gt;"",IF(Beds!B54&lt;&gt;0,Nights!B54/(Occupancy!B$3*Beds!B54),0),"")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36">
        <f>IF($A55&lt;&gt;"",IF(Beds!B55&lt;&gt;0,Nights!B55/(Occupancy!B$3*Beds!B55),0),"")</f>
        <v>0</v>
      </c>
    </row>
    <row r="56" spans="1:2" ht="13.5" customHeight="1" x14ac:dyDescent="0.25">
      <c r="A56" s="13"/>
      <c r="B56" s="38" t="str">
        <f>IF($A56&lt;&gt;"",IF(Beds!B56&lt;&gt;0,Nights!B56/(Occupancy!B$3*Beds!B56),0),"")</f>
        <v/>
      </c>
    </row>
    <row r="57" spans="1:2" ht="13.5" customHeight="1" x14ac:dyDescent="0.25">
      <c r="A57" s="14"/>
      <c r="B57" s="39"/>
    </row>
    <row r="58" spans="1:2" ht="13.5" customHeight="1" x14ac:dyDescent="0.25">
      <c r="A58" s="14"/>
      <c r="B58" s="39"/>
    </row>
    <row r="59" spans="1:2" ht="13.5" customHeight="1" x14ac:dyDescent="0.25">
      <c r="A59" s="15" t="str">
        <f>IF(Beds!A59&lt;&gt;"",Beds!A59,"")</f>
        <v/>
      </c>
      <c r="B59" s="40" t="str">
        <f>IF($A59&lt;&gt;"",IF(Beds!B59&lt;&gt;0,Nights!B59/(Occupancy!B$3*Beds!B59),0),"")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33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IF($A7&lt;&gt;"",SUMIF('data-rent'!$A:$A,$A7,'data-rent'!E:E),"")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IF($A8&lt;&gt;"",SUMIF('data-rent'!$A:$A,$A8,'data-rent'!E:E),"")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IF($A9&lt;&gt;"",SUMIF('data-rent'!$A:$A,$A9,'data-rent'!E:E),"")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IF($A10&lt;&gt;"",SUMIF('data-rent'!$A:$A,$A10,'data-rent'!E:E),"")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IF($A11&lt;&gt;"",SUMIF('data-rent'!$A:$A,$A11,'data-rent'!E:E),"")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IF($A12&lt;&gt;"",SUMIF('data-rent'!$A:$A,$A12,'data-rent'!E:E),"")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IF($A13&lt;&gt;"",SUMIF('data-rent'!$A:$A,$A13,'data-rent'!E:E),"")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IF($A14&lt;&gt;"",SUMIF('data-rent'!$A:$A,$A14,'data-rent'!E:E),"")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IF($A16&lt;&gt;"",SUMIF('data-rent'!$A:$A,$A16,'data-rent'!E:E),"")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IF($A17&lt;&gt;"",SUMIF('data-rent'!$A:$A,$A17,'data-rent'!E:E),"")</f>
        <v>0</v>
      </c>
    </row>
    <row r="18" spans="1:2" ht="13.5" customHeight="1" x14ac:dyDescent="0.25">
      <c r="A18" s="13" t="str">
        <f>IF(Beds!A18&lt;&gt;"",Beds!A18,"")</f>
        <v>Facultades</v>
      </c>
      <c r="B18" s="30">
        <f>IF($A18&lt;&gt;"",SUMIF('data-rent'!$A:$A,$A18,'data-rent'!E:E),"")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IF($A19&lt;&gt;"",SUMIF('data-rent'!$A:$A,$A19,'data-rent'!E:E),"")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IF($A21&lt;&gt;"",SUMIF('data-rent'!$A:$A,$A21,'data-rent'!E:E),"")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IF($A22&lt;&gt;"",SUMIF('data-rent'!$A:$A,$A22,'data-rent'!E:E),"")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IF($A23&lt;&gt;"",SUMIF('data-rent'!$A:$A,$A23,'data-rent'!E:E),"")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IF($A24&lt;&gt;"",SUMIF('data-rent'!$A:$A,$A24,'data-rent'!E:E),"")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Campus Getafe</v>
      </c>
      <c r="B26" s="29">
        <f>IF($A26&lt;&gt;"",SUMIF('data-rent'!$A:$A,$A26,'data-rent'!E:E),"")</f>
        <v>0</v>
      </c>
    </row>
    <row r="27" spans="1:2" ht="13.5" customHeight="1" x14ac:dyDescent="0.25">
      <c r="A27" s="13" t="str">
        <f>IF(Beds!A27&lt;&gt;"",Beds!A27,"")</f>
        <v/>
      </c>
      <c r="B27" s="30" t="str">
        <f>IF($A27&lt;&gt;"",SUMIF('data-rent'!$A:$A,$A27,'data-rent'!E:E),"")</f>
        <v/>
      </c>
    </row>
    <row r="28" spans="1:2" ht="13.5" customHeight="1" x14ac:dyDescent="0.25">
      <c r="A28" s="13" t="str">
        <f>IF(Beds!A28&lt;&gt;"",Beds!A28,"")</f>
        <v/>
      </c>
      <c r="B28" s="30" t="str">
        <f>IF($A28&lt;&gt;"",SUMIF('data-rent'!$A:$A,$A28,'data-rent'!E:E),"")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IF($A29&lt;&gt;"",SUMIF('data-rent'!$A:$A,$A29,'data-rent'!E:E),"")</f>
        <v/>
      </c>
    </row>
    <row r="30" spans="1:2" ht="13.5" customHeight="1" x14ac:dyDescent="0.25">
      <c r="A30" s="4" t="str">
        <f>IF(Beds!A30&lt;&gt;"",Beds!A30,"")</f>
        <v>3rd PARTIES</v>
      </c>
      <c r="B30" s="27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IF($A32&lt;&gt;"",SUMIF('data-rent'!$A:$A,$A32,'data-rent'!E:E),"")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IF($A33&lt;&gt;"",SUMIF('data-rent'!$A:$A,$A33,'data-rent'!E:E),"")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IF($A34&lt;&gt;"",SUMIF('data-rent'!$A:$A,$A34,'data-rent'!E:E),"")</f>
        <v>0</v>
      </c>
    </row>
    <row r="35" spans="1:2" ht="13.5" customHeight="1" x14ac:dyDescent="0.25">
      <c r="A35" s="13" t="str">
        <f>IF(Beds!A35&lt;&gt;"",Beds!A35,"")</f>
        <v>Còrsega 52</v>
      </c>
      <c r="B35" s="30">
        <f>IF($A35&lt;&gt;"",SUMIF('data-rent'!$A:$A,$A35,'data-rent'!E:E),"")</f>
        <v>0</v>
      </c>
    </row>
    <row r="36" spans="1:2" ht="13.5" customHeight="1" x14ac:dyDescent="0.25">
      <c r="A36" s="13" t="str">
        <f>IF(Beds!A36&lt;&gt;"",Beds!A36,"")</f>
        <v>Còrsega 207</v>
      </c>
      <c r="B36" s="30">
        <f>IF($A36&lt;&gt;"",SUMIF('data-rent'!$A:$A,$A36,'data-rent'!E:E),"")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IF($A37&lt;&gt;"",SUMIF('data-rent'!$A:$A,$A37,'data-rent'!E:E),"")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IF($A38&lt;&gt;"",SUMIF('data-rent'!$A:$A,$A38,'data-rent'!E:E),"")</f>
        <v>0</v>
      </c>
    </row>
    <row r="39" spans="1:2" ht="13.5" customHeight="1" x14ac:dyDescent="0.25">
      <c r="A39" s="13" t="str">
        <f>IF(Beds!A39&lt;&gt;"",Beds!A39,"")</f>
        <v>Ramón Albó 6</v>
      </c>
      <c r="B39" s="30">
        <f>IF($A39&lt;&gt;"",SUMIF('data-rent'!$A:$A,$A39,'data-rent'!E:E),"")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IF($A40&lt;&gt;"",SUMIF('data-rent'!$A:$A,$A40,'data-rent'!E:E),"")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IF($A41&lt;&gt;"",SUMIF('data-rent'!$A:$A,$A41,'data-rent'!E:E),"")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IF($A42&lt;&gt;"",SUMIF('data-rent'!$A:$A,$A42,'data-rent'!E:E),"")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IF($A44&lt;&gt;"",SUMIF('data-rent'!$A:$A,$A44,'data-rent'!E:E),"")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 t="shared" ref="B45" si="9">SUM(B46:B51)</f>
        <v>0</v>
      </c>
    </row>
    <row r="46" spans="1:2" ht="13.5" customHeight="1" x14ac:dyDescent="0.25">
      <c r="A46" s="13"/>
      <c r="B46" s="30" t="str">
        <f>IF($A46&lt;&gt;"",SUMIF('data-rent'!$A:$A,$A46,'data-rent'!E:E),"")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IF($A49&lt;&gt;"",SUMIF('data-rent'!$A:$A,$A49,'data-rent'!E:E),"")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 t="shared" ref="B50" si="10">SUM(B51:B56)</f>
        <v>0</v>
      </c>
    </row>
    <row r="51" spans="1:2" ht="13.5" customHeight="1" x14ac:dyDescent="0.25">
      <c r="A51" s="13"/>
      <c r="B51" s="30" t="str">
        <f>IF($A51&lt;&gt;"",SUMIF('data-rent'!$A:$A,$A51,'data-rent'!E:E),"")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IF($A54&lt;&gt;"",SUMIF('data-rent'!$A:$A,$A54,'data-rent'!E:E),"")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 t="shared" ref="B55" si="11">SUM(B56:B61)</f>
        <v>0</v>
      </c>
    </row>
    <row r="56" spans="1:2" ht="13.5" customHeight="1" x14ac:dyDescent="0.25">
      <c r="A56" s="13"/>
      <c r="B56" s="30" t="str">
        <f>IF($A56&lt;&gt;"",SUMIF('data-rent'!$A:$A,$A56,'data-rent'!E:E),"")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IF($A59&lt;&gt;"",SUMIF('data-rent'!$A:$A,$A59,'data-rent'!E:E),"")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34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IF($A7&lt;&gt;"",SUMIF('data-services'!$A:$A,$A7,'data-services'!E:E),"")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IF($A8&lt;&gt;"",SUMIF('data-services'!$A:$A,$A8,'data-services'!E:E),"")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IF($A9&lt;&gt;"",SUMIF('data-services'!$A:$A,$A9,'data-services'!E:E),"")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IF($A10&lt;&gt;"",SUMIF('data-services'!$A:$A,$A10,'data-services'!E:E),"")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IF($A11&lt;&gt;"",SUMIF('data-services'!$A:$A,$A11,'data-services'!E:E),"")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IF($A12&lt;&gt;"",SUMIF('data-services'!$A:$A,$A12,'data-services'!E:E),"")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IF($A13&lt;&gt;"",SUMIF('data-services'!$A:$A,$A13,'data-services'!E:E),"")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IF($A14&lt;&gt;"",SUMIF('data-services'!$A:$A,$A14,'data-services'!E:E),"")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IF($A16&lt;&gt;"",SUMIF('data-services'!$A:$A,$A16,'data-services'!E:E),"")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IF($A17&lt;&gt;"",SUMIF('data-services'!$A:$A,$A17,'data-services'!E:E),"")</f>
        <v>0</v>
      </c>
    </row>
    <row r="18" spans="1:2" ht="13.5" customHeight="1" x14ac:dyDescent="0.25">
      <c r="A18" s="13" t="str">
        <f>IF(Beds!A18&lt;&gt;"",Beds!A18,"")</f>
        <v>Facultades</v>
      </c>
      <c r="B18" s="30">
        <f>IF($A18&lt;&gt;"",SUMIF('data-services'!$A:$A,$A18,'data-services'!E:E),"")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IF($A19&lt;&gt;"",SUMIF('data-services'!$A:$A,$A19,'data-services'!E:E),"")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IF($A21&lt;&gt;"",SUMIF('data-services'!$A:$A,$A21,'data-services'!E:E),"")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IF($A22&lt;&gt;"",SUMIF('data-services'!$A:$A,$A22,'data-services'!E:E),"")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IF($A23&lt;&gt;"",SUMIF('data-services'!$A:$A,$A23,'data-services'!E:E),"")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IF($A24&lt;&gt;"",SUMIF('data-services'!$A:$A,$A24,'data-services'!E:E),"")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Campus Getafe</v>
      </c>
      <c r="B26" s="29">
        <f>IF($A26&lt;&gt;"",SUMIF('data-services'!$A:$A,$A26,'data-services'!E:E),"")</f>
        <v>0</v>
      </c>
    </row>
    <row r="27" spans="1:2" ht="13.5" customHeight="1" x14ac:dyDescent="0.25">
      <c r="A27" s="13" t="str">
        <f>IF(Beds!A27&lt;&gt;"",Beds!A27,"")</f>
        <v/>
      </c>
      <c r="B27" s="30" t="str">
        <f>IF($A27&lt;&gt;"",SUMIF('data-services'!$A:$A,$A27,'data-services'!E:E),"")</f>
        <v/>
      </c>
    </row>
    <row r="28" spans="1:2" ht="13.5" customHeight="1" x14ac:dyDescent="0.25">
      <c r="A28" s="13" t="str">
        <f>IF(Beds!A28&lt;&gt;"",Beds!A28,"")</f>
        <v/>
      </c>
      <c r="B28" s="30" t="str">
        <f>IF($A28&lt;&gt;"",SUMIF('data-services'!$A:$A,$A28,'data-services'!E:E),"")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IF($A29&lt;&gt;"",SUMIF('data-services'!$A:$A,$A29,'data-services'!E:E),"")</f>
        <v/>
      </c>
    </row>
    <row r="30" spans="1:2" ht="13.5" customHeight="1" x14ac:dyDescent="0.25">
      <c r="A30" s="4" t="str">
        <f>IF(Beds!A30&lt;&gt;"",Beds!A30,"")</f>
        <v>3rd PARTIES</v>
      </c>
      <c r="B30" s="27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IF($A32&lt;&gt;"",SUMIF('data-services'!$A:$A,$A32,'data-services'!E:E),"")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IF($A33&lt;&gt;"",SUMIF('data-services'!$A:$A,$A33,'data-services'!E:E),"")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IF($A34&lt;&gt;"",SUMIF('data-services'!$A:$A,$A34,'data-services'!E:E),"")</f>
        <v>0</v>
      </c>
    </row>
    <row r="35" spans="1:2" ht="13.5" customHeight="1" x14ac:dyDescent="0.25">
      <c r="A35" s="13" t="str">
        <f>IF(Beds!A35&lt;&gt;"",Beds!A35,"")</f>
        <v>Còrsega 52</v>
      </c>
      <c r="B35" s="30">
        <f>IF($A35&lt;&gt;"",SUMIF('data-services'!$A:$A,$A35,'data-services'!E:E),"")</f>
        <v>0</v>
      </c>
    </row>
    <row r="36" spans="1:2" ht="13.5" customHeight="1" x14ac:dyDescent="0.25">
      <c r="A36" s="13" t="str">
        <f>IF(Beds!A36&lt;&gt;"",Beds!A36,"")</f>
        <v>Còrsega 207</v>
      </c>
      <c r="B36" s="30">
        <f>IF($A36&lt;&gt;"",SUMIF('data-services'!$A:$A,$A36,'data-services'!E:E),"")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IF($A37&lt;&gt;"",SUMIF('data-services'!$A:$A,$A37,'data-services'!E:E),"")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IF($A38&lt;&gt;"",SUMIF('data-services'!$A:$A,$A38,'data-services'!E:E),"")</f>
        <v>0</v>
      </c>
    </row>
    <row r="39" spans="1:2" ht="13.5" customHeight="1" x14ac:dyDescent="0.25">
      <c r="A39" s="13" t="str">
        <f>IF(Beds!A39&lt;&gt;"",Beds!A39,"")</f>
        <v>Ramón Albó 6</v>
      </c>
      <c r="B39" s="30">
        <f>IF($A39&lt;&gt;"",SUMIF('data-services'!$A:$A,$A39,'data-services'!E:E),"")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IF($A40&lt;&gt;"",SUMIF('data-services'!$A:$A,$A40,'data-services'!E:E),"")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IF($A41&lt;&gt;"",SUMIF('data-services'!$A:$A,$A41,'data-services'!E:E),"")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IF($A42&lt;&gt;"",SUMIF('data-services'!$A:$A,$A42,'data-services'!E:E),"")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IF($A44&lt;&gt;"",SUMIF('data-services'!$A:$A,$A44,'data-services'!E:E),"")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 t="shared" ref="B45" si="9">SUM(B46:B51)</f>
        <v>0</v>
      </c>
    </row>
    <row r="46" spans="1:2" ht="13.5" customHeight="1" x14ac:dyDescent="0.25">
      <c r="A46" s="13"/>
      <c r="B46" s="30" t="str">
        <f>IF($A46&lt;&gt;"",SUMIF('data-services'!$A:$A,$A46,'data-services'!E:E),"")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IF($A49&lt;&gt;"",SUMIF('data-services'!$A:$A,$A49,'data-services'!E:E),"")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 t="shared" ref="B50" si="10">SUM(B51:B56)</f>
        <v>0</v>
      </c>
    </row>
    <row r="51" spans="1:2" ht="13.5" customHeight="1" x14ac:dyDescent="0.25">
      <c r="A51" s="13"/>
      <c r="B51" s="30" t="str">
        <f>IF($A51&lt;&gt;"",SUMIF('data-services'!$A:$A,$A51,'data-services'!E:E),"")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IF($A54&lt;&gt;"",SUMIF('data-services'!$A:$A,$A54,'data-services'!E:E),"")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 t="shared" ref="B55" si="11">SUM(B56:B61)</f>
        <v>0</v>
      </c>
    </row>
    <row r="56" spans="1:2" ht="13.5" customHeight="1" x14ac:dyDescent="0.25">
      <c r="A56" s="13"/>
      <c r="B56" s="30" t="str">
        <f>IF($A56&lt;&gt;"",SUMIF('data-services'!$A:$A,$A56,'data-services'!E:E),"")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IF($A59&lt;&gt;"",SUMIF('data-services'!$A:$A,$A59,'data-services'!E:E),"")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27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7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IF($A12&lt;&gt;"",IF(Beds!B12*Occupancy!B12&lt;&gt;0,'Income rent'!B12/(Beds!B12*Occupancy!B12),0),"")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IF($A13&lt;&gt;"",IF(Beds!B13*Occupancy!B13&lt;&gt;0,'Income rent'!B13/(Beds!B13*Occupancy!B13),0),"")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IF($A14&lt;&gt;"",IF(Beds!B14*Occupancy!B14&lt;&gt;0,'Income rent'!B14/(Beds!B14*Occupancy!B14),0),"")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>IF($A15&lt;&gt;"",IF(Beds!B15*Occupancy!B15&lt;&gt;0,'Income rent'!B15/(Beds!B15*Occupancy!B15),0),"")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IF($A16&lt;&gt;"",IF(Beds!B16*Occupancy!B16&lt;&gt;0,'Income rent'!B16/(Beds!B16*Occupancy!B16),0),"")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IF($A17&lt;&gt;"",IF(Beds!B17*Occupancy!B17&lt;&gt;0,'Income rent'!B17/(Beds!B17*Occupancy!B17),0),"")</f>
        <v>0</v>
      </c>
    </row>
    <row r="18" spans="1:2" ht="13.5" customHeight="1" x14ac:dyDescent="0.25">
      <c r="A18" s="13" t="str">
        <f>IF(Beds!A18&lt;&gt;"",Beds!A18,"")</f>
        <v>Facultades</v>
      </c>
      <c r="B18" s="30">
        <f>IF($A18&lt;&gt;"",IF(Beds!B18*Occupancy!B18&lt;&gt;0,'Income rent'!B18/(Beds!B18*Occupancy!B18),0),"")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IF($A19&lt;&gt;"",IF(Beds!B19*Occupancy!B19&lt;&gt;0,'Income rent'!B19/(Beds!B19*Occupancy!B19),0),"")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>IF($A20&lt;&gt;"",IF(Beds!B20*Occupancy!B20&lt;&gt;0,'Income rent'!B20/(Beds!B20*Occupancy!B20),0),"")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IF($A22&lt;&gt;"",IF(Beds!B22*Occupancy!B22&lt;&gt;0,'Income rent'!B22/(Beds!B22*Occupancy!B22),0),"")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IF($A24&lt;&gt;"",IF(Beds!B24*Occupancy!B24&lt;&gt;0,'Income rent'!B24/(Beds!B24*Occupancy!B24),0),"")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>IF($A25&lt;&gt;"",IF(Beds!B25*Occupancy!B25&lt;&gt;0,'Income rent'!B25/(Beds!B25*Occupancy!B25),0),"")</f>
        <v>0</v>
      </c>
    </row>
    <row r="26" spans="1:2" ht="13.5" customHeight="1" x14ac:dyDescent="0.25">
      <c r="A26" s="12" t="str">
        <f>IF(Beds!A26&lt;&gt;"",Beds!A26,"")</f>
        <v>Carlos III Campus Getafe</v>
      </c>
      <c r="B26" s="29">
        <f>IF($A26&lt;&gt;"",IF(Beds!B26*Occupancy!B26&lt;&gt;0,'Income rent'!B26/(Beds!B26*Occupancy!B26),0),"")</f>
        <v>0</v>
      </c>
    </row>
    <row r="27" spans="1:2" ht="13.5" customHeight="1" x14ac:dyDescent="0.25">
      <c r="A27" s="13" t="str">
        <f>IF(Beds!A27&lt;&gt;"",Beds!A27,"")</f>
        <v/>
      </c>
      <c r="B27" s="30" t="str">
        <f>IF($A27&lt;&gt;"",IF(Beds!B27*Occupancy!B27&lt;&gt;0,'Income rent'!B27/(Beds!B27*Occupancy!B27),0),"")</f>
        <v/>
      </c>
    </row>
    <row r="28" spans="1:2" ht="13.5" customHeight="1" x14ac:dyDescent="0.25">
      <c r="A28" s="13" t="str">
        <f>IF(Beds!A28&lt;&gt;"",Beds!A28,"")</f>
        <v/>
      </c>
      <c r="B28" s="30" t="str">
        <f>IF($A28&lt;&gt;"",IF(Beds!B28*Occupancy!B28&lt;&gt;0,'Income rent'!B28/(Beds!B28*Occupancy!B28),0),"")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7">
        <f>IF($A30&lt;&gt;"",IF(Beds!B30*Occupancy!B30&lt;&gt;0,'Income rent'!B30/(Beds!B30*Occupancy!B30),0),"")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>IF($A31&lt;&gt;"",IF(Beds!B31*Occupancy!B32&lt;&gt;0,'Income rent'!B32/(Beds!B31*Occupancy!B32),0),"")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Còrsega 52</v>
      </c>
      <c r="B35" s="30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207</v>
      </c>
      <c r="B36" s="30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6</v>
      </c>
      <c r="B39" s="30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IF($A42&lt;&gt;"",IF(Beds!B42*Occupancy!B42&lt;&gt;0,'Income rent'!B42/(Beds!B42*Occupancy!B42),0),"")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IF($A44&lt;&gt;"",IF(Beds!B44*Occupancy!B44&lt;&gt;0,'Income rent'!B44/(Beds!B44*Occupancy!B44),0),"")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>IF($A45&lt;&gt;"",IF(Beds!B45*Occupancy!B45&lt;&gt;0,'Income rent'!B45/(Beds!B45*Occupancy!B45),0),"")</f>
        <v>0</v>
      </c>
    </row>
    <row r="46" spans="1:2" ht="13.5" customHeight="1" x14ac:dyDescent="0.25">
      <c r="A46" s="13"/>
      <c r="B46" s="30" t="str">
        <f>IF($A46&lt;&gt;"",IF(Beds!B46*Occupancy!B46&lt;&gt;0,'Income rent'!B46/(Beds!B46*Occupancy!B46),0),"")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IF($A49&lt;&gt;"",IF(Beds!B49*Occupancy!B49&lt;&gt;0,'Income rent'!B49/(Beds!B49*Occupancy!B49),0),"")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>IF($A50&lt;&gt;"",IF(Beds!B50*Occupancy!B50&lt;&gt;0,'Income rent'!B50/(Beds!B50*Occupancy!B50),0),"")</f>
        <v>0</v>
      </c>
    </row>
    <row r="51" spans="1:2" ht="13.5" customHeight="1" x14ac:dyDescent="0.25">
      <c r="A51" s="13"/>
      <c r="B51" s="30" t="str">
        <f>IF($A51&lt;&gt;"",IF(Beds!B51*Occupancy!B51&lt;&gt;0,'Income rent'!B51/(Beds!B51*Occupancy!B51),0),"")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IF($A54&lt;&gt;"",IF(Beds!B54*Occupancy!B54&lt;&gt;0,'Income rent'!B54/(Beds!B54*Occupancy!B54),0),"")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>IF($A55&lt;&gt;"",IF(Beds!B55*Occupancy!B55&lt;&gt;0,'Income rent'!B55/(Beds!B55*Occupancy!B55),0),"")</f>
        <v>0</v>
      </c>
    </row>
    <row r="56" spans="1:2" ht="13.5" customHeight="1" x14ac:dyDescent="0.25">
      <c r="A56" s="13"/>
      <c r="B56" s="30" t="str">
        <f>IF($A56&lt;&gt;"",IF(Beds!B56*Occupancy!B56&lt;&gt;0,'Income rent'!B56/(Beds!B56*Occupancy!B56),0),"")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IF($A59&lt;&gt;"",IF(Beds!B59*Occupancy!B59&lt;&gt;0,'Income rent'!B59/(Beds!B59*Occupancy!B59),0),"")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28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7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IF($A12&lt;&gt;"",IF(Beds!B12&lt;&gt;0,'Income rent'!B12/Beds!B12,0),"")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IF($A13&lt;&gt;"",IF(Beds!B13&lt;&gt;0,'Income rent'!B13/Beds!B13,0),"")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IF($A14&lt;&gt;"",IF(Beds!B14&lt;&gt;0,'Income rent'!B14/Beds!B14,0),"")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>IF($A15&lt;&gt;"",IF(Beds!B15&lt;&gt;0,'Income rent'!B15/Beds!B15,0),"")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IF($A16&lt;&gt;"",IF(Beds!B16&lt;&gt;0,'Income rent'!B16/Beds!B16,0),"")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IF($A17&lt;&gt;"",IF(Beds!B17&lt;&gt;0,'Income rent'!B17/Beds!B17,0),"")</f>
        <v>0</v>
      </c>
    </row>
    <row r="18" spans="1:2" ht="13.5" customHeight="1" x14ac:dyDescent="0.25">
      <c r="A18" s="13" t="str">
        <f>IF(Beds!A18&lt;&gt;"",Beds!A18,"")</f>
        <v>Facultades</v>
      </c>
      <c r="B18" s="30">
        <f>IF($A18&lt;&gt;"",IF(Beds!B18&lt;&gt;0,'Income rent'!B18/Beds!B18,0),"")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IF($A19&lt;&gt;"",IF(Beds!B19&lt;&gt;0,'Income rent'!B19/Beds!B19,0),"")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>IF($A20&lt;&gt;"",IF(Beds!B20&lt;&gt;0,'Income rent'!B20/Beds!B20,0),"")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IF($A21&lt;&gt;"",IF(Beds!B21&lt;&gt;0,'Income rent'!B21/Beds!B21,0),"")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IF($A22&lt;&gt;"",IF(Beds!B22&lt;&gt;0,'Income rent'!B22/Beds!B22,0),"")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IF($A23&lt;&gt;"",IF(Beds!B23&lt;&gt;0,'Income rent'!B23/Beds!B23,0),"")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IF($A24&lt;&gt;"",IF(Beds!B24&lt;&gt;0,'Income rent'!B24/Beds!B24,0),"")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>IF($A25&lt;&gt;"",IF(Beds!B25&lt;&gt;0,'Income rent'!B25/Beds!B25,0),"")</f>
        <v>0</v>
      </c>
    </row>
    <row r="26" spans="1:2" ht="13.5" customHeight="1" x14ac:dyDescent="0.25">
      <c r="A26" s="12" t="str">
        <f>IF(Beds!A26&lt;&gt;"",Beds!A26,"")</f>
        <v>Carlos III Campus Getafe</v>
      </c>
      <c r="B26" s="29">
        <f>IF($A26&lt;&gt;"",IF(Beds!B26&lt;&gt;0,'Income rent'!B26/Beds!B26,0),"")</f>
        <v>0</v>
      </c>
    </row>
    <row r="27" spans="1:2" ht="13.5" customHeight="1" x14ac:dyDescent="0.25">
      <c r="A27" s="13" t="str">
        <f>IF(Beds!A27&lt;&gt;"",Beds!A27,"")</f>
        <v/>
      </c>
      <c r="B27" s="30" t="str">
        <f>IF($A27&lt;&gt;"",IF(Beds!B27&lt;&gt;0,'Income rent'!B27/Beds!B27,0),"")</f>
        <v/>
      </c>
    </row>
    <row r="28" spans="1:2" ht="13.5" customHeight="1" x14ac:dyDescent="0.25">
      <c r="A28" s="13" t="str">
        <f>IF(Beds!A28&lt;&gt;"",Beds!A28,"")</f>
        <v/>
      </c>
      <c r="B28" s="30" t="str">
        <f>IF($A28&lt;&gt;"",IF(Beds!B28&lt;&gt;0,'Income rent'!B28/Beds!B28,0),"")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7">
        <f>IF($A30&lt;&gt;"",IF(Beds!B30&lt;&gt;0,'Income rent'!B30/Beds!B30,0),"")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>IF($A31&lt;&gt;"",IF(Beds!B31&lt;&gt;0,'Income rent'!B32/Beds!B31,0),"")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Còrsega 52</v>
      </c>
      <c r="B35" s="30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207</v>
      </c>
      <c r="B36" s="30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6</v>
      </c>
      <c r="B39" s="30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IF($A42&lt;&gt;"",IF(Beds!B42&lt;&gt;0,'Income rent'!B42/Beds!B42,0),"")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IF($A44&lt;&gt;"",IF(Beds!B44&lt;&gt;0,'Income rent'!B44/Beds!B44,0),"")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>IF($A45&lt;&gt;"",IF(Beds!B45&lt;&gt;0,'Income rent'!B45/Beds!B45,0),"")</f>
        <v>0</v>
      </c>
    </row>
    <row r="46" spans="1:2" ht="13.5" customHeight="1" x14ac:dyDescent="0.25">
      <c r="A46" s="13"/>
      <c r="B46" s="30" t="str">
        <f>IF($A46&lt;&gt;"",IF(Beds!B46&lt;&gt;0,'Income rent'!B46/Beds!B46,0),"")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IF($A49&lt;&gt;"",IF(Beds!B49&lt;&gt;0,'Income rent'!B49/Beds!B49,0),"")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>IF($A50&lt;&gt;"",IF(Beds!B50&lt;&gt;0,'Income rent'!B50/Beds!B50,0),"")</f>
        <v>0</v>
      </c>
    </row>
    <row r="51" spans="1:2" ht="13.5" customHeight="1" x14ac:dyDescent="0.25">
      <c r="A51" s="13"/>
      <c r="B51" s="30" t="str">
        <f>IF($A51&lt;&gt;"",IF(Beds!B51&lt;&gt;0,'Income rent'!B51/Beds!B51,0),"")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IF($A54&lt;&gt;"",IF(Beds!B54&lt;&gt;0,'Income rent'!B54/Beds!B54,0),"")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>IF($A55&lt;&gt;"",IF(Beds!B55&lt;&gt;0,'Income rent'!B55/Beds!B55,0),"")</f>
        <v>0</v>
      </c>
    </row>
    <row r="56" spans="1:2" ht="13.5" customHeight="1" x14ac:dyDescent="0.25">
      <c r="A56" s="13"/>
      <c r="B56" s="30" t="str">
        <f>IF($A56&lt;&gt;"",IF(Beds!B56&lt;&gt;0,'Income rent'!B56/Beds!B56,0),"")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IF($A59&lt;&gt;"",IF(Beds!B59&lt;&gt;0,'Income rent'!B59/Beds!B59,0),"")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25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42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43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44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45">
        <f>IF($A7&lt;&gt;"",SUMIF('data-nights'!$A:$A,$A7,'data-nights'!E:E),"")</f>
        <v>0</v>
      </c>
    </row>
    <row r="8" spans="1:2" ht="13.5" customHeight="1" x14ac:dyDescent="0.25">
      <c r="A8" s="13" t="str">
        <f>IF(Beds!A8&lt;&gt;"",Beds!A8,"")</f>
        <v>Napols 206</v>
      </c>
      <c r="B8" s="46">
        <f>IF($A8&lt;&gt;"",SUMIF('data-nights'!$A:$A,$A8,'data-nights'!E:E),"")</f>
        <v>0</v>
      </c>
    </row>
    <row r="9" spans="1:2" ht="13.5" customHeight="1" x14ac:dyDescent="0.25">
      <c r="A9" s="13" t="str">
        <f>IF(Beds!A9&lt;&gt;"",Beds!A9,"")</f>
        <v>Rocafort 219</v>
      </c>
      <c r="B9" s="46">
        <f>IF($A9&lt;&gt;"",SUMIF('data-nights'!$A:$A,$A9,'data-nights'!E:E),"")</f>
        <v>0</v>
      </c>
    </row>
    <row r="10" spans="1:2" ht="13.5" customHeight="1" x14ac:dyDescent="0.25">
      <c r="A10" s="13" t="str">
        <f>IF(Beds!A10&lt;&gt;"",Beds!A10,"")</f>
        <v>Entença 069</v>
      </c>
      <c r="B10" s="46">
        <f>IF($A10&lt;&gt;"",SUMIF('data-nights'!$A:$A,$A10,'data-nights'!E:E),"")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46">
        <f>IF($A11&lt;&gt;"",SUMIF('data-nights'!$A:$A,$A11,'data-nights'!E:E),"")</f>
        <v>0</v>
      </c>
    </row>
    <row r="12" spans="1:2" ht="13.5" customHeight="1" x14ac:dyDescent="0.25">
      <c r="A12" s="13" t="str">
        <f>IF(Beds!A12&lt;&gt;"",Beds!A12,"")</f>
        <v>Muntaner 448</v>
      </c>
      <c r="B12" s="46">
        <f>IF($A12&lt;&gt;"",SUMIF('data-nights'!$A:$A,$A12,'data-nights'!E:E),"")</f>
        <v>0</v>
      </c>
    </row>
    <row r="13" spans="1:2" ht="13.5" customHeight="1" x14ac:dyDescent="0.25">
      <c r="A13" s="14" t="str">
        <f>IF(Beds!A13&lt;&gt;"",Beds!A13,"")</f>
        <v/>
      </c>
      <c r="B13" s="47" t="str">
        <f>IF($A13&lt;&gt;"",SUMIF('data-nights'!$A:$A,$A13,'data-nights'!E:E),"")</f>
        <v/>
      </c>
    </row>
    <row r="14" spans="1:2" ht="13.5" customHeight="1" x14ac:dyDescent="0.25">
      <c r="A14" s="15" t="str">
        <f>IF(Beds!A14&lt;&gt;"",Beds!A14,"")</f>
        <v/>
      </c>
      <c r="B14" s="48" t="str">
        <f>IF($A14&lt;&gt;"",SUMIF('data-nights'!$A:$A,$A14,'data-nights'!E:E),"")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44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45">
        <f>IF($A16&lt;&gt;"",SUMIF('data-nights'!$A:$A,$A16,'data-nights'!E:E),"")</f>
        <v>0</v>
      </c>
    </row>
    <row r="17" spans="1:2" ht="13.5" customHeight="1" x14ac:dyDescent="0.25">
      <c r="A17" s="13" t="str">
        <f>IF(Beds!A17&lt;&gt;"",Beds!A17,"")</f>
        <v>Salamanca 46</v>
      </c>
      <c r="B17" s="46">
        <f>IF($A17&lt;&gt;"",SUMIF('data-nights'!$A:$A,$A17,'data-nights'!E:E),"")</f>
        <v>0</v>
      </c>
    </row>
    <row r="18" spans="1:2" ht="13.5" customHeight="1" x14ac:dyDescent="0.25">
      <c r="A18" s="13" t="str">
        <f>IF(Beds!A18&lt;&gt;"",Beds!A18,"")</f>
        <v>Facultades</v>
      </c>
      <c r="B18" s="46">
        <f>IF($A18&lt;&gt;"",SUMIF('data-nights'!$A:$A,$A18,'data-nights'!E:E),"")</f>
        <v>0</v>
      </c>
    </row>
    <row r="19" spans="1:2" ht="13.5" customHeight="1" x14ac:dyDescent="0.25">
      <c r="A19" s="15" t="str">
        <f>IF(Beds!A19&lt;&gt;"",Beds!A19,"")</f>
        <v/>
      </c>
      <c r="B19" s="48" t="str">
        <f>IF($A19&lt;&gt;"",SUMIF('data-nights'!$A:$A,$A19,'data-nights'!E:E),"")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44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45">
        <f>IF($A21&lt;&gt;"",SUMIF('data-nights'!$A:$A,$A21,'data-nights'!E:E),"")</f>
        <v>0</v>
      </c>
    </row>
    <row r="22" spans="1:2" ht="13.5" customHeight="1" x14ac:dyDescent="0.25">
      <c r="A22" s="16" t="str">
        <f>IF(Beds!A22&lt;&gt;"",Beds!A22,"")</f>
        <v/>
      </c>
      <c r="B22" s="49" t="str">
        <f>IF($A22&lt;&gt;"",SUMIF('data-nights'!$A:$A,$A22,'data-nights'!E:E),"")</f>
        <v/>
      </c>
    </row>
    <row r="23" spans="1:2" ht="13.5" customHeight="1" x14ac:dyDescent="0.25">
      <c r="A23" s="13" t="str">
        <f>IF(Beds!A23&lt;&gt;"",Beds!A23,"")</f>
        <v/>
      </c>
      <c r="B23" s="46" t="str">
        <f>IF($A23&lt;&gt;"",SUMIF('data-nights'!$A:$A,$A23,'data-nights'!E:E),"")</f>
        <v/>
      </c>
    </row>
    <row r="24" spans="1:2" ht="13.5" customHeight="1" x14ac:dyDescent="0.25">
      <c r="A24" s="15" t="str">
        <f>IF(Beds!A24&lt;&gt;"",Beds!A24,"")</f>
        <v/>
      </c>
      <c r="B24" s="48" t="str">
        <f>IF($A24&lt;&gt;"",SUMIF('data-nights'!$A:$A,$A24,'data-nights'!E:E),"")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44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Campus Getafe</v>
      </c>
      <c r="B26" s="45">
        <f>IF($A26&lt;&gt;"",SUMIF('data-nights'!$A:$A,$A26,'data-nights'!E:E),"")</f>
        <v>0</v>
      </c>
    </row>
    <row r="27" spans="1:2" ht="13.5" customHeight="1" x14ac:dyDescent="0.25">
      <c r="A27" s="13" t="str">
        <f>IF(Beds!A27&lt;&gt;"",Beds!A27,"")</f>
        <v/>
      </c>
      <c r="B27" s="46" t="str">
        <f>IF($A27&lt;&gt;"",SUMIF('data-nights'!$A:$A,$A27,'data-nights'!E:E),"")</f>
        <v/>
      </c>
    </row>
    <row r="28" spans="1:2" ht="13.5" customHeight="1" x14ac:dyDescent="0.25">
      <c r="A28" s="13" t="str">
        <f>IF(Beds!A28&lt;&gt;"",Beds!A28,"")</f>
        <v/>
      </c>
      <c r="B28" s="46" t="str">
        <f>IF($A28&lt;&gt;"",SUMIF('data-nights'!$A:$A,$A28,'data-nights'!E:E),"")</f>
        <v/>
      </c>
    </row>
    <row r="29" spans="1:2" ht="13.5" customHeight="1" x14ac:dyDescent="0.25">
      <c r="A29" s="15" t="str">
        <f>IF(Beds!A29&lt;&gt;"",Beds!A29,"")</f>
        <v/>
      </c>
      <c r="B29" s="48" t="str">
        <f>IF($A29&lt;&gt;"",SUMIF('data-nights'!$A:$A,$A29,'data-nights'!E:E),"")</f>
        <v/>
      </c>
    </row>
    <row r="30" spans="1:2" ht="13.5" customHeight="1" x14ac:dyDescent="0.25">
      <c r="A30" s="4" t="str">
        <f>IF(Beds!A30&lt;&gt;"",Beds!A30,"")</f>
        <v>3rd PARTIES</v>
      </c>
      <c r="B30" s="43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4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45">
        <f>IF($A32&lt;&gt;"",SUMIF('data-nights'!$A:$A,$A32,'data-nights'!E:E),"")</f>
        <v>0</v>
      </c>
    </row>
    <row r="33" spans="1:2" ht="13.5" customHeight="1" x14ac:dyDescent="0.25">
      <c r="A33" s="13" t="str">
        <f>IF(Beds!A33&lt;&gt;"",Beds!A33,"")</f>
        <v>Bailén 33</v>
      </c>
      <c r="B33" s="46">
        <f>IF($A33&lt;&gt;"",SUMIF('data-nights'!$A:$A,$A33,'data-nights'!E:E),"")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46">
        <f>IF($A34&lt;&gt;"",SUMIF('data-nights'!$A:$A,$A34,'data-nights'!E:E),"")</f>
        <v>0</v>
      </c>
    </row>
    <row r="35" spans="1:2" ht="13.5" customHeight="1" x14ac:dyDescent="0.25">
      <c r="A35" s="13" t="str">
        <f>IF(Beds!A35&lt;&gt;"",Beds!A35,"")</f>
        <v>Còrsega 52</v>
      </c>
      <c r="B35" s="46">
        <f>IF($A35&lt;&gt;"",SUMIF('data-nights'!$A:$A,$A35,'data-nights'!E:E),"")</f>
        <v>0</v>
      </c>
    </row>
    <row r="36" spans="1:2" ht="13.5" customHeight="1" x14ac:dyDescent="0.25">
      <c r="A36" s="13" t="str">
        <f>IF(Beds!A36&lt;&gt;"",Beds!A36,"")</f>
        <v>Còrsega 207</v>
      </c>
      <c r="B36" s="46">
        <f>IF($A36&lt;&gt;"",SUMIF('data-nights'!$A:$A,$A36,'data-nights'!E:E),"")</f>
        <v>0</v>
      </c>
    </row>
    <row r="37" spans="1:2" ht="13.5" customHeight="1" x14ac:dyDescent="0.25">
      <c r="A37" s="13" t="str">
        <f>IF(Beds!A37&lt;&gt;"",Beds!A37,"")</f>
        <v>Encarnación 160</v>
      </c>
      <c r="B37" s="46">
        <f>IF($A37&lt;&gt;"",SUMIF('data-nights'!$A:$A,$A37,'data-nights'!E:E),"")</f>
        <v>0</v>
      </c>
    </row>
    <row r="38" spans="1:2" ht="13.5" customHeight="1" x14ac:dyDescent="0.25">
      <c r="A38" s="13" t="str">
        <f>IF(Beds!A38&lt;&gt;"",Beds!A38,"")</f>
        <v>Gran Via 598</v>
      </c>
      <c r="B38" s="46">
        <f>IF($A38&lt;&gt;"",SUMIF('data-nights'!$A:$A,$A38,'data-nights'!E:E),"")</f>
        <v>0</v>
      </c>
    </row>
    <row r="39" spans="1:2" ht="13.5" customHeight="1" x14ac:dyDescent="0.25">
      <c r="A39" s="13" t="str">
        <f>IF(Beds!A39&lt;&gt;"",Beds!A39,"")</f>
        <v>Ramón Albó 6</v>
      </c>
      <c r="B39" s="46">
        <f>IF($A39&lt;&gt;"",SUMIF('data-nights'!$A:$A,$A39,'data-nights'!E:E),"")</f>
        <v>0</v>
      </c>
    </row>
    <row r="40" spans="1:2" ht="13.5" customHeight="1" x14ac:dyDescent="0.25">
      <c r="A40" s="13" t="str">
        <f>IF(Beds!A40&lt;&gt;"",Beds!A40,"")</f>
        <v>Robrenyo 67</v>
      </c>
      <c r="B40" s="46">
        <f>IF($A40&lt;&gt;"",SUMIF('data-nights'!$A:$A,$A40,'data-nights'!E:E),"")</f>
        <v>0</v>
      </c>
    </row>
    <row r="41" spans="1:2" ht="13.5" customHeight="1" x14ac:dyDescent="0.25">
      <c r="A41" s="13" t="str">
        <f>IF(Beds!A41&lt;&gt;"",Beds!A41,"")</f>
        <v>Sardenya 326</v>
      </c>
      <c r="B41" s="46">
        <f>IF($A41&lt;&gt;"",SUMIF('data-nights'!$A:$A,$A41,'data-nights'!E:E),"")</f>
        <v>0</v>
      </c>
    </row>
    <row r="42" spans="1:2" ht="13.5" customHeight="1" x14ac:dyDescent="0.25">
      <c r="A42" s="13" t="str">
        <f>IF(Beds!A42&lt;&gt;"",Beds!A42,"")</f>
        <v>Travessera 43</v>
      </c>
      <c r="B42" s="46">
        <f>IF($A42&lt;&gt;"",SUMIF('data-nights'!$A:$A,$A42,'data-nights'!E:E),"")</f>
        <v>0</v>
      </c>
    </row>
    <row r="43" spans="1:2" ht="13.5" customHeight="1" x14ac:dyDescent="0.25">
      <c r="A43" s="14"/>
      <c r="B43" s="47"/>
    </row>
    <row r="44" spans="1:2" ht="13.5" customHeight="1" x14ac:dyDescent="0.25">
      <c r="A44" s="17" t="str">
        <f>IF(Beds!A44&lt;&gt;"",Beds!A44,"")</f>
        <v/>
      </c>
      <c r="B44" s="48" t="str">
        <f>IF($A44&lt;&gt;"",SUMIF('data-nights'!$A:$A,$A44,'data-nights'!E:E),"")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44">
        <f t="shared" ref="B45" si="9">SUM(B46:B51)</f>
        <v>0</v>
      </c>
    </row>
    <row r="46" spans="1:2" ht="13.5" customHeight="1" x14ac:dyDescent="0.25">
      <c r="A46" s="13"/>
      <c r="B46" s="46" t="str">
        <f>IF($A46&lt;&gt;"",SUMIF('data-nights'!$A:$A,$A46,'data-nights'!E:E),"")</f>
        <v/>
      </c>
    </row>
    <row r="47" spans="1:2" ht="13.5" customHeight="1" x14ac:dyDescent="0.25">
      <c r="A47" s="14"/>
      <c r="B47" s="47"/>
    </row>
    <row r="48" spans="1:2" ht="13.5" customHeight="1" x14ac:dyDescent="0.25">
      <c r="A48" s="14"/>
      <c r="B48" s="47"/>
    </row>
    <row r="49" spans="1:2" ht="13.5" customHeight="1" x14ac:dyDescent="0.25">
      <c r="A49" s="15" t="str">
        <f>IF(Beds!A49&lt;&gt;"",Beds!A49,"")</f>
        <v/>
      </c>
      <c r="B49" s="48" t="str">
        <f>IF($A49&lt;&gt;"",SUMIF('data-nights'!$A:$A,$A49,'data-nights'!E:E),"")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44">
        <f t="shared" ref="B50" si="10">SUM(B51:B56)</f>
        <v>0</v>
      </c>
    </row>
    <row r="51" spans="1:2" ht="13.5" customHeight="1" x14ac:dyDescent="0.25">
      <c r="A51" s="13"/>
      <c r="B51" s="46" t="str">
        <f>IF($A51&lt;&gt;"",SUMIF('data-nights'!$A:$A,$A51,'data-nights'!E:E),"")</f>
        <v/>
      </c>
    </row>
    <row r="52" spans="1:2" ht="13.5" customHeight="1" x14ac:dyDescent="0.25">
      <c r="A52" s="14"/>
      <c r="B52" s="47"/>
    </row>
    <row r="53" spans="1:2" ht="13.5" customHeight="1" x14ac:dyDescent="0.25">
      <c r="A53" s="14"/>
      <c r="B53" s="47"/>
    </row>
    <row r="54" spans="1:2" ht="13.5" customHeight="1" x14ac:dyDescent="0.25">
      <c r="A54" s="15" t="str">
        <f>IF(Beds!A54&lt;&gt;"",Beds!A54,"")</f>
        <v/>
      </c>
      <c r="B54" s="48" t="str">
        <f>IF($A54&lt;&gt;"",SUMIF('data-nights'!$A:$A,$A54,'data-nights'!E:E),"")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44">
        <f t="shared" ref="B55" si="11">SUM(B56:B61)</f>
        <v>0</v>
      </c>
    </row>
    <row r="56" spans="1:2" ht="13.5" customHeight="1" x14ac:dyDescent="0.25">
      <c r="A56" s="13"/>
      <c r="B56" s="46" t="str">
        <f>IF($A56&lt;&gt;"",SUMIF('data-nights'!$A:$A,$A56,'data-nights'!E:E),"")</f>
        <v/>
      </c>
    </row>
    <row r="57" spans="1:2" ht="13.5" customHeight="1" x14ac:dyDescent="0.25">
      <c r="A57" s="14"/>
      <c r="B57" s="47"/>
    </row>
    <row r="58" spans="1:2" ht="13.5" customHeight="1" x14ac:dyDescent="0.25">
      <c r="A58" s="14"/>
      <c r="B58" s="47"/>
    </row>
    <row r="59" spans="1:2" ht="13.5" customHeight="1" x14ac:dyDescent="0.25">
      <c r="A59" s="15" t="str">
        <f>IF(Beds!A59&lt;&gt;"",Beds!A59,"")</f>
        <v/>
      </c>
      <c r="B59" s="48" t="str">
        <f>IF($A59&lt;&gt;"",SUMIF('data-nights'!$A:$A,$A59,'data-nights'!E:E),"")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2023-10-24T11:20:57Z</dcterms:modified>
</cp:coreProperties>
</file>