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576A781B-2D1B-4138-AA8C-20EE342E80B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W5" i="1" s="1"/>
  <c r="AG5" i="1"/>
  <c r="AJ5" i="1"/>
  <c r="AK5" i="1" s="1"/>
  <c r="J5" i="1"/>
  <c r="B1" i="1"/>
  <c r="R5" i="1"/>
  <c r="AH5" i="1" s="1"/>
  <c r="AF5" i="1" l="1"/>
  <c r="AM5" i="1"/>
  <c r="AM3" i="1" s="1"/>
  <c r="AN5" i="1"/>
  <c r="AN3" i="1" s="1"/>
  <c r="Z5" i="1"/>
  <c r="Z3" i="1" s="1"/>
  <c r="Y5" i="1"/>
  <c r="X5" i="1"/>
  <c r="X3" i="1" l="1"/>
  <c r="AA5" i="1"/>
  <c r="Y3" i="1"/>
  <c r="W3" i="1"/>
  <c r="AE5" i="1"/>
  <c r="AA3" i="1" l="1"/>
  <c r="AE3" i="1"/>
</calcChain>
</file>

<file path=xl/sharedStrings.xml><?xml version="1.0" encoding="utf-8"?>
<sst xmlns="http://schemas.openxmlformats.org/spreadsheetml/2006/main" count="56" uniqueCount="45">
  <si>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</si>
  <si>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</si>
  <si>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</si>
  <si>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</si>
  <si>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</si>
  <si>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</si>
  <si>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</si>
  <si>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</si>
  <si>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</si>
  <si>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</si>
  <si>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</si>
  <si>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</si>
  <si>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</si>
  <si>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</si>
  <si>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</si>
  <si>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</si>
  <si>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</si>
  <si>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</si>
  <si>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</si>
  <si>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</si>
  <si>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</si>
  <si>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</si>
  <si>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</si>
  <si>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</si>
  <si>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</si>
  <si>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</si>
  <si>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</si>
  <si>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</si>
  <si>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</si>
  <si>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</si>
  <si>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</si>
  <si>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</si>
  <si>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</si>
  <si>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</si>
  <si>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</si>
  <si>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</si>
  <si>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</si>
  <si>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</si>
  <si>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</si>
  <si>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</si>
  <si>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</si>
  <si>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</si>
  <si>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</si>
  <si>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</si>
  <si>
    <t>Final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</si>
</sst>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4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4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5" xfId="0" applyNumberFormat="1" applyFont="1" applyFill="1" applyBorder="1"/>
    <xf numFmtId="10" fontId="3" fillId="10" borderId="14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6" xfId="0" applyNumberFormat="1" applyFont="1" applyBorder="1"/>
    <xf numFmtId="0" fontId="2" fillId="10" borderId="15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6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7" xfId="0" applyNumberFormat="1" applyFont="1" applyBorder="1"/>
    <xf numFmtId="6" fontId="3" fillId="10" borderId="16" xfId="0" applyNumberFormat="1" applyFont="1" applyFill="1" applyBorder="1"/>
    <xf numFmtId="6" fontId="2" fillId="0" borderId="18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0" fontId="5" fillId="6" borderId="16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7" xfId="0" applyNumberFormat="1" applyFont="1" applyFill="1" applyBorder="1"/>
    <xf numFmtId="0" fontId="3" fillId="11" borderId="7" xfId="0" applyFont="1" applyFill="1" applyBorder="1" applyAlignment="1">
      <alignment horizontal="center" wrapText="1"/>
    </xf>
    <xf numFmtId="3" fontId="2" fillId="12" borderId="1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3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6" width="11.42578125" style="1" customWidth="1"/>
    <col min="27" max="31" width="12.7109375" style="1" customWidth="1"/>
    <col min="32" max="34" width="11.42578125" style="1" customWidth="1"/>
    <col min="35" max="36" width="8.85546875" style="1" customWidth="1"/>
    <col min="37" max="38" width="8.5703125" style="1" customWidth="1"/>
    <col min="39" max="40" width="12.7109375" style="1" customWidth="1"/>
    <col min="41" max="16384" width="14.42578125" style="1"/>
  </cols>
  <sheetData>
    <row r="1" spans="1:40" ht="15" x14ac:dyDescent="0.25">
      <c r="A1" s="21" t="s">
        <v>16</v>
      </c>
      <c r="B1" s="9" t="e">
        <f>YEAR(A5)</f>
        <v>#VALUE!</v>
      </c>
      <c r="C1" s="9"/>
      <c r="D1" s="3" t="s">
        <v>5</v>
      </c>
      <c r="E1" s="4"/>
      <c r="F1" s="4"/>
      <c r="G1" s="4"/>
      <c r="H1" s="3" t="s">
        <v>16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9"/>
      <c r="X1" s="19"/>
      <c r="Y1" s="19"/>
      <c r="Z1" s="5"/>
      <c r="AA1" s="4"/>
      <c r="AB1" s="4"/>
      <c r="AC1" s="4"/>
      <c r="AD1" s="4"/>
      <c r="AE1" s="4"/>
      <c r="AF1" s="5"/>
      <c r="AG1" s="4"/>
      <c r="AH1" s="4"/>
      <c r="AI1" s="3" t="s">
        <v>17</v>
      </c>
      <c r="AJ1" s="4"/>
      <c r="AK1" s="4"/>
      <c r="AL1" s="4"/>
      <c r="AM1" s="4"/>
      <c r="AN1" s="5"/>
    </row>
    <row r="2" spans="1:40" x14ac:dyDescent="0.25">
      <c r="A2" s="22" t="s">
        <v>26</v>
      </c>
      <c r="B2" s="6" t="s">
        <v>0</v>
      </c>
      <c r="C2" s="6" t="s">
        <v>33</v>
      </c>
      <c r="D2" s="6" t="s">
        <v>18</v>
      </c>
      <c r="E2" s="7"/>
      <c r="F2" s="7"/>
      <c r="G2" s="7"/>
      <c r="H2" s="6" t="s">
        <v>6</v>
      </c>
      <c r="I2" s="7"/>
      <c r="J2" s="8"/>
      <c r="K2" s="6" t="s">
        <v>13</v>
      </c>
      <c r="L2" s="7"/>
      <c r="M2" s="7"/>
      <c r="N2" s="8"/>
      <c r="O2" s="6"/>
      <c r="P2" s="7"/>
      <c r="Q2" s="7"/>
      <c r="R2" s="8"/>
      <c r="S2" s="6" t="s">
        <v>14</v>
      </c>
      <c r="T2" s="7"/>
      <c r="U2" s="7"/>
      <c r="V2" s="8"/>
      <c r="W2" s="20" t="s">
        <v>15</v>
      </c>
      <c r="X2" s="20"/>
      <c r="Y2" s="20"/>
      <c r="Z2" s="8"/>
      <c r="AA2" s="7"/>
      <c r="AB2" s="7"/>
      <c r="AC2" s="7"/>
      <c r="AD2" s="7"/>
      <c r="AE2" s="7"/>
      <c r="AF2" s="76" t="s">
        <v>36</v>
      </c>
      <c r="AG2" s="7"/>
      <c r="AH2" s="7"/>
      <c r="AI2" s="6" t="s">
        <v>18</v>
      </c>
      <c r="AJ2" s="7"/>
      <c r="AK2" s="7" t="s">
        <v>18</v>
      </c>
      <c r="AL2" s="7"/>
      <c r="AM2" s="7"/>
      <c r="AN2" s="8"/>
    </row>
    <row r="3" spans="1:40" s="45" customFormat="1" x14ac:dyDescent="0.25">
      <c r="A3" s="28"/>
      <c r="B3" s="29"/>
      <c r="C3" s="61"/>
      <c r="D3" s="30"/>
      <c r="E3" s="31"/>
      <c r="F3" s="31"/>
      <c r="G3" s="31"/>
      <c r="H3" s="32"/>
      <c r="I3" s="33"/>
      <c r="J3" s="34"/>
      <c r="K3" s="35"/>
      <c r="L3" s="36"/>
      <c r="M3" s="36"/>
      <c r="N3" s="37"/>
      <c r="O3" s="38"/>
      <c r="P3" s="39"/>
      <c r="Q3" s="39"/>
      <c r="R3" s="40"/>
      <c r="S3" s="41">
        <v>0.28999999999999998</v>
      </c>
      <c r="T3" s="42">
        <v>0.05</v>
      </c>
      <c r="U3" s="42">
        <v>0.05</v>
      </c>
      <c r="V3" s="43">
        <v>0.1</v>
      </c>
      <c r="W3" s="58">
        <f>SUM(W5:W1048576)</f>
        <v>0</v>
      </c>
      <c r="X3" s="58">
        <f t="shared" ref="X3:Z3" si="0">SUM(X5:X1048576)</f>
        <v>0</v>
      </c>
      <c r="Y3" s="58">
        <f t="shared" si="0"/>
        <v>0</v>
      </c>
      <c r="Z3" s="59">
        <f t="shared" si="0"/>
        <v>0</v>
      </c>
      <c r="AA3" s="73">
        <f t="shared" ref="AA3" si="1">SUM(AA5:AA1048576)</f>
        <v>0</v>
      </c>
      <c r="AB3" s="73"/>
      <c r="AC3" s="73"/>
      <c r="AD3" s="73"/>
      <c r="AE3" s="60">
        <f>SUM(AE5:AE1048576)</f>
        <v>0</v>
      </c>
      <c r="AF3" s="58"/>
      <c r="AG3" s="58"/>
      <c r="AH3" s="58"/>
      <c r="AI3" s="38"/>
      <c r="AJ3" s="40"/>
      <c r="AK3" s="44"/>
      <c r="AL3" s="66"/>
      <c r="AM3" s="68">
        <f t="shared" ref="AM3" si="2">SUM(AM5:AM1048576)</f>
        <v>0</v>
      </c>
      <c r="AN3" s="70">
        <f>SUM(AN5:AN1048576)</f>
        <v>0</v>
      </c>
    </row>
    <row r="4" spans="1:40" s="17" customFormat="1" ht="25.5" x14ac:dyDescent="0.2">
      <c r="A4" s="62" t="s">
        <v>27</v>
      </c>
      <c r="B4" s="54" t="s">
        <v>0</v>
      </c>
      <c r="C4" s="54" t="s">
        <v>34</v>
      </c>
      <c r="D4" s="49" t="s">
        <v>8</v>
      </c>
      <c r="E4" s="54" t="s">
        <v>9</v>
      </c>
      <c r="F4" s="79" t="s">
        <v>43</v>
      </c>
      <c r="G4" s="51" t="s">
        <v>10</v>
      </c>
      <c r="H4" s="52" t="s">
        <v>11</v>
      </c>
      <c r="I4" s="50" t="s">
        <v>7</v>
      </c>
      <c r="J4" s="53" t="s">
        <v>12</v>
      </c>
      <c r="K4" s="49" t="s">
        <v>1</v>
      </c>
      <c r="L4" s="54" t="s">
        <v>2</v>
      </c>
      <c r="M4" s="54" t="s">
        <v>3</v>
      </c>
      <c r="N4" s="55" t="s">
        <v>4</v>
      </c>
      <c r="O4" s="52" t="s">
        <v>20</v>
      </c>
      <c r="P4" s="51" t="s">
        <v>21</v>
      </c>
      <c r="Q4" s="51" t="s">
        <v>22</v>
      </c>
      <c r="R4" s="53" t="s">
        <v>23</v>
      </c>
      <c r="S4" s="52" t="s">
        <v>28</v>
      </c>
      <c r="T4" s="51" t="s">
        <v>29</v>
      </c>
      <c r="U4" s="51" t="s">
        <v>30</v>
      </c>
      <c r="V4" s="55" t="s">
        <v>31</v>
      </c>
      <c r="W4" s="56" t="s">
        <v>1</v>
      </c>
      <c r="X4" s="50" t="s">
        <v>2</v>
      </c>
      <c r="Y4" s="50" t="s">
        <v>3</v>
      </c>
      <c r="Z4" s="50" t="s">
        <v>4</v>
      </c>
      <c r="AA4" s="56" t="s">
        <v>40</v>
      </c>
      <c r="AB4" s="52" t="s">
        <v>41</v>
      </c>
      <c r="AC4" s="52" t="s">
        <v>44</v>
      </c>
      <c r="AD4" s="52" t="s">
        <v>42</v>
      </c>
      <c r="AE4" s="65" t="s">
        <v>35</v>
      </c>
      <c r="AF4" s="56" t="s">
        <v>37</v>
      </c>
      <c r="AG4" s="50" t="s">
        <v>38</v>
      </c>
      <c r="AH4" s="50" t="s">
        <v>39</v>
      </c>
      <c r="AI4" s="52" t="s">
        <v>20</v>
      </c>
      <c r="AJ4" s="53" t="s">
        <v>21</v>
      </c>
      <c r="AK4" s="56" t="s">
        <v>24</v>
      </c>
      <c r="AL4" s="51" t="s">
        <v>25</v>
      </c>
      <c r="AM4" s="56" t="s">
        <v>19</v>
      </c>
      <c r="AN4" s="65" t="s">
        <v>40</v>
      </c>
    </row>
    <row r="5" spans="1:40" x14ac:dyDescent="0.25">
      <c r="A5" s="25" t="s">
        <v>32</v>
      </c>
      <c r="B5" s="26"/>
      <c r="C5" s="63"/>
      <c r="D5" s="27"/>
      <c r="E5" s="64"/>
      <c r="F5" s="80"/>
      <c r="G5" s="18"/>
      <c r="H5" s="11"/>
      <c r="I5" s="2">
        <f>H5*E5</f>
        <v>0</v>
      </c>
      <c r="J5" s="10">
        <f>IF(D5&lt;&gt;0,I5/D5,0)</f>
        <v>0</v>
      </c>
      <c r="K5" s="46"/>
      <c r="L5" s="47"/>
      <c r="M5" s="47"/>
      <c r="N5" s="48"/>
      <c r="O5" s="12"/>
      <c r="P5" s="13"/>
      <c r="Q5" s="13"/>
      <c r="R5" s="24">
        <f>1-SUM(O5:Q5)</f>
        <v>1</v>
      </c>
      <c r="S5" s="14"/>
      <c r="T5" s="15"/>
      <c r="U5" s="15"/>
      <c r="V5" s="16"/>
      <c r="W5" s="57">
        <f>(1-SUMPRODUCT($S$3:$V$3,$S5:$V5))*K5*$I5*O5</f>
        <v>0</v>
      </c>
      <c r="X5" s="57">
        <f>(1-SUMPRODUCT($S$3:$V$3,$S5:$V5))*L5*$I5*P5</f>
        <v>0</v>
      </c>
      <c r="Y5" s="57">
        <f>(1-SUMPRODUCT($S$3:$V$3,$S5:$V5))*M5*$I5*Q5</f>
        <v>0</v>
      </c>
      <c r="Z5" s="72">
        <f>(1-SUMPRODUCT($S$3:$V$3,$S5:$V5))*N5*$I5*R5</f>
        <v>0</v>
      </c>
      <c r="AA5" s="74">
        <f>SUM(W5:Z5)</f>
        <v>0</v>
      </c>
      <c r="AB5" s="78"/>
      <c r="AC5" s="78"/>
      <c r="AD5" s="78"/>
      <c r="AE5" s="75">
        <f>IF(OR(B5="PFC002",B5="SAR326"),AA5/1.1*C5,AA5*C5)</f>
        <v>0</v>
      </c>
      <c r="AF5" s="57">
        <f>IF(I5,AA5/I5,0)</f>
        <v>0</v>
      </c>
      <c r="AG5" s="57">
        <f>IF(D5,AA5/D5,0)</f>
        <v>0</v>
      </c>
      <c r="AH5" s="57">
        <f>SUMPRODUCT(K5:N5,O5:R5)</f>
        <v>0</v>
      </c>
      <c r="AI5" s="12"/>
      <c r="AJ5" s="24">
        <f>1-AI5</f>
        <v>1</v>
      </c>
      <c r="AK5" s="77">
        <f>AI5*K5+AJ5*L5</f>
        <v>0</v>
      </c>
      <c r="AL5" s="67"/>
      <c r="AM5" s="69">
        <f>AK5*D5</f>
        <v>0</v>
      </c>
      <c r="AN5" s="71">
        <f>AK5*D5*AL5</f>
        <v>0</v>
      </c>
    </row>
  </sheetData>
  <autoFilter ref="A4:B4" xr:uid="{00000000-0001-0000-0000-000000000000}"/>
  <phoneticPr fontId="9" type="noConversion"/>
  <conditionalFormatting sqref="A5:AN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2024-11-15T12:47:18Z</dcterms:modified>
</cp:coreProperties>
</file>