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E0022871-1AFF-4F2D-A24D-C6B00B4C75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definedNames>
    <definedName name="_xlnm._FilterDatabase" localSheetId="0" hidden="1">Weekly!$A$1:$AO$1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I4" i="1"/>
  <c r="M4" i="1"/>
  <c r="U4" i="1"/>
  <c r="AB4" i="1"/>
  <c r="AA4" i="1"/>
  <c r="V4" i="1" l="1"/>
  <c r="W4" i="1" s="1"/>
</calcChain>
</file>

<file path=xl/sharedStrings.xml><?xml version="1.0" encoding="utf-8"?>
<sst xmlns="http://schemas.openxmlformats.org/spreadsheetml/2006/main" count="122" uniqueCount="76">
  <si>
    <t>Id</t>
  </si>
  <si>
    <t>Status</t>
  </si>
  <si>
    <t>Nombre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</si>
  <si>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</si>
  <si>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</si>
  <si>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</si>
  <si>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</si>
  <si>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</si>
  <si>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</si>
  <si>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</si>
  <si>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</si>
  <si>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</si>
  <si>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¿Nacional?</t>
  </si>
  <si>
    <t>Escuela</t>
  </si>
  <si>
    <t>Idioma</t>
  </si>
  <si>
    <t>Fecha primer contacto</t>
  </si>
  <si>
    <t>Fecha pre reserva</t>
  </si>
  <si>
    <t>Reserva confirmada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</si>
  <si>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</si>
  <si>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</si>
  <si>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</si>
  <si>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</si>
  <si>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</si>
  <si>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</si>
  <si>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</si>
  <si>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</si>
  <si>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</si>
  <si>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</si>
  <si>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City code</t>
  </si>
  <si>
    <t>Tipo habitación</t>
  </si>
  <si>
    <t>Rack rate</t>
  </si>
  <si>
    <t>Servicios</t>
  </si>
  <si>
    <t>Total renta estancia (Confirmed rate)</t>
  </si>
  <si>
    <t>Marca</t>
  </si>
  <si>
    <t>Consumos incluidos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</si>
  <si>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</si>
  <si>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</si>
  <si>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</si>
  <si>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</si>
  <si>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</si>
  <si>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</si>
  <si>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</si>
  <si>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</si>
  <si>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Booking_id</t>
  </si>
  <si>
    <t>Booking_status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</si>
  <si>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</si>
  <si>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</si>
  <si>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</si>
  <si>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</si>
  <si>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</si>
  <si>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</si>
  <si>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</si>
  <si>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</si>
  <si>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</si>
  <si>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</si>
  <si>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</si>
  <si>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</si>
  <si>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</si>
  <si>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</si>
  <si>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</si>
  <si>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</si>
  <si>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</si>
  <si>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Resource.Building.District.Location.Code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</si>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</sst>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4B183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P4"/>
  <sheetViews>
    <sheetView showGridLines="0" tabSelected="1" workbookViewId="0"/>
  </sheetViews>
  <sheetFormatPr baseColWidth="10" defaultColWidth="9.140625" defaultRowHeight="15" x14ac:dyDescent="0.25"/>
  <cols>
    <col min="1" max="1" width="9.5703125" style="6" bestFit="1" customWidth="1"/>
    <col min="2" max="2" width="17.140625" style="6" bestFit="1" customWidth="1"/>
    <col min="3" max="3" width="40.28515625" style="6" customWidth="1"/>
    <col min="4" max="4" width="20.140625" style="6" bestFit="1" customWidth="1"/>
    <col min="5" max="5" width="18.85546875" style="6" bestFit="1" customWidth="1"/>
    <col min="6" max="6" width="19.7109375" style="6" bestFit="1" customWidth="1"/>
    <col min="7" max="7" width="34.5703125" style="6" bestFit="1" customWidth="1"/>
    <col min="8" max="8" width="17" style="6" bestFit="1" customWidth="1"/>
    <col min="9" max="10" width="7" style="6" customWidth="1"/>
    <col min="11" max="11" width="28.5703125" style="6" bestFit="1" customWidth="1"/>
    <col min="12" max="12" width="25" style="6" bestFit="1" customWidth="1"/>
    <col min="13" max="13" width="14.42578125" style="6" bestFit="1" customWidth="1"/>
    <col min="14" max="14" width="38.28515625" style="6" bestFit="1" customWidth="1"/>
    <col min="15" max="15" width="21.5703125" style="6" bestFit="1" customWidth="1"/>
    <col min="16" max="18" width="10" style="7" customWidth="1"/>
    <col min="19" max="19" width="14.7109375" style="6" bestFit="1" customWidth="1"/>
    <col min="20" max="21" width="10" style="7" customWidth="1"/>
    <col min="22" max="23" width="10" style="6" bestFit="1" customWidth="1"/>
    <col min="24" max="24" width="21.5703125" style="6" bestFit="1" customWidth="1"/>
    <col min="25" max="25" width="48.5703125" style="6" bestFit="1" customWidth="1"/>
    <col min="26" max="26" width="11.5703125" style="6" customWidth="1"/>
    <col min="27" max="27" width="8.7109375" style="6" bestFit="1" customWidth="1"/>
    <col min="28" max="28" width="11.85546875" style="6" customWidth="1"/>
    <col min="29" max="29" width="9.28515625" style="6" customWidth="1"/>
    <col min="30" max="30" width="39" style="6" bestFit="1" customWidth="1"/>
    <col min="31" max="33" width="13.140625" style="8" bestFit="1" customWidth="1"/>
    <col min="34" max="34" width="9.85546875" style="6" bestFit="1" customWidth="1"/>
    <col min="35" max="35" width="11" style="6" customWidth="1"/>
    <col min="36" max="36" width="17.28515625" style="6" customWidth="1"/>
    <col min="37" max="41" width="10" style="6" customWidth="1"/>
  </cols>
  <sheetData>
    <row r="1" spans="1:42" s="10" customFormat="1" ht="51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11" t="s">
        <v>23</v>
      </c>
      <c r="Y1" s="12" t="s">
        <v>24</v>
      </c>
      <c r="Z1" s="12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</row>
    <row r="2" spans="1:42" ht="50.25" hidden="1" customHeight="1" x14ac:dyDescent="0.3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2" t="s">
        <v>42</v>
      </c>
      <c r="J2" s="1" t="s">
        <v>41</v>
      </c>
      <c r="K2" s="1" t="s">
        <v>41</v>
      </c>
      <c r="L2" s="1" t="s">
        <v>41</v>
      </c>
      <c r="M2" s="2" t="s">
        <v>42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2" t="s">
        <v>42</v>
      </c>
      <c r="T2" s="2" t="s">
        <v>42</v>
      </c>
      <c r="U2" s="2" t="s">
        <v>42</v>
      </c>
      <c r="V2" s="2" t="s">
        <v>42</v>
      </c>
      <c r="W2" s="2" t="s">
        <v>42</v>
      </c>
      <c r="X2" s="1" t="s">
        <v>41</v>
      </c>
      <c r="Y2" s="1" t="s">
        <v>41</v>
      </c>
      <c r="Z2" s="1" t="s">
        <v>41</v>
      </c>
      <c r="AA2" s="2" t="s">
        <v>42</v>
      </c>
      <c r="AB2" s="2" t="s">
        <v>42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2" ht="50.25" hidden="1" customHeight="1" x14ac:dyDescent="0.2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/>
      <c r="J3" s="3" t="s">
        <v>51</v>
      </c>
      <c r="K3" s="3" t="s">
        <v>52</v>
      </c>
      <c r="L3" s="3" t="s">
        <v>53</v>
      </c>
      <c r="M3" s="3"/>
      <c r="N3" s="3" t="s">
        <v>54</v>
      </c>
      <c r="O3" s="3" t="s">
        <v>55</v>
      </c>
      <c r="P3" s="4" t="s">
        <v>56</v>
      </c>
      <c r="Q3" s="4" t="s">
        <v>57</v>
      </c>
      <c r="R3" s="4" t="s">
        <v>58</v>
      </c>
      <c r="S3" s="3"/>
      <c r="T3" s="4"/>
      <c r="U3" s="4"/>
      <c r="V3" s="3"/>
      <c r="W3" s="3"/>
      <c r="X3" s="3" t="s">
        <v>59</v>
      </c>
      <c r="Y3" s="3" t="s">
        <v>60</v>
      </c>
      <c r="Z3" s="3" t="s">
        <v>61</v>
      </c>
      <c r="AA3" s="3"/>
      <c r="AB3" s="3"/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</row>
    <row r="4" spans="1:42" ht="15.75" customHeight="1" x14ac:dyDescent="0.3">
      <c r="A4" s="5"/>
      <c r="B4" s="5"/>
      <c r="C4" s="5"/>
      <c r="D4" s="5"/>
      <c r="E4" s="5"/>
      <c r="F4" s="5"/>
      <c r="G4" s="5"/>
      <c r="H4" s="5"/>
      <c r="I4" s="15" t="e">
        <f ca="1">IF(AK4&lt;&gt;"",ROUNDDOWN((NOW()-AK4)/365,0),"")</f>
        <v>#VALUE!</v>
      </c>
      <c r="J4" s="5"/>
      <c r="K4" s="5"/>
      <c r="L4" s="5"/>
      <c r="M4" s="5" t="str">
        <f t="shared" ref="M4" si="0">IF(K4="España","NATIONAL","INTERNATIONAL")</f>
        <v>INTERNATIONAL</v>
      </c>
      <c r="N4" s="5"/>
      <c r="O4" s="5"/>
      <c r="P4" s="14" t="s">
        <v>75</v>
      </c>
      <c r="Q4" s="14" t="s">
        <v>75</v>
      </c>
      <c r="R4" s="14" t="s">
        <v>75</v>
      </c>
      <c r="S4" s="15" t="e">
        <f>T4-Q4</f>
        <v>#VALUE!</v>
      </c>
      <c r="T4" s="14" t="str">
        <f t="shared" ref="T4" si="1">IF(AN4&lt;&gt;"",AN4,AL4)</f>
        <v>date</v>
      </c>
      <c r="U4" s="14" t="str">
        <f t="shared" ref="U4" si="2">IF(AO4&lt;&gt;"",AO4,AM4)</f>
        <v>date</v>
      </c>
      <c r="V4" s="15" t="e">
        <f t="shared" ref="V4" si="3">U4-T4</f>
        <v>#VALUE!</v>
      </c>
      <c r="W4" s="15" t="e">
        <f t="shared" ref="W4" si="4">MROUND(V4/30,0.5)</f>
        <v>#VALUE!</v>
      </c>
      <c r="X4" s="5"/>
      <c r="Y4" s="5"/>
      <c r="Z4" s="5"/>
      <c r="AA4" s="5" t="str">
        <f t="shared" ref="AA4" si="5">MID(AJ4,8,5)</f>
        <v/>
      </c>
      <c r="AB4" s="5" t="str">
        <f t="shared" ref="AB4" si="6">MID(AJ4,14,9)</f>
        <v/>
      </c>
      <c r="AC4" s="5"/>
      <c r="AD4" s="5"/>
      <c r="AE4" s="9"/>
      <c r="AF4" s="9"/>
      <c r="AG4" s="9"/>
      <c r="AH4" s="5"/>
      <c r="AI4" s="9"/>
      <c r="AJ4" s="5"/>
      <c r="AK4" s="14" t="s">
        <v>75</v>
      </c>
      <c r="AL4" s="14" t="s">
        <v>75</v>
      </c>
      <c r="AM4" s="14" t="s">
        <v>75</v>
      </c>
      <c r="AN4" s="14" t="s">
        <v>75</v>
      </c>
      <c r="AO4" s="14" t="s">
        <v>75</v>
      </c>
      <c r="AP4" s="16"/>
    </row>
  </sheetData>
  <autoFilter ref="A1:AO1" xr:uid="{00000000-0009-0000-0000-000000000000}"/>
  <pageMargins left="0.7" right="0.7" top="0.75" bottom="0.75" header="0.3" footer="0.3"/>
  <ignoredErrors>
    <ignoredError sqref="S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2023-06-18T14:06:38Z</dcterms:created>
  <dcterms:modified xsi:type="dcterms:W3CDTF">2024-04-24T14:52:53Z</dcterms:modified>
</cp:coreProperties>
</file>