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dae84afc6a2e79/Documentos/Trabajo/Experis/02. Proyectos/Cotown/"/>
    </mc:Choice>
  </mc:AlternateContent>
  <xr:revisionPtr revIDLastSave="9" documentId="8_{CE73D933-B6C6-43FE-86D2-066374A395BB}" xr6:coauthVersionLast="47" xr6:coauthVersionMax="47" xr10:uidLastSave="{4CD8E2AE-C954-4C24-8251-78586028A857}"/>
  <bookViews>
    <workbookView xWindow="-120" yWindow="-120" windowWidth="29040" windowHeight="15720" tabRatio="750" xr2:uid="{00000000-000D-0000-FFFF-FFFF00000000}"/>
  </bookViews>
  <sheets>
    <sheet name="Forecast" sheetId="1" r:id="rId1"/>
  </sheets>
  <definedNames>
    <definedName name="_xlnm._FilterDatabase" localSheetId="0" hidden="1">Forecast!$A$4:$B$4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6" i="1" l="1"/>
  <c r="R315" i="1"/>
  <c r="AE315" i="1" s="1"/>
  <c r="R314" i="1"/>
  <c r="R313" i="1"/>
  <c r="R312" i="1"/>
  <c r="R311" i="1"/>
  <c r="R310" i="1"/>
  <c r="R309" i="1"/>
  <c r="R308" i="1"/>
  <c r="R307" i="1"/>
  <c r="AE307" i="1" s="1"/>
  <c r="R306" i="1"/>
  <c r="AE306" i="1" s="1"/>
  <c r="R305" i="1"/>
  <c r="R304" i="1"/>
  <c r="R303" i="1"/>
  <c r="AE303" i="1" s="1"/>
  <c r="R302" i="1"/>
  <c r="Z302" i="1" s="1"/>
  <c r="R301" i="1"/>
  <c r="AE301" i="1" s="1"/>
  <c r="R300" i="1"/>
  <c r="R299" i="1"/>
  <c r="AE299" i="1" s="1"/>
  <c r="R298" i="1"/>
  <c r="AE298" i="1" s="1"/>
  <c r="R297" i="1"/>
  <c r="AE297" i="1" s="1"/>
  <c r="R296" i="1"/>
  <c r="R295" i="1"/>
  <c r="AE295" i="1" s="1"/>
  <c r="R294" i="1"/>
  <c r="R293" i="1"/>
  <c r="R292" i="1"/>
  <c r="R291" i="1"/>
  <c r="R290" i="1"/>
  <c r="R289" i="1"/>
  <c r="R288" i="1"/>
  <c r="R287" i="1"/>
  <c r="AE287" i="1" s="1"/>
  <c r="R286" i="1"/>
  <c r="Z286" i="1" s="1"/>
  <c r="R285" i="1"/>
  <c r="R284" i="1"/>
  <c r="R283" i="1"/>
  <c r="AE283" i="1" s="1"/>
  <c r="R282" i="1"/>
  <c r="AE282" i="1" s="1"/>
  <c r="R281" i="1"/>
  <c r="AE281" i="1" s="1"/>
  <c r="R280" i="1"/>
  <c r="R279" i="1"/>
  <c r="AE279" i="1" s="1"/>
  <c r="R278" i="1"/>
  <c r="AE278" i="1" s="1"/>
  <c r="R277" i="1"/>
  <c r="AE277" i="1" s="1"/>
  <c r="R276" i="1"/>
  <c r="R275" i="1"/>
  <c r="R274" i="1"/>
  <c r="R273" i="1"/>
  <c r="R272" i="1"/>
  <c r="R271" i="1"/>
  <c r="R270" i="1"/>
  <c r="R269" i="1"/>
  <c r="R268" i="1"/>
  <c r="R267" i="1"/>
  <c r="AE267" i="1" s="1"/>
  <c r="R266" i="1"/>
  <c r="AE266" i="1" s="1"/>
  <c r="R265" i="1"/>
  <c r="R264" i="1"/>
  <c r="R263" i="1"/>
  <c r="R262" i="1"/>
  <c r="AE262" i="1" s="1"/>
  <c r="R261" i="1"/>
  <c r="AE261" i="1" s="1"/>
  <c r="R260" i="1"/>
  <c r="AE260" i="1" s="1"/>
  <c r="R259" i="1"/>
  <c r="AE259" i="1" s="1"/>
  <c r="R258" i="1"/>
  <c r="AE258" i="1" s="1"/>
  <c r="R257" i="1"/>
  <c r="AE257" i="1" s="1"/>
  <c r="R256" i="1"/>
  <c r="R255" i="1"/>
  <c r="AE255" i="1" s="1"/>
  <c r="R254" i="1"/>
  <c r="R253" i="1"/>
  <c r="R252" i="1"/>
  <c r="R251" i="1"/>
  <c r="R250" i="1"/>
  <c r="R249" i="1"/>
  <c r="R248" i="1"/>
  <c r="R247" i="1"/>
  <c r="R246" i="1"/>
  <c r="R245" i="1"/>
  <c r="AE245" i="1" s="1"/>
  <c r="R244" i="1"/>
  <c r="AE244" i="1" s="1"/>
  <c r="R243" i="1"/>
  <c r="R242" i="1"/>
  <c r="AE242" i="1" s="1"/>
  <c r="R241" i="1"/>
  <c r="AE241" i="1" s="1"/>
  <c r="R240" i="1"/>
  <c r="R239" i="1"/>
  <c r="AE239" i="1" s="1"/>
  <c r="R238" i="1"/>
  <c r="AE238" i="1" s="1"/>
  <c r="R237" i="1"/>
  <c r="AE237" i="1" s="1"/>
  <c r="R236" i="1"/>
  <c r="R235" i="1"/>
  <c r="R234" i="1"/>
  <c r="R233" i="1"/>
  <c r="R232" i="1"/>
  <c r="R231" i="1"/>
  <c r="R230" i="1"/>
  <c r="R229" i="1"/>
  <c r="R228" i="1"/>
  <c r="R227" i="1"/>
  <c r="AE227" i="1" s="1"/>
  <c r="R226" i="1"/>
  <c r="AE226" i="1" s="1"/>
  <c r="R225" i="1"/>
  <c r="R224" i="1"/>
  <c r="R223" i="1"/>
  <c r="R222" i="1"/>
  <c r="AE222" i="1" s="1"/>
  <c r="R221" i="1"/>
  <c r="AE221" i="1" s="1"/>
  <c r="R220" i="1"/>
  <c r="AE220" i="1" s="1"/>
  <c r="R219" i="1"/>
  <c r="AE219" i="1" s="1"/>
  <c r="R218" i="1"/>
  <c r="AE218" i="1" s="1"/>
  <c r="R217" i="1"/>
  <c r="AE217" i="1" s="1"/>
  <c r="R216" i="1"/>
  <c r="R215" i="1"/>
  <c r="R214" i="1"/>
  <c r="R213" i="1"/>
  <c r="R212" i="1"/>
  <c r="R211" i="1"/>
  <c r="R210" i="1"/>
  <c r="R209" i="1"/>
  <c r="R208" i="1"/>
  <c r="Z208" i="1" s="1"/>
  <c r="R207" i="1"/>
  <c r="R206" i="1"/>
  <c r="R205" i="1"/>
  <c r="R204" i="1"/>
  <c r="Z204" i="1" s="1"/>
  <c r="R203" i="1"/>
  <c r="AE203" i="1" s="1"/>
  <c r="R202" i="1"/>
  <c r="AE202" i="1" s="1"/>
  <c r="R201" i="1"/>
  <c r="AE201" i="1" s="1"/>
  <c r="R200" i="1"/>
  <c r="R199" i="1"/>
  <c r="R198" i="1"/>
  <c r="AE198" i="1" s="1"/>
  <c r="R197" i="1"/>
  <c r="AE197" i="1" s="1"/>
  <c r="R196" i="1"/>
  <c r="R195" i="1"/>
  <c r="R194" i="1"/>
  <c r="R193" i="1"/>
  <c r="R192" i="1"/>
  <c r="R191" i="1"/>
  <c r="R190" i="1"/>
  <c r="R189" i="1"/>
  <c r="AE189" i="1" s="1"/>
  <c r="R188" i="1"/>
  <c r="Z188" i="1" s="1"/>
  <c r="R187" i="1"/>
  <c r="R186" i="1"/>
  <c r="R185" i="1"/>
  <c r="R184" i="1"/>
  <c r="R183" i="1"/>
  <c r="AE183" i="1" s="1"/>
  <c r="R182" i="1"/>
  <c r="AE182" i="1" s="1"/>
  <c r="R181" i="1"/>
  <c r="AE181" i="1" s="1"/>
  <c r="R180" i="1"/>
  <c r="AE180" i="1" s="1"/>
  <c r="R179" i="1"/>
  <c r="R178" i="1"/>
  <c r="AE178" i="1" s="1"/>
  <c r="R177" i="1"/>
  <c r="AE177" i="1" s="1"/>
  <c r="R176" i="1"/>
  <c r="R175" i="1"/>
  <c r="R174" i="1"/>
  <c r="R173" i="1"/>
  <c r="R172" i="1"/>
  <c r="R171" i="1"/>
  <c r="R170" i="1"/>
  <c r="R169" i="1"/>
  <c r="AE169" i="1" s="1"/>
  <c r="R168" i="1"/>
  <c r="AE168" i="1" s="1"/>
  <c r="R167" i="1"/>
  <c r="R166" i="1"/>
  <c r="R165" i="1"/>
  <c r="AE165" i="1" s="1"/>
  <c r="R164" i="1"/>
  <c r="R163" i="1"/>
  <c r="AE163" i="1" s="1"/>
  <c r="R162" i="1"/>
  <c r="R161" i="1"/>
  <c r="AE161" i="1" s="1"/>
  <c r="R160" i="1"/>
  <c r="AE160" i="1" s="1"/>
  <c r="R159" i="1"/>
  <c r="AE159" i="1" s="1"/>
  <c r="R158" i="1"/>
  <c r="AE158" i="1" s="1"/>
  <c r="R157" i="1"/>
  <c r="AE157" i="1" s="1"/>
  <c r="R156" i="1"/>
  <c r="R155" i="1"/>
  <c r="R154" i="1"/>
  <c r="R153" i="1"/>
  <c r="R152" i="1"/>
  <c r="R151" i="1"/>
  <c r="R150" i="1"/>
  <c r="R149" i="1"/>
  <c r="R148" i="1"/>
  <c r="R147" i="1"/>
  <c r="R146" i="1"/>
  <c r="AE146" i="1" s="1"/>
  <c r="R145" i="1"/>
  <c r="AE145" i="1" s="1"/>
  <c r="R144" i="1"/>
  <c r="AE144" i="1" s="1"/>
  <c r="R143" i="1"/>
  <c r="R142" i="1"/>
  <c r="R141" i="1"/>
  <c r="R140" i="1"/>
  <c r="AE140" i="1" s="1"/>
  <c r="R139" i="1"/>
  <c r="AE139" i="1" s="1"/>
  <c r="R138" i="1"/>
  <c r="AE138" i="1" s="1"/>
  <c r="R137" i="1"/>
  <c r="AE137" i="1" s="1"/>
  <c r="R136" i="1"/>
  <c r="R135" i="1"/>
  <c r="R134" i="1"/>
  <c r="R133" i="1"/>
  <c r="R132" i="1"/>
  <c r="R131" i="1"/>
  <c r="R130" i="1"/>
  <c r="R129" i="1"/>
  <c r="R128" i="1"/>
  <c r="R127" i="1"/>
  <c r="R126" i="1"/>
  <c r="AE126" i="1" s="1"/>
  <c r="R125" i="1"/>
  <c r="AE125" i="1" s="1"/>
  <c r="R124" i="1"/>
  <c r="R123" i="1"/>
  <c r="R122" i="1"/>
  <c r="AE122" i="1" s="1"/>
  <c r="R121" i="1"/>
  <c r="AE121" i="1" s="1"/>
  <c r="R120" i="1"/>
  <c r="AE120" i="1" s="1"/>
  <c r="R119" i="1"/>
  <c r="AE119" i="1" s="1"/>
  <c r="R118" i="1"/>
  <c r="AE118" i="1" s="1"/>
  <c r="R117" i="1"/>
  <c r="R116" i="1"/>
  <c r="R115" i="1"/>
  <c r="R114" i="1"/>
  <c r="R113" i="1"/>
  <c r="R112" i="1"/>
  <c r="R111" i="1"/>
  <c r="R110" i="1"/>
  <c r="R109" i="1"/>
  <c r="R108" i="1"/>
  <c r="R107" i="1"/>
  <c r="R106" i="1"/>
  <c r="AE106" i="1" s="1"/>
  <c r="R105" i="1"/>
  <c r="AE105" i="1" s="1"/>
  <c r="R104" i="1"/>
  <c r="AE104" i="1" s="1"/>
  <c r="R103" i="1"/>
  <c r="AE103" i="1" s="1"/>
  <c r="R102" i="1"/>
  <c r="R101" i="1"/>
  <c r="AE101" i="1" s="1"/>
  <c r="R100" i="1"/>
  <c r="AE100" i="1" s="1"/>
  <c r="R99" i="1"/>
  <c r="AE99" i="1" s="1"/>
  <c r="R98" i="1"/>
  <c r="AE98" i="1" s="1"/>
  <c r="R97" i="1"/>
  <c r="AE97" i="1" s="1"/>
  <c r="R96" i="1"/>
  <c r="R95" i="1"/>
  <c r="R94" i="1"/>
  <c r="R93" i="1"/>
  <c r="AE93" i="1" s="1"/>
  <c r="R92" i="1"/>
  <c r="R91" i="1"/>
  <c r="R90" i="1"/>
  <c r="R89" i="1"/>
  <c r="R88" i="1"/>
  <c r="R87" i="1"/>
  <c r="AE87" i="1" s="1"/>
  <c r="R86" i="1"/>
  <c r="AE86" i="1" s="1"/>
  <c r="R85" i="1"/>
  <c r="AE85" i="1" s="1"/>
  <c r="R84" i="1"/>
  <c r="R83" i="1"/>
  <c r="R82" i="1"/>
  <c r="R81" i="1"/>
  <c r="AE81" i="1" s="1"/>
  <c r="R80" i="1"/>
  <c r="AE80" i="1" s="1"/>
  <c r="R79" i="1"/>
  <c r="R78" i="1"/>
  <c r="AE78" i="1" s="1"/>
  <c r="R77" i="1"/>
  <c r="AE77" i="1" s="1"/>
  <c r="R76" i="1"/>
  <c r="R75" i="1"/>
  <c r="R74" i="1"/>
  <c r="AE74" i="1" s="1"/>
  <c r="R73" i="1"/>
  <c r="R72" i="1"/>
  <c r="R71" i="1"/>
  <c r="R70" i="1"/>
  <c r="R69" i="1"/>
  <c r="AE69" i="1" s="1"/>
  <c r="R68" i="1"/>
  <c r="R67" i="1"/>
  <c r="R66" i="1"/>
  <c r="AE66" i="1" s="1"/>
  <c r="R65" i="1"/>
  <c r="AE65" i="1" s="1"/>
  <c r="R64" i="1"/>
  <c r="AE64" i="1" s="1"/>
  <c r="R63" i="1"/>
  <c r="R62" i="1"/>
  <c r="R61" i="1"/>
  <c r="AE61" i="1" s="1"/>
  <c r="R60" i="1"/>
  <c r="AE60" i="1" s="1"/>
  <c r="R59" i="1"/>
  <c r="R58" i="1"/>
  <c r="AE58" i="1" s="1"/>
  <c r="R57" i="1"/>
  <c r="AE57" i="1" s="1"/>
  <c r="R56" i="1"/>
  <c r="R55" i="1"/>
  <c r="R54" i="1"/>
  <c r="AE54" i="1" s="1"/>
  <c r="R53" i="1"/>
  <c r="R52" i="1"/>
  <c r="R51" i="1"/>
  <c r="R50" i="1"/>
  <c r="R49" i="1"/>
  <c r="R48" i="1"/>
  <c r="AE48" i="1" s="1"/>
  <c r="R47" i="1"/>
  <c r="R46" i="1"/>
  <c r="R45" i="1"/>
  <c r="R44" i="1"/>
  <c r="AE44" i="1" s="1"/>
  <c r="R43" i="1"/>
  <c r="R42" i="1"/>
  <c r="AE42" i="1" s="1"/>
  <c r="R41" i="1"/>
  <c r="AE41" i="1" s="1"/>
  <c r="R40" i="1"/>
  <c r="AE40" i="1" s="1"/>
  <c r="R39" i="1"/>
  <c r="R38" i="1"/>
  <c r="AE38" i="1" s="1"/>
  <c r="R37" i="1"/>
  <c r="AE37" i="1" s="1"/>
  <c r="R36" i="1"/>
  <c r="R35" i="1"/>
  <c r="R34" i="1"/>
  <c r="R33" i="1"/>
  <c r="AE33" i="1" s="1"/>
  <c r="R32" i="1"/>
  <c r="R31" i="1"/>
  <c r="R30" i="1"/>
  <c r="R29" i="1"/>
  <c r="R28" i="1"/>
  <c r="R27" i="1"/>
  <c r="R26" i="1"/>
  <c r="R25" i="1"/>
  <c r="R24" i="1"/>
  <c r="R23" i="1"/>
  <c r="R22" i="1"/>
  <c r="AE22" i="1" s="1"/>
  <c r="R21" i="1"/>
  <c r="AE21" i="1" s="1"/>
  <c r="R20" i="1"/>
  <c r="AE20" i="1" s="1"/>
  <c r="R19" i="1"/>
  <c r="R18" i="1"/>
  <c r="AE18" i="1" s="1"/>
  <c r="R17" i="1"/>
  <c r="AE17" i="1" s="1"/>
  <c r="R16" i="1"/>
  <c r="R15" i="1"/>
  <c r="AE15" i="1" s="1"/>
  <c r="R14" i="1"/>
  <c r="R13" i="1"/>
  <c r="R12" i="1"/>
  <c r="R11" i="1"/>
  <c r="R10" i="1"/>
  <c r="R9" i="1"/>
  <c r="R8" i="1"/>
  <c r="R7" i="1"/>
  <c r="AE7" i="1" s="1"/>
  <c r="R6" i="1"/>
  <c r="AE6" i="1" s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I316" i="1"/>
  <c r="AI315" i="1"/>
  <c r="AI314" i="1"/>
  <c r="AI313" i="1"/>
  <c r="AI312" i="1"/>
  <c r="AI311" i="1"/>
  <c r="AM311" i="1" s="1"/>
  <c r="AN311" i="1" s="1"/>
  <c r="AI310" i="1"/>
  <c r="AI309" i="1"/>
  <c r="AI308" i="1"/>
  <c r="AI307" i="1"/>
  <c r="AM307" i="1" s="1"/>
  <c r="AI306" i="1"/>
  <c r="AM306" i="1" s="1"/>
  <c r="AI305" i="1"/>
  <c r="AI304" i="1"/>
  <c r="AM304" i="1" s="1"/>
  <c r="AI303" i="1"/>
  <c r="AM303" i="1" s="1"/>
  <c r="AI302" i="1"/>
  <c r="AM302" i="1" s="1"/>
  <c r="AI301" i="1"/>
  <c r="AM301" i="1" s="1"/>
  <c r="AI300" i="1"/>
  <c r="AM300" i="1" s="1"/>
  <c r="AI299" i="1"/>
  <c r="AM299" i="1" s="1"/>
  <c r="AI298" i="1"/>
  <c r="AM298" i="1" s="1"/>
  <c r="AI297" i="1"/>
  <c r="AM297" i="1" s="1"/>
  <c r="AI296" i="1"/>
  <c r="AI295" i="1"/>
  <c r="AI294" i="1"/>
  <c r="AI293" i="1"/>
  <c r="AI292" i="1"/>
  <c r="AI291" i="1"/>
  <c r="AM291" i="1" s="1"/>
  <c r="AN291" i="1" s="1"/>
  <c r="AI290" i="1"/>
  <c r="AI289" i="1"/>
  <c r="AI288" i="1"/>
  <c r="AI287" i="1"/>
  <c r="AM287" i="1" s="1"/>
  <c r="AI286" i="1"/>
  <c r="AI285" i="1"/>
  <c r="AI284" i="1"/>
  <c r="AM284" i="1" s="1"/>
  <c r="AI283" i="1"/>
  <c r="AM283" i="1" s="1"/>
  <c r="AI282" i="1"/>
  <c r="AM282" i="1" s="1"/>
  <c r="AN282" i="1" s="1"/>
  <c r="AI281" i="1"/>
  <c r="AM281" i="1" s="1"/>
  <c r="AI280" i="1"/>
  <c r="AM280" i="1" s="1"/>
  <c r="AI279" i="1"/>
  <c r="AM279" i="1" s="1"/>
  <c r="AI278" i="1"/>
  <c r="AI277" i="1"/>
  <c r="AM277" i="1" s="1"/>
  <c r="AI276" i="1"/>
  <c r="AI275" i="1"/>
  <c r="AI274" i="1"/>
  <c r="AI273" i="1"/>
  <c r="AI272" i="1"/>
  <c r="AI271" i="1"/>
  <c r="AM271" i="1" s="1"/>
  <c r="AN271" i="1" s="1"/>
  <c r="AI270" i="1"/>
  <c r="AI269" i="1"/>
  <c r="AI268" i="1"/>
  <c r="AI267" i="1"/>
  <c r="AI266" i="1"/>
  <c r="AM266" i="1" s="1"/>
  <c r="AI265" i="1"/>
  <c r="AM265" i="1" s="1"/>
  <c r="AI264" i="1"/>
  <c r="AI263" i="1"/>
  <c r="AM263" i="1" s="1"/>
  <c r="AI262" i="1"/>
  <c r="AM262" i="1" s="1"/>
  <c r="AI261" i="1"/>
  <c r="AM261" i="1" s="1"/>
  <c r="AI260" i="1"/>
  <c r="AM260" i="1" s="1"/>
  <c r="AI259" i="1"/>
  <c r="AM259" i="1" s="1"/>
  <c r="AI258" i="1"/>
  <c r="AM258" i="1" s="1"/>
  <c r="AI257" i="1"/>
  <c r="AM257" i="1" s="1"/>
  <c r="AI256" i="1"/>
  <c r="AI255" i="1"/>
  <c r="AI254" i="1"/>
  <c r="AM254" i="1" s="1"/>
  <c r="AN254" i="1" s="1"/>
  <c r="AI253" i="1"/>
  <c r="AI252" i="1"/>
  <c r="AI251" i="1"/>
  <c r="AI250" i="1"/>
  <c r="AI249" i="1"/>
  <c r="AM249" i="1" s="1"/>
  <c r="AN249" i="1" s="1"/>
  <c r="AI248" i="1"/>
  <c r="AM248" i="1" s="1"/>
  <c r="AI247" i="1"/>
  <c r="AI246" i="1"/>
  <c r="AI245" i="1"/>
  <c r="AI244" i="1"/>
  <c r="AM244" i="1" s="1"/>
  <c r="AI243" i="1"/>
  <c r="AM243" i="1" s="1"/>
  <c r="AI242" i="1"/>
  <c r="AM242" i="1" s="1"/>
  <c r="AI241" i="1"/>
  <c r="AM241" i="1" s="1"/>
  <c r="AI240" i="1"/>
  <c r="AM240" i="1" s="1"/>
  <c r="AI239" i="1"/>
  <c r="AM239" i="1" s="1"/>
  <c r="AI238" i="1"/>
  <c r="AM238" i="1" s="1"/>
  <c r="AI237" i="1"/>
  <c r="AM237" i="1" s="1"/>
  <c r="AI236" i="1"/>
  <c r="AI235" i="1"/>
  <c r="AM235" i="1" s="1"/>
  <c r="AN235" i="1" s="1"/>
  <c r="AI234" i="1"/>
  <c r="AI233" i="1"/>
  <c r="AI232" i="1"/>
  <c r="AI231" i="1"/>
  <c r="AI230" i="1"/>
  <c r="AM230" i="1" s="1"/>
  <c r="AN230" i="1" s="1"/>
  <c r="AI229" i="1"/>
  <c r="AM229" i="1" s="1"/>
  <c r="AN229" i="1" s="1"/>
  <c r="AI228" i="1"/>
  <c r="AI227" i="1"/>
  <c r="AI226" i="1"/>
  <c r="AI225" i="1"/>
  <c r="AM225" i="1" s="1"/>
  <c r="AI224" i="1"/>
  <c r="AM224" i="1" s="1"/>
  <c r="AI223" i="1"/>
  <c r="AM223" i="1" s="1"/>
  <c r="AI222" i="1"/>
  <c r="AI221" i="1"/>
  <c r="AM221" i="1" s="1"/>
  <c r="AI220" i="1"/>
  <c r="AM220" i="1" s="1"/>
  <c r="AI219" i="1"/>
  <c r="AM219" i="1" s="1"/>
  <c r="AI218" i="1"/>
  <c r="AM218" i="1" s="1"/>
  <c r="AI217" i="1"/>
  <c r="AM217" i="1" s="1"/>
  <c r="AI216" i="1"/>
  <c r="AI215" i="1"/>
  <c r="AI214" i="1"/>
  <c r="AI213" i="1"/>
  <c r="AM213" i="1" s="1"/>
  <c r="AN213" i="1" s="1"/>
  <c r="AI212" i="1"/>
  <c r="AI211" i="1"/>
  <c r="AI210" i="1"/>
  <c r="AI209" i="1"/>
  <c r="AM209" i="1" s="1"/>
  <c r="AN209" i="1" s="1"/>
  <c r="AI208" i="1"/>
  <c r="AI207" i="1"/>
  <c r="AI206" i="1"/>
  <c r="AM206" i="1" s="1"/>
  <c r="AI205" i="1"/>
  <c r="AM205" i="1" s="1"/>
  <c r="AI204" i="1"/>
  <c r="AM204" i="1" s="1"/>
  <c r="AI203" i="1"/>
  <c r="AM203" i="1" s="1"/>
  <c r="AI202" i="1"/>
  <c r="AM202" i="1" s="1"/>
  <c r="AI201" i="1"/>
  <c r="AM201" i="1" s="1"/>
  <c r="AI200" i="1"/>
  <c r="AM200" i="1" s="1"/>
  <c r="AI199" i="1"/>
  <c r="AM199" i="1" s="1"/>
  <c r="AI198" i="1"/>
  <c r="AM198" i="1" s="1"/>
  <c r="AI197" i="1"/>
  <c r="AM197" i="1" s="1"/>
  <c r="AI196" i="1"/>
  <c r="AI195" i="1"/>
  <c r="AI194" i="1"/>
  <c r="AI193" i="1"/>
  <c r="AM193" i="1" s="1"/>
  <c r="AN193" i="1" s="1"/>
  <c r="AI192" i="1"/>
  <c r="AI191" i="1"/>
  <c r="AI190" i="1"/>
  <c r="AI189" i="1"/>
  <c r="AM189" i="1" s="1"/>
  <c r="AN189" i="1" s="1"/>
  <c r="AI188" i="1"/>
  <c r="AM188" i="1" s="1"/>
  <c r="AI187" i="1"/>
  <c r="AI186" i="1"/>
  <c r="AI185" i="1"/>
  <c r="AM185" i="1" s="1"/>
  <c r="AI184" i="1"/>
  <c r="AM184" i="1" s="1"/>
  <c r="AI183" i="1"/>
  <c r="AI182" i="1"/>
  <c r="AM182" i="1" s="1"/>
  <c r="AI181" i="1"/>
  <c r="AM181" i="1" s="1"/>
  <c r="AI180" i="1"/>
  <c r="AM180" i="1" s="1"/>
  <c r="AI179" i="1"/>
  <c r="AM179" i="1" s="1"/>
  <c r="AI178" i="1"/>
  <c r="AM178" i="1" s="1"/>
  <c r="AI177" i="1"/>
  <c r="AK177" i="1" s="1"/>
  <c r="AI176" i="1"/>
  <c r="AI175" i="1"/>
  <c r="AI174" i="1"/>
  <c r="AI173" i="1"/>
  <c r="AI172" i="1"/>
  <c r="AI171" i="1"/>
  <c r="AI170" i="1"/>
  <c r="AI169" i="1"/>
  <c r="AI168" i="1"/>
  <c r="AI167" i="1"/>
  <c r="AM167" i="1" s="1"/>
  <c r="AI166" i="1"/>
  <c r="AI165" i="1"/>
  <c r="AI164" i="1"/>
  <c r="AM164" i="1" s="1"/>
  <c r="AI163" i="1"/>
  <c r="AM163" i="1" s="1"/>
  <c r="AI162" i="1"/>
  <c r="AI161" i="1"/>
  <c r="AM161" i="1" s="1"/>
  <c r="AI160" i="1"/>
  <c r="AM160" i="1" s="1"/>
  <c r="AI159" i="1"/>
  <c r="AM159" i="1" s="1"/>
  <c r="AI158" i="1"/>
  <c r="AM158" i="1" s="1"/>
  <c r="AI157" i="1"/>
  <c r="AM157" i="1" s="1"/>
  <c r="AI156" i="1"/>
  <c r="AI155" i="1"/>
  <c r="AI154" i="1"/>
  <c r="AI153" i="1"/>
  <c r="AM153" i="1" s="1"/>
  <c r="AN153" i="1" s="1"/>
  <c r="AI152" i="1"/>
  <c r="AI151" i="1"/>
  <c r="AI150" i="1"/>
  <c r="AI149" i="1"/>
  <c r="AM149" i="1" s="1"/>
  <c r="AN149" i="1" s="1"/>
  <c r="AI148" i="1"/>
  <c r="AM148" i="1" s="1"/>
  <c r="AI147" i="1"/>
  <c r="AM147" i="1" s="1"/>
  <c r="AI146" i="1"/>
  <c r="AI145" i="1"/>
  <c r="AI144" i="1"/>
  <c r="AM144" i="1" s="1"/>
  <c r="AI143" i="1"/>
  <c r="AM143" i="1" s="1"/>
  <c r="AI142" i="1"/>
  <c r="AM142" i="1" s="1"/>
  <c r="AI141" i="1"/>
  <c r="AM141" i="1" s="1"/>
  <c r="AI140" i="1"/>
  <c r="AM140" i="1" s="1"/>
  <c r="AI139" i="1"/>
  <c r="AM139" i="1" s="1"/>
  <c r="AI138" i="1"/>
  <c r="AM138" i="1" s="1"/>
  <c r="AI137" i="1"/>
  <c r="AM137" i="1" s="1"/>
  <c r="AI136" i="1"/>
  <c r="AI135" i="1"/>
  <c r="AI134" i="1"/>
  <c r="AI133" i="1"/>
  <c r="AI132" i="1"/>
  <c r="AM132" i="1" s="1"/>
  <c r="AN132" i="1" s="1"/>
  <c r="AI131" i="1"/>
  <c r="AI130" i="1"/>
  <c r="AI129" i="1"/>
  <c r="AI128" i="1"/>
  <c r="AM128" i="1" s="1"/>
  <c r="AI127" i="1"/>
  <c r="AM127" i="1" s="1"/>
  <c r="AI126" i="1"/>
  <c r="AI125" i="1"/>
  <c r="AI124" i="1"/>
  <c r="AM124" i="1" s="1"/>
  <c r="AI123" i="1"/>
  <c r="AM123" i="1" s="1"/>
  <c r="AI122" i="1"/>
  <c r="AI121" i="1"/>
  <c r="AI120" i="1"/>
  <c r="AM120" i="1" s="1"/>
  <c r="AI119" i="1"/>
  <c r="AM119" i="1" s="1"/>
  <c r="AI118" i="1"/>
  <c r="AM118" i="1" s="1"/>
  <c r="AI117" i="1"/>
  <c r="AM117" i="1" s="1"/>
  <c r="AI116" i="1"/>
  <c r="AI115" i="1"/>
  <c r="AI114" i="1"/>
  <c r="AI113" i="1"/>
  <c r="AI112" i="1"/>
  <c r="AI111" i="1"/>
  <c r="AI110" i="1"/>
  <c r="AM110" i="1" s="1"/>
  <c r="AN110" i="1" s="1"/>
  <c r="AI109" i="1"/>
  <c r="AI108" i="1"/>
  <c r="AI107" i="1"/>
  <c r="AI106" i="1"/>
  <c r="AM106" i="1" s="1"/>
  <c r="AI105" i="1"/>
  <c r="AM105" i="1" s="1"/>
  <c r="AI104" i="1"/>
  <c r="AM104" i="1" s="1"/>
  <c r="AI103" i="1"/>
  <c r="AM103" i="1" s="1"/>
  <c r="AI102" i="1"/>
  <c r="AM102" i="1" s="1"/>
  <c r="AI101" i="1"/>
  <c r="AM101" i="1" s="1"/>
  <c r="AI100" i="1"/>
  <c r="AI99" i="1"/>
  <c r="AM99" i="1" s="1"/>
  <c r="AI98" i="1"/>
  <c r="AM98" i="1" s="1"/>
  <c r="AI97" i="1"/>
  <c r="AM97" i="1" s="1"/>
  <c r="AI96" i="1"/>
  <c r="AI95" i="1"/>
  <c r="AI94" i="1"/>
  <c r="AI93" i="1"/>
  <c r="AI92" i="1"/>
  <c r="AI91" i="1"/>
  <c r="AM91" i="1" s="1"/>
  <c r="AN91" i="1" s="1"/>
  <c r="AI90" i="1"/>
  <c r="AI89" i="1"/>
  <c r="AI88" i="1"/>
  <c r="AI87" i="1"/>
  <c r="AM87" i="1" s="1"/>
  <c r="AI86" i="1"/>
  <c r="AM86" i="1" s="1"/>
  <c r="AI85" i="1"/>
  <c r="AM85" i="1" s="1"/>
  <c r="AI84" i="1"/>
  <c r="AI83" i="1"/>
  <c r="AM83" i="1" s="1"/>
  <c r="AI82" i="1"/>
  <c r="AM82" i="1" s="1"/>
  <c r="AI81" i="1"/>
  <c r="AM81" i="1" s="1"/>
  <c r="AI80" i="1"/>
  <c r="AI79" i="1"/>
  <c r="AM79" i="1" s="1"/>
  <c r="AI78" i="1"/>
  <c r="AM78" i="1" s="1"/>
  <c r="AI77" i="1"/>
  <c r="AM77" i="1" s="1"/>
  <c r="AI76" i="1"/>
  <c r="AI75" i="1"/>
  <c r="AI74" i="1"/>
  <c r="AM74" i="1" s="1"/>
  <c r="AN74" i="1" s="1"/>
  <c r="AI73" i="1"/>
  <c r="AI72" i="1"/>
  <c r="AI71" i="1"/>
  <c r="AI70" i="1"/>
  <c r="AM70" i="1" s="1"/>
  <c r="AN70" i="1" s="1"/>
  <c r="AI69" i="1"/>
  <c r="AM69" i="1" s="1"/>
  <c r="AN69" i="1" s="1"/>
  <c r="AI68" i="1"/>
  <c r="AI67" i="1"/>
  <c r="AI66" i="1"/>
  <c r="AM66" i="1" s="1"/>
  <c r="AI65" i="1"/>
  <c r="AM65" i="1" s="1"/>
  <c r="AI64" i="1"/>
  <c r="AM64" i="1" s="1"/>
  <c r="AI63" i="1"/>
  <c r="AI62" i="1"/>
  <c r="AM62" i="1" s="1"/>
  <c r="AI61" i="1"/>
  <c r="AM61" i="1" s="1"/>
  <c r="AI60" i="1"/>
  <c r="AM60" i="1" s="1"/>
  <c r="AI59" i="1"/>
  <c r="AM59" i="1" s="1"/>
  <c r="AI58" i="1"/>
  <c r="AM58" i="1" s="1"/>
  <c r="AI57" i="1"/>
  <c r="AM57" i="1" s="1"/>
  <c r="AI56" i="1"/>
  <c r="AI55" i="1"/>
  <c r="AI54" i="1"/>
  <c r="AI53" i="1"/>
  <c r="AI52" i="1"/>
  <c r="AI51" i="1"/>
  <c r="AI50" i="1"/>
  <c r="AI49" i="1"/>
  <c r="AM49" i="1" s="1"/>
  <c r="AN49" i="1" s="1"/>
  <c r="AI48" i="1"/>
  <c r="AI47" i="1"/>
  <c r="AI46" i="1"/>
  <c r="AI45" i="1"/>
  <c r="AM45" i="1" s="1"/>
  <c r="AI44" i="1"/>
  <c r="AM44" i="1" s="1"/>
  <c r="AI43" i="1"/>
  <c r="AM43" i="1" s="1"/>
  <c r="AI42" i="1"/>
  <c r="AM42" i="1" s="1"/>
  <c r="AI41" i="1"/>
  <c r="AM41" i="1" s="1"/>
  <c r="AI40" i="1"/>
  <c r="AM40" i="1" s="1"/>
  <c r="AI39" i="1"/>
  <c r="AM39" i="1" s="1"/>
  <c r="AI38" i="1"/>
  <c r="AM38" i="1" s="1"/>
  <c r="AI37" i="1"/>
  <c r="AM37" i="1" s="1"/>
  <c r="AI36" i="1"/>
  <c r="AI35" i="1"/>
  <c r="AI34" i="1"/>
  <c r="AM34" i="1" s="1"/>
  <c r="AN34" i="1" s="1"/>
  <c r="AI33" i="1"/>
  <c r="AI32" i="1"/>
  <c r="AI31" i="1"/>
  <c r="AI30" i="1"/>
  <c r="AI29" i="1"/>
  <c r="AM29" i="1" s="1"/>
  <c r="AN29" i="1" s="1"/>
  <c r="AI28" i="1"/>
  <c r="AI27" i="1"/>
  <c r="AI26" i="1"/>
  <c r="AI25" i="1"/>
  <c r="AM25" i="1" s="1"/>
  <c r="AI24" i="1"/>
  <c r="AM24" i="1" s="1"/>
  <c r="AI23" i="1"/>
  <c r="AM23" i="1" s="1"/>
  <c r="AI22" i="1"/>
  <c r="AI21" i="1"/>
  <c r="AI20" i="1"/>
  <c r="AM20" i="1" s="1"/>
  <c r="AI19" i="1"/>
  <c r="AM19" i="1" s="1"/>
  <c r="AI18" i="1"/>
  <c r="AM18" i="1" s="1"/>
  <c r="AI17" i="1"/>
  <c r="AM17" i="1" s="1"/>
  <c r="AI16" i="1"/>
  <c r="AI15" i="1"/>
  <c r="AI14" i="1"/>
  <c r="AI13" i="1"/>
  <c r="AI12" i="1"/>
  <c r="AI11" i="1"/>
  <c r="AI10" i="1"/>
  <c r="AM10" i="1" s="1"/>
  <c r="AN10" i="1" s="1"/>
  <c r="AI9" i="1"/>
  <c r="AI8" i="1"/>
  <c r="AM8" i="1" s="1"/>
  <c r="AI7" i="1"/>
  <c r="AM7" i="1" s="1"/>
  <c r="AI6" i="1"/>
  <c r="AI5" i="1"/>
  <c r="AM316" i="1"/>
  <c r="AN316" i="1" s="1"/>
  <c r="AG316" i="1"/>
  <c r="AH316" i="1" s="1"/>
  <c r="AE316" i="1"/>
  <c r="Y316" i="1"/>
  <c r="I316" i="1"/>
  <c r="Z316" i="1" s="1"/>
  <c r="AM315" i="1"/>
  <c r="AG315" i="1"/>
  <c r="AH315" i="1" s="1"/>
  <c r="AK315" i="1" s="1"/>
  <c r="Y315" i="1"/>
  <c r="X315" i="1"/>
  <c r="W315" i="1"/>
  <c r="I315" i="1"/>
  <c r="AM314" i="1"/>
  <c r="AN314" i="1" s="1"/>
  <c r="AG314" i="1"/>
  <c r="AH314" i="1" s="1"/>
  <c r="AK314" i="1" s="1"/>
  <c r="AE314" i="1"/>
  <c r="Z314" i="1"/>
  <c r="Y314" i="1"/>
  <c r="I314" i="1"/>
  <c r="X314" i="1" s="1"/>
  <c r="AM313" i="1"/>
  <c r="AN313" i="1" s="1"/>
  <c r="AG313" i="1"/>
  <c r="AH313" i="1" s="1"/>
  <c r="AE313" i="1"/>
  <c r="I313" i="1"/>
  <c r="AM312" i="1"/>
  <c r="AN312" i="1" s="1"/>
  <c r="AG312" i="1"/>
  <c r="AH312" i="1" s="1"/>
  <c r="J312" i="1"/>
  <c r="I312" i="1"/>
  <c r="AG311" i="1"/>
  <c r="AH311" i="1" s="1"/>
  <c r="X311" i="1"/>
  <c r="W311" i="1"/>
  <c r="AE311" i="1"/>
  <c r="I311" i="1"/>
  <c r="AM310" i="1"/>
  <c r="AN310" i="1" s="1"/>
  <c r="AG310" i="1"/>
  <c r="AH310" i="1" s="1"/>
  <c r="AE310" i="1"/>
  <c r="J310" i="1"/>
  <c r="I310" i="1"/>
  <c r="X310" i="1" s="1"/>
  <c r="AM309" i="1"/>
  <c r="AG309" i="1"/>
  <c r="AH309" i="1" s="1"/>
  <c r="AE309" i="1"/>
  <c r="I309" i="1"/>
  <c r="AM308" i="1"/>
  <c r="AG308" i="1"/>
  <c r="AH308" i="1" s="1"/>
  <c r="W308" i="1"/>
  <c r="I308" i="1"/>
  <c r="Y308" i="1" s="1"/>
  <c r="AG307" i="1"/>
  <c r="AH307" i="1" s="1"/>
  <c r="Y307" i="1"/>
  <c r="X307" i="1"/>
  <c r="W307" i="1"/>
  <c r="J307" i="1"/>
  <c r="I307" i="1"/>
  <c r="AG306" i="1"/>
  <c r="AH306" i="1" s="1"/>
  <c r="AK306" i="1" s="1"/>
  <c r="W306" i="1"/>
  <c r="I306" i="1"/>
  <c r="X306" i="1" s="1"/>
  <c r="AM305" i="1"/>
  <c r="AN305" i="1" s="1"/>
  <c r="AG305" i="1"/>
  <c r="AH305" i="1" s="1"/>
  <c r="Y305" i="1"/>
  <c r="AE305" i="1"/>
  <c r="I305" i="1"/>
  <c r="AG304" i="1"/>
  <c r="AH304" i="1" s="1"/>
  <c r="Y304" i="1"/>
  <c r="W304" i="1"/>
  <c r="J304" i="1"/>
  <c r="I304" i="1"/>
  <c r="X304" i="1" s="1"/>
  <c r="AG303" i="1"/>
  <c r="AH303" i="1" s="1"/>
  <c r="Y303" i="1"/>
  <c r="J303" i="1"/>
  <c r="I303" i="1"/>
  <c r="AG302" i="1"/>
  <c r="AH302" i="1" s="1"/>
  <c r="Y302" i="1"/>
  <c r="W302" i="1"/>
  <c r="J302" i="1"/>
  <c r="I302" i="1"/>
  <c r="X302" i="1" s="1"/>
  <c r="AG301" i="1"/>
  <c r="AH301" i="1" s="1"/>
  <c r="AJ301" i="1" s="1"/>
  <c r="I301" i="1"/>
  <c r="Y301" i="1" s="1"/>
  <c r="AG300" i="1"/>
  <c r="AH300" i="1" s="1"/>
  <c r="AC300" i="1"/>
  <c r="Y300" i="1"/>
  <c r="I300" i="1"/>
  <c r="X300" i="1" s="1"/>
  <c r="AG299" i="1"/>
  <c r="AH299" i="1" s="1"/>
  <c r="I299" i="1"/>
  <c r="AH298" i="1"/>
  <c r="AG298" i="1"/>
  <c r="Y298" i="1"/>
  <c r="W298" i="1"/>
  <c r="AA298" i="1" s="1"/>
  <c r="J298" i="1"/>
  <c r="I298" i="1"/>
  <c r="X298" i="1" s="1"/>
  <c r="AG297" i="1"/>
  <c r="AH297" i="1" s="1"/>
  <c r="I297" i="1"/>
  <c r="AM296" i="1"/>
  <c r="AH296" i="1"/>
  <c r="AK296" i="1" s="1"/>
  <c r="AG296" i="1"/>
  <c r="Y296" i="1"/>
  <c r="W296" i="1"/>
  <c r="J296" i="1"/>
  <c r="I296" i="1"/>
  <c r="X296" i="1" s="1"/>
  <c r="AM295" i="1"/>
  <c r="AN295" i="1" s="1"/>
  <c r="AG295" i="1"/>
  <c r="AH295" i="1" s="1"/>
  <c r="Y295" i="1"/>
  <c r="X295" i="1"/>
  <c r="W295" i="1"/>
  <c r="J295" i="1"/>
  <c r="I295" i="1"/>
  <c r="AM294" i="1"/>
  <c r="AN294" i="1" s="1"/>
  <c r="AG294" i="1"/>
  <c r="AH294" i="1" s="1"/>
  <c r="AK294" i="1" s="1"/>
  <c r="Z294" i="1"/>
  <c r="Y294" i="1"/>
  <c r="AE294" i="1"/>
  <c r="I294" i="1"/>
  <c r="X294" i="1" s="1"/>
  <c r="AM293" i="1"/>
  <c r="AN293" i="1" s="1"/>
  <c r="AG293" i="1"/>
  <c r="AH293" i="1" s="1"/>
  <c r="AJ293" i="1" s="1"/>
  <c r="Y293" i="1"/>
  <c r="AE293" i="1"/>
  <c r="I293" i="1"/>
  <c r="AM292" i="1"/>
  <c r="AN292" i="1" s="1"/>
  <c r="AG292" i="1"/>
  <c r="AH292" i="1" s="1"/>
  <c r="AJ292" i="1" s="1"/>
  <c r="Y292" i="1"/>
  <c r="X292" i="1"/>
  <c r="W292" i="1"/>
  <c r="I292" i="1"/>
  <c r="J292" i="1" s="1"/>
  <c r="AG291" i="1"/>
  <c r="AH291" i="1" s="1"/>
  <c r="AE291" i="1"/>
  <c r="I291" i="1"/>
  <c r="J291" i="1" s="1"/>
  <c r="AM290" i="1"/>
  <c r="AN290" i="1" s="1"/>
  <c r="AG290" i="1"/>
  <c r="AH290" i="1" s="1"/>
  <c r="AE290" i="1"/>
  <c r="Y290" i="1"/>
  <c r="W290" i="1"/>
  <c r="I290" i="1"/>
  <c r="AM289" i="1"/>
  <c r="AN289" i="1" s="1"/>
  <c r="AG289" i="1"/>
  <c r="AH289" i="1" s="1"/>
  <c r="AE289" i="1"/>
  <c r="I289" i="1"/>
  <c r="AM288" i="1"/>
  <c r="AN288" i="1" s="1"/>
  <c r="AG288" i="1"/>
  <c r="AH288" i="1" s="1"/>
  <c r="AJ288" i="1" s="1"/>
  <c r="W288" i="1"/>
  <c r="J288" i="1"/>
  <c r="I288" i="1"/>
  <c r="Y288" i="1" s="1"/>
  <c r="AG287" i="1"/>
  <c r="AH287" i="1" s="1"/>
  <c r="W287" i="1"/>
  <c r="I287" i="1"/>
  <c r="Y287" i="1" s="1"/>
  <c r="AM286" i="1"/>
  <c r="AN286" i="1" s="1"/>
  <c r="AG286" i="1"/>
  <c r="AH286" i="1" s="1"/>
  <c r="I286" i="1"/>
  <c r="AM285" i="1"/>
  <c r="AN285" i="1" s="1"/>
  <c r="AG285" i="1"/>
  <c r="AH285" i="1" s="1"/>
  <c r="AE285" i="1"/>
  <c r="I285" i="1"/>
  <c r="AG284" i="1"/>
  <c r="AH284" i="1" s="1"/>
  <c r="AJ284" i="1" s="1"/>
  <c r="Y284" i="1"/>
  <c r="X284" i="1"/>
  <c r="AE284" i="1"/>
  <c r="J284" i="1"/>
  <c r="I284" i="1"/>
  <c r="AG283" i="1"/>
  <c r="AH283" i="1" s="1"/>
  <c r="I283" i="1"/>
  <c r="J283" i="1" s="1"/>
  <c r="AH282" i="1"/>
  <c r="AG282" i="1"/>
  <c r="Y282" i="1"/>
  <c r="I282" i="1"/>
  <c r="AG281" i="1"/>
  <c r="AH281" i="1" s="1"/>
  <c r="AJ281" i="1" s="1"/>
  <c r="I281" i="1"/>
  <c r="Y281" i="1" s="1"/>
  <c r="AG280" i="1"/>
  <c r="AH280" i="1" s="1"/>
  <c r="AJ280" i="1" s="1"/>
  <c r="W280" i="1"/>
  <c r="I280" i="1"/>
  <c r="J280" i="1" s="1"/>
  <c r="AG279" i="1"/>
  <c r="AH279" i="1" s="1"/>
  <c r="I279" i="1"/>
  <c r="W279" i="1" s="1"/>
  <c r="AM278" i="1"/>
  <c r="AG278" i="1"/>
  <c r="AH278" i="1" s="1"/>
  <c r="AK278" i="1" s="1"/>
  <c r="I278" i="1"/>
  <c r="AG277" i="1"/>
  <c r="AH277" i="1" s="1"/>
  <c r="I277" i="1"/>
  <c r="AM276" i="1"/>
  <c r="AN276" i="1" s="1"/>
  <c r="AG276" i="1"/>
  <c r="AH276" i="1" s="1"/>
  <c r="AJ276" i="1" s="1"/>
  <c r="I276" i="1"/>
  <c r="Y276" i="1" s="1"/>
  <c r="AM275" i="1"/>
  <c r="AN275" i="1" s="1"/>
  <c r="AG275" i="1"/>
  <c r="AH275" i="1" s="1"/>
  <c r="AK275" i="1" s="1"/>
  <c r="Z275" i="1"/>
  <c r="AE275" i="1"/>
  <c r="I275" i="1"/>
  <c r="AM274" i="1"/>
  <c r="AN274" i="1" s="1"/>
  <c r="AG274" i="1"/>
  <c r="AH274" i="1" s="1"/>
  <c r="AE274" i="1"/>
  <c r="I274" i="1"/>
  <c r="AM273" i="1"/>
  <c r="AN273" i="1" s="1"/>
  <c r="AG273" i="1"/>
  <c r="AH273" i="1" s="1"/>
  <c r="AE273" i="1"/>
  <c r="I273" i="1"/>
  <c r="AM272" i="1"/>
  <c r="AG272" i="1"/>
  <c r="AH272" i="1" s="1"/>
  <c r="I272" i="1"/>
  <c r="AG271" i="1"/>
  <c r="AH271" i="1" s="1"/>
  <c r="AE271" i="1"/>
  <c r="I271" i="1"/>
  <c r="Y271" i="1" s="1"/>
  <c r="AM270" i="1"/>
  <c r="AN270" i="1" s="1"/>
  <c r="AG270" i="1"/>
  <c r="AH270" i="1" s="1"/>
  <c r="AE270" i="1"/>
  <c r="I270" i="1"/>
  <c r="Z270" i="1" s="1"/>
  <c r="AM269" i="1"/>
  <c r="AH269" i="1"/>
  <c r="AG269" i="1"/>
  <c r="AE269" i="1"/>
  <c r="I269" i="1"/>
  <c r="J269" i="1" s="1"/>
  <c r="AM268" i="1"/>
  <c r="AG268" i="1"/>
  <c r="AH268" i="1" s="1"/>
  <c r="AJ268" i="1" s="1"/>
  <c r="AE268" i="1"/>
  <c r="I268" i="1"/>
  <c r="AM267" i="1"/>
  <c r="AH267" i="1"/>
  <c r="AG267" i="1"/>
  <c r="I267" i="1"/>
  <c r="AH266" i="1"/>
  <c r="AG266" i="1"/>
  <c r="I266" i="1"/>
  <c r="AH265" i="1"/>
  <c r="AJ265" i="1" s="1"/>
  <c r="AG265" i="1"/>
  <c r="AE265" i="1"/>
  <c r="I265" i="1"/>
  <c r="AM264" i="1"/>
  <c r="AG264" i="1"/>
  <c r="AH264" i="1" s="1"/>
  <c r="AJ264" i="1" s="1"/>
  <c r="AE264" i="1"/>
  <c r="I264" i="1"/>
  <c r="Z264" i="1" s="1"/>
  <c r="AG263" i="1"/>
  <c r="AH263" i="1" s="1"/>
  <c r="AJ263" i="1" s="1"/>
  <c r="AE263" i="1"/>
  <c r="I263" i="1"/>
  <c r="J263" i="1" s="1"/>
  <c r="AG262" i="1"/>
  <c r="AH262" i="1" s="1"/>
  <c r="I262" i="1"/>
  <c r="X262" i="1" s="1"/>
  <c r="AG261" i="1"/>
  <c r="AH261" i="1" s="1"/>
  <c r="I261" i="1"/>
  <c r="AJ260" i="1"/>
  <c r="AG260" i="1"/>
  <c r="AH260" i="1" s="1"/>
  <c r="I260" i="1"/>
  <c r="AG259" i="1"/>
  <c r="AH259" i="1" s="1"/>
  <c r="AJ259" i="1" s="1"/>
  <c r="I259" i="1"/>
  <c r="Y259" i="1" s="1"/>
  <c r="AG258" i="1"/>
  <c r="AH258" i="1" s="1"/>
  <c r="I258" i="1"/>
  <c r="AG257" i="1"/>
  <c r="AH257" i="1" s="1"/>
  <c r="AJ257" i="1" s="1"/>
  <c r="I257" i="1"/>
  <c r="AM256" i="1"/>
  <c r="AN256" i="1" s="1"/>
  <c r="AG256" i="1"/>
  <c r="AH256" i="1" s="1"/>
  <c r="I256" i="1"/>
  <c r="J256" i="1" s="1"/>
  <c r="AM255" i="1"/>
  <c r="AN255" i="1" s="1"/>
  <c r="AG255" i="1"/>
  <c r="AH255" i="1" s="1"/>
  <c r="W255" i="1"/>
  <c r="I255" i="1"/>
  <c r="AG254" i="1"/>
  <c r="AH254" i="1" s="1"/>
  <c r="Z254" i="1"/>
  <c r="I254" i="1"/>
  <c r="X254" i="1" s="1"/>
  <c r="AM253" i="1"/>
  <c r="AN253" i="1" s="1"/>
  <c r="AG253" i="1"/>
  <c r="AH253" i="1" s="1"/>
  <c r="AE253" i="1"/>
  <c r="I253" i="1"/>
  <c r="Y253" i="1" s="1"/>
  <c r="AM252" i="1"/>
  <c r="AN252" i="1" s="1"/>
  <c r="AG252" i="1"/>
  <c r="AH252" i="1" s="1"/>
  <c r="AE252" i="1"/>
  <c r="I252" i="1"/>
  <c r="J252" i="1" s="1"/>
  <c r="AM251" i="1"/>
  <c r="AN251" i="1" s="1"/>
  <c r="AG251" i="1"/>
  <c r="AH251" i="1" s="1"/>
  <c r="AE251" i="1"/>
  <c r="I251" i="1"/>
  <c r="W251" i="1" s="1"/>
  <c r="AM250" i="1"/>
  <c r="AN250" i="1" s="1"/>
  <c r="AG250" i="1"/>
  <c r="AH250" i="1" s="1"/>
  <c r="AE250" i="1"/>
  <c r="I250" i="1"/>
  <c r="X250" i="1" s="1"/>
  <c r="AG249" i="1"/>
  <c r="AH249" i="1" s="1"/>
  <c r="AJ249" i="1" s="1"/>
  <c r="AE249" i="1"/>
  <c r="I249" i="1"/>
  <c r="AG248" i="1"/>
  <c r="AH248" i="1" s="1"/>
  <c r="AJ248" i="1" s="1"/>
  <c r="AE248" i="1"/>
  <c r="I248" i="1"/>
  <c r="X248" i="1" s="1"/>
  <c r="AM247" i="1"/>
  <c r="AG247" i="1"/>
  <c r="AH247" i="1" s="1"/>
  <c r="AE247" i="1"/>
  <c r="I247" i="1"/>
  <c r="W247" i="1" s="1"/>
  <c r="AM246" i="1"/>
  <c r="AN246" i="1" s="1"/>
  <c r="AG246" i="1"/>
  <c r="AH246" i="1" s="1"/>
  <c r="AK246" i="1" s="1"/>
  <c r="AE246" i="1"/>
  <c r="I246" i="1"/>
  <c r="X246" i="1" s="1"/>
  <c r="AM245" i="1"/>
  <c r="AN245" i="1" s="1"/>
  <c r="AG245" i="1"/>
  <c r="AH245" i="1" s="1"/>
  <c r="AK245" i="1" s="1"/>
  <c r="I245" i="1"/>
  <c r="AG244" i="1"/>
  <c r="AH244" i="1" s="1"/>
  <c r="I244" i="1"/>
  <c r="AG243" i="1"/>
  <c r="AH243" i="1" s="1"/>
  <c r="I243" i="1"/>
  <c r="J243" i="1" s="1"/>
  <c r="AG242" i="1"/>
  <c r="AH242" i="1" s="1"/>
  <c r="I242" i="1"/>
  <c r="W242" i="1" s="1"/>
  <c r="AH241" i="1"/>
  <c r="AG241" i="1"/>
  <c r="I241" i="1"/>
  <c r="AG240" i="1"/>
  <c r="AH240" i="1" s="1"/>
  <c r="AE240" i="1"/>
  <c r="I240" i="1"/>
  <c r="AG239" i="1"/>
  <c r="AH239" i="1" s="1"/>
  <c r="I239" i="1"/>
  <c r="AG238" i="1"/>
  <c r="AH238" i="1" s="1"/>
  <c r="I238" i="1"/>
  <c r="W238" i="1" s="1"/>
  <c r="AG237" i="1"/>
  <c r="AH237" i="1" s="1"/>
  <c r="I237" i="1"/>
  <c r="AM236" i="1"/>
  <c r="AN236" i="1" s="1"/>
  <c r="AG236" i="1"/>
  <c r="AH236" i="1" s="1"/>
  <c r="AK236" i="1" s="1"/>
  <c r="AE236" i="1"/>
  <c r="I236" i="1"/>
  <c r="AG235" i="1"/>
  <c r="AH235" i="1" s="1"/>
  <c r="AK235" i="1" s="1"/>
  <c r="AE235" i="1"/>
  <c r="I235" i="1"/>
  <c r="Z235" i="1" s="1"/>
  <c r="AM234" i="1"/>
  <c r="AN234" i="1" s="1"/>
  <c r="AG234" i="1"/>
  <c r="AH234" i="1" s="1"/>
  <c r="AK234" i="1" s="1"/>
  <c r="AE234" i="1"/>
  <c r="I234" i="1"/>
  <c r="Z234" i="1" s="1"/>
  <c r="AM233" i="1"/>
  <c r="AN233" i="1" s="1"/>
  <c r="AG233" i="1"/>
  <c r="AH233" i="1" s="1"/>
  <c r="AK233" i="1" s="1"/>
  <c r="AE233" i="1"/>
  <c r="I233" i="1"/>
  <c r="AM232" i="1"/>
  <c r="AN232" i="1" s="1"/>
  <c r="AG232" i="1"/>
  <c r="AH232" i="1" s="1"/>
  <c r="AK232" i="1" s="1"/>
  <c r="AE232" i="1"/>
  <c r="I232" i="1"/>
  <c r="Z232" i="1" s="1"/>
  <c r="AM231" i="1"/>
  <c r="AN231" i="1" s="1"/>
  <c r="AG231" i="1"/>
  <c r="AH231" i="1" s="1"/>
  <c r="AE231" i="1"/>
  <c r="I231" i="1"/>
  <c r="J231" i="1" s="1"/>
  <c r="AG230" i="1"/>
  <c r="AH230" i="1" s="1"/>
  <c r="AE230" i="1"/>
  <c r="I230" i="1"/>
  <c r="Z230" i="1" s="1"/>
  <c r="AG229" i="1"/>
  <c r="AH229" i="1" s="1"/>
  <c r="AE229" i="1"/>
  <c r="I229" i="1"/>
  <c r="AM228" i="1"/>
  <c r="AG228" i="1"/>
  <c r="AH228" i="1" s="1"/>
  <c r="AJ228" i="1" s="1"/>
  <c r="AE228" i="1"/>
  <c r="I228" i="1"/>
  <c r="AM227" i="1"/>
  <c r="AN227" i="1" s="1"/>
  <c r="AG227" i="1"/>
  <c r="AH227" i="1" s="1"/>
  <c r="I227" i="1"/>
  <c r="AM226" i="1"/>
  <c r="AN226" i="1" s="1"/>
  <c r="AG226" i="1"/>
  <c r="AH226" i="1" s="1"/>
  <c r="AK226" i="1" s="1"/>
  <c r="I226" i="1"/>
  <c r="AH225" i="1"/>
  <c r="AG225" i="1"/>
  <c r="I225" i="1"/>
  <c r="W225" i="1" s="1"/>
  <c r="AG224" i="1"/>
  <c r="AH224" i="1" s="1"/>
  <c r="AE224" i="1"/>
  <c r="I224" i="1"/>
  <c r="Y224" i="1" s="1"/>
  <c r="AG223" i="1"/>
  <c r="AH223" i="1" s="1"/>
  <c r="AE223" i="1"/>
  <c r="I223" i="1"/>
  <c r="Z223" i="1" s="1"/>
  <c r="AM222" i="1"/>
  <c r="AN222" i="1" s="1"/>
  <c r="AG222" i="1"/>
  <c r="AH222" i="1" s="1"/>
  <c r="I222" i="1"/>
  <c r="AG221" i="1"/>
  <c r="AH221" i="1" s="1"/>
  <c r="AJ221" i="1" s="1"/>
  <c r="I221" i="1"/>
  <c r="J221" i="1" s="1"/>
  <c r="AG220" i="1"/>
  <c r="AH220" i="1" s="1"/>
  <c r="I220" i="1"/>
  <c r="Y220" i="1" s="1"/>
  <c r="AG219" i="1"/>
  <c r="AH219" i="1" s="1"/>
  <c r="W219" i="1"/>
  <c r="I219" i="1"/>
  <c r="AG218" i="1"/>
  <c r="AH218" i="1" s="1"/>
  <c r="Y218" i="1"/>
  <c r="I218" i="1"/>
  <c r="AG217" i="1"/>
  <c r="AH217" i="1" s="1"/>
  <c r="AJ217" i="1" s="1"/>
  <c r="I217" i="1"/>
  <c r="J217" i="1" s="1"/>
  <c r="AM216" i="1"/>
  <c r="AN216" i="1" s="1"/>
  <c r="AG216" i="1"/>
  <c r="AH216" i="1" s="1"/>
  <c r="AE216" i="1"/>
  <c r="AD216" i="1"/>
  <c r="J216" i="1"/>
  <c r="I216" i="1"/>
  <c r="Y216" i="1" s="1"/>
  <c r="AM215" i="1"/>
  <c r="AN215" i="1" s="1"/>
  <c r="AG215" i="1"/>
  <c r="AH215" i="1" s="1"/>
  <c r="AE215" i="1"/>
  <c r="AD215" i="1"/>
  <c r="J215" i="1"/>
  <c r="I215" i="1"/>
  <c r="AM214" i="1"/>
  <c r="AN214" i="1" s="1"/>
  <c r="AG214" i="1"/>
  <c r="AH214" i="1" s="1"/>
  <c r="AD214" i="1"/>
  <c r="AE214" i="1"/>
  <c r="J214" i="1"/>
  <c r="I214" i="1"/>
  <c r="AG213" i="1"/>
  <c r="AH213" i="1" s="1"/>
  <c r="AJ213" i="1" s="1"/>
  <c r="AD213" i="1"/>
  <c r="AE213" i="1"/>
  <c r="J213" i="1"/>
  <c r="I213" i="1"/>
  <c r="AC213" i="1" s="1"/>
  <c r="AM212" i="1"/>
  <c r="AG212" i="1"/>
  <c r="AH212" i="1" s="1"/>
  <c r="AD212" i="1"/>
  <c r="AE212" i="1"/>
  <c r="J212" i="1"/>
  <c r="I212" i="1"/>
  <c r="Y212" i="1" s="1"/>
  <c r="AM211" i="1"/>
  <c r="AN211" i="1" s="1"/>
  <c r="AG211" i="1"/>
  <c r="AH211" i="1" s="1"/>
  <c r="AD211" i="1"/>
  <c r="AE211" i="1"/>
  <c r="J211" i="1"/>
  <c r="I211" i="1"/>
  <c r="AC211" i="1" s="1"/>
  <c r="AM210" i="1"/>
  <c r="AN210" i="1" s="1"/>
  <c r="AG210" i="1"/>
  <c r="AH210" i="1" s="1"/>
  <c r="AD210" i="1"/>
  <c r="AE210" i="1"/>
  <c r="J210" i="1"/>
  <c r="I210" i="1"/>
  <c r="AG209" i="1"/>
  <c r="AH209" i="1" s="1"/>
  <c r="AJ209" i="1" s="1"/>
  <c r="AD209" i="1"/>
  <c r="AE209" i="1"/>
  <c r="J209" i="1"/>
  <c r="I209" i="1"/>
  <c r="AC209" i="1" s="1"/>
  <c r="AM208" i="1"/>
  <c r="AG208" i="1"/>
  <c r="AH208" i="1" s="1"/>
  <c r="J208" i="1"/>
  <c r="I208" i="1"/>
  <c r="Y208" i="1" s="1"/>
  <c r="AM207" i="1"/>
  <c r="AG207" i="1"/>
  <c r="AH207" i="1" s="1"/>
  <c r="AE207" i="1"/>
  <c r="I207" i="1"/>
  <c r="Z207" i="1" s="1"/>
  <c r="AG206" i="1"/>
  <c r="AH206" i="1" s="1"/>
  <c r="AE206" i="1"/>
  <c r="I206" i="1"/>
  <c r="AG205" i="1"/>
  <c r="AH205" i="1" s="1"/>
  <c r="AJ205" i="1" s="1"/>
  <c r="AE205" i="1"/>
  <c r="I205" i="1"/>
  <c r="J205" i="1" s="1"/>
  <c r="AG204" i="1"/>
  <c r="AH204" i="1" s="1"/>
  <c r="I204" i="1"/>
  <c r="AG203" i="1"/>
  <c r="AH203" i="1" s="1"/>
  <c r="I203" i="1"/>
  <c r="AG202" i="1"/>
  <c r="AH202" i="1" s="1"/>
  <c r="Y202" i="1"/>
  <c r="I202" i="1"/>
  <c r="AG201" i="1"/>
  <c r="AH201" i="1" s="1"/>
  <c r="I201" i="1"/>
  <c r="AG200" i="1"/>
  <c r="AH200" i="1" s="1"/>
  <c r="I200" i="1"/>
  <c r="J200" i="1" s="1"/>
  <c r="AG199" i="1"/>
  <c r="AH199" i="1" s="1"/>
  <c r="AE199" i="1"/>
  <c r="W199" i="1"/>
  <c r="I199" i="1"/>
  <c r="Z199" i="1" s="1"/>
  <c r="AH198" i="1"/>
  <c r="AJ198" i="1" s="1"/>
  <c r="AG198" i="1"/>
  <c r="I198" i="1"/>
  <c r="Y198" i="1" s="1"/>
  <c r="AG197" i="1"/>
  <c r="AH197" i="1" s="1"/>
  <c r="AJ197" i="1" s="1"/>
  <c r="I197" i="1"/>
  <c r="AM196" i="1"/>
  <c r="AG196" i="1"/>
  <c r="AH196" i="1" s="1"/>
  <c r="AE196" i="1"/>
  <c r="I196" i="1"/>
  <c r="J196" i="1" s="1"/>
  <c r="AM195" i="1"/>
  <c r="AN195" i="1" s="1"/>
  <c r="AJ195" i="1"/>
  <c r="AG195" i="1"/>
  <c r="AH195" i="1" s="1"/>
  <c r="AK195" i="1" s="1"/>
  <c r="AE195" i="1"/>
  <c r="I195" i="1"/>
  <c r="AM194" i="1"/>
  <c r="AN194" i="1" s="1"/>
  <c r="AH194" i="1"/>
  <c r="AK194" i="1" s="1"/>
  <c r="AG194" i="1"/>
  <c r="AE194" i="1"/>
  <c r="I194" i="1"/>
  <c r="Y194" i="1" s="1"/>
  <c r="AG193" i="1"/>
  <c r="AH193" i="1" s="1"/>
  <c r="AJ193" i="1" s="1"/>
  <c r="AE193" i="1"/>
  <c r="J193" i="1"/>
  <c r="I193" i="1"/>
  <c r="AM192" i="1"/>
  <c r="AG192" i="1"/>
  <c r="AH192" i="1" s="1"/>
  <c r="AE192" i="1"/>
  <c r="I192" i="1"/>
  <c r="Y192" i="1" s="1"/>
  <c r="AM191" i="1"/>
  <c r="AN191" i="1" s="1"/>
  <c r="AK191" i="1"/>
  <c r="AG191" i="1"/>
  <c r="AH191" i="1" s="1"/>
  <c r="AJ191" i="1" s="1"/>
  <c r="Y191" i="1"/>
  <c r="AE191" i="1"/>
  <c r="I191" i="1"/>
  <c r="Z191" i="1" s="1"/>
  <c r="AM190" i="1"/>
  <c r="AG190" i="1"/>
  <c r="AH190" i="1" s="1"/>
  <c r="AK190" i="1" s="1"/>
  <c r="AE190" i="1"/>
  <c r="I190" i="1"/>
  <c r="AG189" i="1"/>
  <c r="AH189" i="1" s="1"/>
  <c r="I189" i="1"/>
  <c r="J189" i="1" s="1"/>
  <c r="AG188" i="1"/>
  <c r="AH188" i="1" s="1"/>
  <c r="X188" i="1"/>
  <c r="W188" i="1"/>
  <c r="I188" i="1"/>
  <c r="J188" i="1" s="1"/>
  <c r="AM187" i="1"/>
  <c r="AG187" i="1"/>
  <c r="AH187" i="1" s="1"/>
  <c r="AK187" i="1" s="1"/>
  <c r="AE187" i="1"/>
  <c r="X187" i="1"/>
  <c r="I187" i="1"/>
  <c r="W187" i="1" s="1"/>
  <c r="AM186" i="1"/>
  <c r="AN186" i="1" s="1"/>
  <c r="AG186" i="1"/>
  <c r="AH186" i="1" s="1"/>
  <c r="Y186" i="1"/>
  <c r="AE186" i="1"/>
  <c r="I186" i="1"/>
  <c r="AG185" i="1"/>
  <c r="AH185" i="1" s="1"/>
  <c r="AE185" i="1"/>
  <c r="I185" i="1"/>
  <c r="AG184" i="1"/>
  <c r="AH184" i="1" s="1"/>
  <c r="X184" i="1"/>
  <c r="J184" i="1"/>
  <c r="I184" i="1"/>
  <c r="Y184" i="1" s="1"/>
  <c r="AM183" i="1"/>
  <c r="AG183" i="1"/>
  <c r="AH183" i="1" s="1"/>
  <c r="I183" i="1"/>
  <c r="AG182" i="1"/>
  <c r="AH182" i="1" s="1"/>
  <c r="I182" i="1"/>
  <c r="AG181" i="1"/>
  <c r="AH181" i="1" s="1"/>
  <c r="AJ181" i="1" s="1"/>
  <c r="I181" i="1"/>
  <c r="AG180" i="1"/>
  <c r="AH180" i="1" s="1"/>
  <c r="I180" i="1"/>
  <c r="Y180" i="1" s="1"/>
  <c r="AG179" i="1"/>
  <c r="AH179" i="1" s="1"/>
  <c r="AE179" i="1"/>
  <c r="I179" i="1"/>
  <c r="AG178" i="1"/>
  <c r="AH178" i="1" s="1"/>
  <c r="I178" i="1"/>
  <c r="AM177" i="1"/>
  <c r="AG177" i="1"/>
  <c r="AH177" i="1" s="1"/>
  <c r="AJ177" i="1" s="1"/>
  <c r="I177" i="1"/>
  <c r="AM176" i="1"/>
  <c r="AN176" i="1" s="1"/>
  <c r="AG176" i="1"/>
  <c r="AH176" i="1" s="1"/>
  <c r="I176" i="1"/>
  <c r="AM175" i="1"/>
  <c r="AN175" i="1" s="1"/>
  <c r="AG175" i="1"/>
  <c r="AH175" i="1" s="1"/>
  <c r="AK175" i="1" s="1"/>
  <c r="X175" i="1"/>
  <c r="AE175" i="1"/>
  <c r="I175" i="1"/>
  <c r="AM174" i="1"/>
  <c r="AN174" i="1" s="1"/>
  <c r="AG174" i="1"/>
  <c r="AH174" i="1" s="1"/>
  <c r="AJ174" i="1" s="1"/>
  <c r="AE174" i="1"/>
  <c r="I174" i="1"/>
  <c r="AM173" i="1"/>
  <c r="AN173" i="1" s="1"/>
  <c r="AG173" i="1"/>
  <c r="AH173" i="1" s="1"/>
  <c r="AJ173" i="1" s="1"/>
  <c r="AE173" i="1"/>
  <c r="I173" i="1"/>
  <c r="W173" i="1" s="1"/>
  <c r="AM172" i="1"/>
  <c r="AN172" i="1" s="1"/>
  <c r="AG172" i="1"/>
  <c r="AH172" i="1" s="1"/>
  <c r="AE172" i="1"/>
  <c r="Y172" i="1"/>
  <c r="X172" i="1"/>
  <c r="W172" i="1"/>
  <c r="I172" i="1"/>
  <c r="J172" i="1" s="1"/>
  <c r="AM171" i="1"/>
  <c r="AG171" i="1"/>
  <c r="AH171" i="1" s="1"/>
  <c r="AE171" i="1"/>
  <c r="I171" i="1"/>
  <c r="W171" i="1" s="1"/>
  <c r="AM170" i="1"/>
  <c r="AG170" i="1"/>
  <c r="AH170" i="1" s="1"/>
  <c r="AE170" i="1"/>
  <c r="I170" i="1"/>
  <c r="AM169" i="1"/>
  <c r="AN169" i="1" s="1"/>
  <c r="AG169" i="1"/>
  <c r="AH169" i="1" s="1"/>
  <c r="AJ169" i="1" s="1"/>
  <c r="I169" i="1"/>
  <c r="X169" i="1" s="1"/>
  <c r="AM168" i="1"/>
  <c r="AG168" i="1"/>
  <c r="AH168" i="1" s="1"/>
  <c r="AD168" i="1"/>
  <c r="J168" i="1"/>
  <c r="I168" i="1"/>
  <c r="AG167" i="1"/>
  <c r="AH167" i="1" s="1"/>
  <c r="AD167" i="1"/>
  <c r="AE167" i="1"/>
  <c r="J167" i="1"/>
  <c r="I167" i="1"/>
  <c r="AC167" i="1" s="1"/>
  <c r="AM166" i="1"/>
  <c r="AN166" i="1" s="1"/>
  <c r="AG166" i="1"/>
  <c r="AH166" i="1" s="1"/>
  <c r="AJ166" i="1" s="1"/>
  <c r="AD166" i="1"/>
  <c r="AE166" i="1"/>
  <c r="J166" i="1"/>
  <c r="I166" i="1"/>
  <c r="AC166" i="1" s="1"/>
  <c r="AM165" i="1"/>
  <c r="AN165" i="1" s="1"/>
  <c r="AG165" i="1"/>
  <c r="AH165" i="1" s="1"/>
  <c r="AJ165" i="1" s="1"/>
  <c r="AD165" i="1"/>
  <c r="J165" i="1"/>
  <c r="I165" i="1"/>
  <c r="W165" i="1" s="1"/>
  <c r="AG164" i="1"/>
  <c r="AH164" i="1" s="1"/>
  <c r="AD164" i="1"/>
  <c r="J164" i="1"/>
  <c r="I164" i="1"/>
  <c r="AC164" i="1" s="1"/>
  <c r="AG163" i="1"/>
  <c r="AH163" i="1" s="1"/>
  <c r="AD163" i="1"/>
  <c r="J163" i="1"/>
  <c r="I163" i="1"/>
  <c r="AM162" i="1"/>
  <c r="AG162" i="1"/>
  <c r="AH162" i="1" s="1"/>
  <c r="AD162" i="1"/>
  <c r="Y162" i="1"/>
  <c r="J162" i="1"/>
  <c r="I162" i="1"/>
  <c r="X162" i="1" s="1"/>
  <c r="AG161" i="1"/>
  <c r="AH161" i="1" s="1"/>
  <c r="AJ161" i="1" s="1"/>
  <c r="AD161" i="1"/>
  <c r="J161" i="1"/>
  <c r="I161" i="1"/>
  <c r="W161" i="1" s="1"/>
  <c r="AG160" i="1"/>
  <c r="AH160" i="1" s="1"/>
  <c r="Y160" i="1"/>
  <c r="X160" i="1"/>
  <c r="W160" i="1"/>
  <c r="I160" i="1"/>
  <c r="J160" i="1" s="1"/>
  <c r="AG159" i="1"/>
  <c r="AH159" i="1" s="1"/>
  <c r="I159" i="1"/>
  <c r="AG158" i="1"/>
  <c r="AH158" i="1" s="1"/>
  <c r="I158" i="1"/>
  <c r="AG157" i="1"/>
  <c r="AH157" i="1" s="1"/>
  <c r="AJ157" i="1" s="1"/>
  <c r="I157" i="1"/>
  <c r="Y157" i="1" s="1"/>
  <c r="AM156" i="1"/>
  <c r="AN156" i="1" s="1"/>
  <c r="AG156" i="1"/>
  <c r="AH156" i="1" s="1"/>
  <c r="AE156" i="1"/>
  <c r="I156" i="1"/>
  <c r="AM155" i="1"/>
  <c r="AN155" i="1" s="1"/>
  <c r="AH155" i="1"/>
  <c r="AK155" i="1" s="1"/>
  <c r="AG155" i="1"/>
  <c r="AE155" i="1"/>
  <c r="I155" i="1"/>
  <c r="J155" i="1" s="1"/>
  <c r="AM154" i="1"/>
  <c r="AN154" i="1" s="1"/>
  <c r="AG154" i="1"/>
  <c r="AH154" i="1" s="1"/>
  <c r="AE154" i="1"/>
  <c r="I154" i="1"/>
  <c r="W154" i="1" s="1"/>
  <c r="AG153" i="1"/>
  <c r="AH153" i="1" s="1"/>
  <c r="AE153" i="1"/>
  <c r="I153" i="1"/>
  <c r="J153" i="1" s="1"/>
  <c r="AM152" i="1"/>
  <c r="AG152" i="1"/>
  <c r="AH152" i="1" s="1"/>
  <c r="I152" i="1"/>
  <c r="X152" i="1" s="1"/>
  <c r="AM151" i="1"/>
  <c r="AN151" i="1" s="1"/>
  <c r="AH151" i="1"/>
  <c r="AK151" i="1" s="1"/>
  <c r="AG151" i="1"/>
  <c r="AE151" i="1"/>
  <c r="I151" i="1"/>
  <c r="AM150" i="1"/>
  <c r="AG150" i="1"/>
  <c r="AH150" i="1" s="1"/>
  <c r="AK150" i="1" s="1"/>
  <c r="W150" i="1"/>
  <c r="AE150" i="1"/>
  <c r="I150" i="1"/>
  <c r="X150" i="1" s="1"/>
  <c r="AG149" i="1"/>
  <c r="AH149" i="1" s="1"/>
  <c r="AE149" i="1"/>
  <c r="I149" i="1"/>
  <c r="AG148" i="1"/>
  <c r="AH148" i="1" s="1"/>
  <c r="AE148" i="1"/>
  <c r="I148" i="1"/>
  <c r="AG147" i="1"/>
  <c r="AH147" i="1" s="1"/>
  <c r="AJ147" i="1" s="1"/>
  <c r="AE147" i="1"/>
  <c r="I147" i="1"/>
  <c r="AM146" i="1"/>
  <c r="AN146" i="1" s="1"/>
  <c r="AG146" i="1"/>
  <c r="AH146" i="1" s="1"/>
  <c r="AK146" i="1" s="1"/>
  <c r="Y146" i="1"/>
  <c r="I146" i="1"/>
  <c r="J146" i="1" s="1"/>
  <c r="AM145" i="1"/>
  <c r="AN145" i="1" s="1"/>
  <c r="AG145" i="1"/>
  <c r="AH145" i="1" s="1"/>
  <c r="I145" i="1"/>
  <c r="AG144" i="1"/>
  <c r="AH144" i="1" s="1"/>
  <c r="AJ144" i="1" s="1"/>
  <c r="Y144" i="1"/>
  <c r="I144" i="1"/>
  <c r="AG143" i="1"/>
  <c r="AH143" i="1" s="1"/>
  <c r="AJ143" i="1" s="1"/>
  <c r="X143" i="1"/>
  <c r="AE143" i="1"/>
  <c r="I143" i="1"/>
  <c r="W143" i="1" s="1"/>
  <c r="AG142" i="1"/>
  <c r="AH142" i="1" s="1"/>
  <c r="AE142" i="1"/>
  <c r="I142" i="1"/>
  <c r="AG141" i="1"/>
  <c r="AH141" i="1" s="1"/>
  <c r="AE141" i="1"/>
  <c r="I141" i="1"/>
  <c r="AG140" i="1"/>
  <c r="AH140" i="1" s="1"/>
  <c r="I140" i="1"/>
  <c r="AG139" i="1"/>
  <c r="AH139" i="1" s="1"/>
  <c r="AJ139" i="1" s="1"/>
  <c r="I139" i="1"/>
  <c r="AG138" i="1"/>
  <c r="AH138" i="1" s="1"/>
  <c r="Y138" i="1"/>
  <c r="X138" i="1"/>
  <c r="W138" i="1"/>
  <c r="I138" i="1"/>
  <c r="J138" i="1" s="1"/>
  <c r="AG137" i="1"/>
  <c r="AH137" i="1" s="1"/>
  <c r="I137" i="1"/>
  <c r="AM136" i="1"/>
  <c r="AN136" i="1" s="1"/>
  <c r="AG136" i="1"/>
  <c r="AH136" i="1" s="1"/>
  <c r="AE136" i="1"/>
  <c r="I136" i="1"/>
  <c r="AM135" i="1"/>
  <c r="AN135" i="1" s="1"/>
  <c r="AG135" i="1"/>
  <c r="AH135" i="1" s="1"/>
  <c r="AJ135" i="1" s="1"/>
  <c r="W135" i="1"/>
  <c r="AE135" i="1"/>
  <c r="I135" i="1"/>
  <c r="J135" i="1" s="1"/>
  <c r="AM134" i="1"/>
  <c r="AN134" i="1" s="1"/>
  <c r="AG134" i="1"/>
  <c r="AH134" i="1" s="1"/>
  <c r="W134" i="1"/>
  <c r="AE134" i="1"/>
  <c r="I134" i="1"/>
  <c r="AM133" i="1"/>
  <c r="AN133" i="1" s="1"/>
  <c r="AG133" i="1"/>
  <c r="AH133" i="1" s="1"/>
  <c r="AE133" i="1"/>
  <c r="I133" i="1"/>
  <c r="AG132" i="1"/>
  <c r="AH132" i="1" s="1"/>
  <c r="AE132" i="1"/>
  <c r="I132" i="1"/>
  <c r="AM131" i="1"/>
  <c r="AN131" i="1" s="1"/>
  <c r="AG131" i="1"/>
  <c r="AH131" i="1" s="1"/>
  <c r="AJ131" i="1" s="1"/>
  <c r="X131" i="1"/>
  <c r="W131" i="1"/>
  <c r="AE131" i="1"/>
  <c r="J131" i="1"/>
  <c r="I131" i="1"/>
  <c r="AM130" i="1"/>
  <c r="AN130" i="1" s="1"/>
  <c r="AG130" i="1"/>
  <c r="AH130" i="1" s="1"/>
  <c r="AK130" i="1" s="1"/>
  <c r="AE130" i="1"/>
  <c r="I130" i="1"/>
  <c r="AM129" i="1"/>
  <c r="AG129" i="1"/>
  <c r="AH129" i="1" s="1"/>
  <c r="AE129" i="1"/>
  <c r="I129" i="1"/>
  <c r="Y129" i="1" s="1"/>
  <c r="AG128" i="1"/>
  <c r="AH128" i="1" s="1"/>
  <c r="Y128" i="1"/>
  <c r="AE128" i="1"/>
  <c r="J128" i="1"/>
  <c r="I128" i="1"/>
  <c r="AG127" i="1"/>
  <c r="AH127" i="1" s="1"/>
  <c r="AJ127" i="1" s="1"/>
  <c r="W127" i="1"/>
  <c r="AE127" i="1"/>
  <c r="I127" i="1"/>
  <c r="J127" i="1" s="1"/>
  <c r="AM126" i="1"/>
  <c r="AN126" i="1" s="1"/>
  <c r="AG126" i="1"/>
  <c r="AH126" i="1" s="1"/>
  <c r="J126" i="1"/>
  <c r="I126" i="1"/>
  <c r="AM125" i="1"/>
  <c r="AN125" i="1" s="1"/>
  <c r="AG125" i="1"/>
  <c r="AH125" i="1" s="1"/>
  <c r="Y125" i="1"/>
  <c r="W125" i="1"/>
  <c r="I125" i="1"/>
  <c r="AH124" i="1"/>
  <c r="AJ124" i="1" s="1"/>
  <c r="AG124" i="1"/>
  <c r="AE124" i="1"/>
  <c r="I124" i="1"/>
  <c r="J124" i="1" s="1"/>
  <c r="AG123" i="1"/>
  <c r="AH123" i="1" s="1"/>
  <c r="AE123" i="1"/>
  <c r="I123" i="1"/>
  <c r="J123" i="1" s="1"/>
  <c r="AM122" i="1"/>
  <c r="AG122" i="1"/>
  <c r="AH122" i="1" s="1"/>
  <c r="I122" i="1"/>
  <c r="J122" i="1" s="1"/>
  <c r="AM121" i="1"/>
  <c r="AH121" i="1"/>
  <c r="AK121" i="1" s="1"/>
  <c r="AG121" i="1"/>
  <c r="I121" i="1"/>
  <c r="AG120" i="1"/>
  <c r="AH120" i="1" s="1"/>
  <c r="I120" i="1"/>
  <c r="AG119" i="1"/>
  <c r="AH119" i="1" s="1"/>
  <c r="X119" i="1"/>
  <c r="I119" i="1"/>
  <c r="AG118" i="1"/>
  <c r="AH118" i="1" s="1"/>
  <c r="I118" i="1"/>
  <c r="AG117" i="1"/>
  <c r="AH117" i="1" s="1"/>
  <c r="AJ117" i="1" s="1"/>
  <c r="AE117" i="1"/>
  <c r="I117" i="1"/>
  <c r="AM116" i="1"/>
  <c r="AN116" i="1" s="1"/>
  <c r="AG116" i="1"/>
  <c r="AH116" i="1" s="1"/>
  <c r="AK116" i="1" s="1"/>
  <c r="AE116" i="1"/>
  <c r="I116" i="1"/>
  <c r="J116" i="1" s="1"/>
  <c r="AM115" i="1"/>
  <c r="AN115" i="1" s="1"/>
  <c r="AG115" i="1"/>
  <c r="AH115" i="1" s="1"/>
  <c r="AK115" i="1" s="1"/>
  <c r="AE115" i="1"/>
  <c r="I115" i="1"/>
  <c r="J115" i="1" s="1"/>
  <c r="AM114" i="1"/>
  <c r="AN114" i="1" s="1"/>
  <c r="AG114" i="1"/>
  <c r="AH114" i="1" s="1"/>
  <c r="AE114" i="1"/>
  <c r="I114" i="1"/>
  <c r="J114" i="1" s="1"/>
  <c r="AM113" i="1"/>
  <c r="AN113" i="1" s="1"/>
  <c r="AG113" i="1"/>
  <c r="AH113" i="1" s="1"/>
  <c r="AJ113" i="1" s="1"/>
  <c r="AE113" i="1"/>
  <c r="I113" i="1"/>
  <c r="AM112" i="1"/>
  <c r="AN112" i="1" s="1"/>
  <c r="AG112" i="1"/>
  <c r="AH112" i="1" s="1"/>
  <c r="AE112" i="1"/>
  <c r="I112" i="1"/>
  <c r="J112" i="1" s="1"/>
  <c r="AM111" i="1"/>
  <c r="AG111" i="1"/>
  <c r="AH111" i="1" s="1"/>
  <c r="AE111" i="1"/>
  <c r="I111" i="1"/>
  <c r="W111" i="1" s="1"/>
  <c r="AG110" i="1"/>
  <c r="AH110" i="1" s="1"/>
  <c r="Y110" i="1"/>
  <c r="AE110" i="1"/>
  <c r="I110" i="1"/>
  <c r="AM109" i="1"/>
  <c r="AG109" i="1"/>
  <c r="AH109" i="1" s="1"/>
  <c r="AE109" i="1"/>
  <c r="I109" i="1"/>
  <c r="Y109" i="1" s="1"/>
  <c r="AM108" i="1"/>
  <c r="AN108" i="1" s="1"/>
  <c r="AG108" i="1"/>
  <c r="AH108" i="1" s="1"/>
  <c r="AJ108" i="1" s="1"/>
  <c r="AE108" i="1"/>
  <c r="I108" i="1"/>
  <c r="J108" i="1" s="1"/>
  <c r="AM107" i="1"/>
  <c r="AG107" i="1"/>
  <c r="AH107" i="1" s="1"/>
  <c r="AE107" i="1"/>
  <c r="I107" i="1"/>
  <c r="AG106" i="1"/>
  <c r="AH106" i="1" s="1"/>
  <c r="I106" i="1"/>
  <c r="AG105" i="1"/>
  <c r="AH105" i="1" s="1"/>
  <c r="I105" i="1"/>
  <c r="AG104" i="1"/>
  <c r="AH104" i="1" s="1"/>
  <c r="AJ104" i="1" s="1"/>
  <c r="I104" i="1"/>
  <c r="AG103" i="1"/>
  <c r="AH103" i="1" s="1"/>
  <c r="W103" i="1"/>
  <c r="J103" i="1"/>
  <c r="I103" i="1"/>
  <c r="Z103" i="1" s="1"/>
  <c r="AG102" i="1"/>
  <c r="AH102" i="1" s="1"/>
  <c r="AE102" i="1"/>
  <c r="Y102" i="1"/>
  <c r="I102" i="1"/>
  <c r="Z102" i="1" s="1"/>
  <c r="AG101" i="1"/>
  <c r="AH101" i="1" s="1"/>
  <c r="AJ101" i="1" s="1"/>
  <c r="I101" i="1"/>
  <c r="AG100" i="1"/>
  <c r="AH100" i="1" s="1"/>
  <c r="AJ100" i="1" s="1"/>
  <c r="AD100" i="1"/>
  <c r="AC100" i="1"/>
  <c r="Y100" i="1"/>
  <c r="X100" i="1"/>
  <c r="W100" i="1"/>
  <c r="J100" i="1"/>
  <c r="I100" i="1"/>
  <c r="AG99" i="1"/>
  <c r="AH99" i="1" s="1"/>
  <c r="AD99" i="1"/>
  <c r="J99" i="1"/>
  <c r="I99" i="1"/>
  <c r="AC99" i="1" s="1"/>
  <c r="AG98" i="1"/>
  <c r="AH98" i="1" s="1"/>
  <c r="AD98" i="1"/>
  <c r="J98" i="1"/>
  <c r="I98" i="1"/>
  <c r="AG97" i="1"/>
  <c r="AH97" i="1" s="1"/>
  <c r="AD97" i="1"/>
  <c r="J97" i="1"/>
  <c r="I97" i="1"/>
  <c r="Y97" i="1" s="1"/>
  <c r="AM96" i="1"/>
  <c r="AN96" i="1" s="1"/>
  <c r="AG96" i="1"/>
  <c r="AH96" i="1" s="1"/>
  <c r="AJ96" i="1" s="1"/>
  <c r="AE96" i="1"/>
  <c r="I96" i="1"/>
  <c r="AM95" i="1"/>
  <c r="AN95" i="1" s="1"/>
  <c r="AG95" i="1"/>
  <c r="AH95" i="1" s="1"/>
  <c r="AK95" i="1" s="1"/>
  <c r="AE95" i="1"/>
  <c r="I95" i="1"/>
  <c r="J95" i="1" s="1"/>
  <c r="AM94" i="1"/>
  <c r="AN94" i="1" s="1"/>
  <c r="AG94" i="1"/>
  <c r="AH94" i="1" s="1"/>
  <c r="AE94" i="1"/>
  <c r="I94" i="1"/>
  <c r="AM93" i="1"/>
  <c r="AN93" i="1" s="1"/>
  <c r="AG93" i="1"/>
  <c r="AH93" i="1" s="1"/>
  <c r="I93" i="1"/>
  <c r="Y93" i="1" s="1"/>
  <c r="AM92" i="1"/>
  <c r="AN92" i="1" s="1"/>
  <c r="AG92" i="1"/>
  <c r="AH92" i="1" s="1"/>
  <c r="AJ92" i="1" s="1"/>
  <c r="AE92" i="1"/>
  <c r="I92" i="1"/>
  <c r="AG91" i="1"/>
  <c r="AH91" i="1" s="1"/>
  <c r="Z91" i="1"/>
  <c r="AE91" i="1"/>
  <c r="I91" i="1"/>
  <c r="Y91" i="1" s="1"/>
  <c r="AM90" i="1"/>
  <c r="AN90" i="1" s="1"/>
  <c r="AH90" i="1"/>
  <c r="AG90" i="1"/>
  <c r="AE90" i="1"/>
  <c r="I90" i="1"/>
  <c r="X90" i="1" s="1"/>
  <c r="AM89" i="1"/>
  <c r="AG89" i="1"/>
  <c r="AH89" i="1" s="1"/>
  <c r="AJ89" i="1" s="1"/>
  <c r="AE89" i="1"/>
  <c r="I89" i="1"/>
  <c r="AM88" i="1"/>
  <c r="AN88" i="1" s="1"/>
  <c r="AG88" i="1"/>
  <c r="AH88" i="1" s="1"/>
  <c r="I88" i="1"/>
  <c r="AG87" i="1"/>
  <c r="AH87" i="1" s="1"/>
  <c r="I87" i="1"/>
  <c r="Y87" i="1" s="1"/>
  <c r="AG86" i="1"/>
  <c r="AH86" i="1" s="1"/>
  <c r="I86" i="1"/>
  <c r="AG85" i="1"/>
  <c r="AH85" i="1" s="1"/>
  <c r="I85" i="1"/>
  <c r="AM84" i="1"/>
  <c r="AG84" i="1"/>
  <c r="AH84" i="1" s="1"/>
  <c r="AJ84" i="1" s="1"/>
  <c r="AE84" i="1"/>
  <c r="I84" i="1"/>
  <c r="J84" i="1" s="1"/>
  <c r="AH83" i="1"/>
  <c r="AG83" i="1"/>
  <c r="I83" i="1"/>
  <c r="AC83" i="1" s="1"/>
  <c r="AG82" i="1"/>
  <c r="AH82" i="1" s="1"/>
  <c r="AE82" i="1"/>
  <c r="I82" i="1"/>
  <c r="Y82" i="1" s="1"/>
  <c r="AG81" i="1"/>
  <c r="AH81" i="1" s="1"/>
  <c r="I81" i="1"/>
  <c r="AM80" i="1"/>
  <c r="AN80" i="1" s="1"/>
  <c r="AG80" i="1"/>
  <c r="AH80" i="1" s="1"/>
  <c r="I80" i="1"/>
  <c r="Y80" i="1" s="1"/>
  <c r="AG79" i="1"/>
  <c r="AH79" i="1" s="1"/>
  <c r="AJ79" i="1" s="1"/>
  <c r="I79" i="1"/>
  <c r="AG78" i="1"/>
  <c r="AH78" i="1" s="1"/>
  <c r="W78" i="1"/>
  <c r="I78" i="1"/>
  <c r="Y78" i="1" s="1"/>
  <c r="AG77" i="1"/>
  <c r="AH77" i="1" s="1"/>
  <c r="I77" i="1"/>
  <c r="AM76" i="1"/>
  <c r="AN76" i="1" s="1"/>
  <c r="AG76" i="1"/>
  <c r="AH76" i="1" s="1"/>
  <c r="Y76" i="1"/>
  <c r="AE76" i="1"/>
  <c r="I76" i="1"/>
  <c r="AM75" i="1"/>
  <c r="AN75" i="1" s="1"/>
  <c r="AG75" i="1"/>
  <c r="AH75" i="1" s="1"/>
  <c r="AJ75" i="1" s="1"/>
  <c r="I75" i="1"/>
  <c r="W75" i="1" s="1"/>
  <c r="AG74" i="1"/>
  <c r="AH74" i="1" s="1"/>
  <c r="Z74" i="1"/>
  <c r="J74" i="1"/>
  <c r="I74" i="1"/>
  <c r="Y74" i="1" s="1"/>
  <c r="AM73" i="1"/>
  <c r="AN73" i="1" s="1"/>
  <c r="AG73" i="1"/>
  <c r="AH73" i="1" s="1"/>
  <c r="AK73" i="1" s="1"/>
  <c r="AE73" i="1"/>
  <c r="I73" i="1"/>
  <c r="AM72" i="1"/>
  <c r="AN72" i="1" s="1"/>
  <c r="AG72" i="1"/>
  <c r="AH72" i="1" s="1"/>
  <c r="AJ72" i="1" s="1"/>
  <c r="AE72" i="1"/>
  <c r="I72" i="1"/>
  <c r="AM71" i="1"/>
  <c r="AN71" i="1" s="1"/>
  <c r="AG71" i="1"/>
  <c r="AH71" i="1" s="1"/>
  <c r="AJ71" i="1" s="1"/>
  <c r="I71" i="1"/>
  <c r="AG70" i="1"/>
  <c r="AH70" i="1" s="1"/>
  <c r="AE70" i="1"/>
  <c r="I70" i="1"/>
  <c r="W70" i="1" s="1"/>
  <c r="AG69" i="1"/>
  <c r="AH69" i="1" s="1"/>
  <c r="I69" i="1"/>
  <c r="Z69" i="1" s="1"/>
  <c r="AM68" i="1"/>
  <c r="AH68" i="1"/>
  <c r="AJ68" i="1" s="1"/>
  <c r="AG68" i="1"/>
  <c r="Y68" i="1"/>
  <c r="AE68" i="1"/>
  <c r="I68" i="1"/>
  <c r="AM67" i="1"/>
  <c r="AN67" i="1" s="1"/>
  <c r="AG67" i="1"/>
  <c r="AH67" i="1" s="1"/>
  <c r="AJ67" i="1" s="1"/>
  <c r="Y67" i="1"/>
  <c r="X67" i="1"/>
  <c r="W67" i="1"/>
  <c r="J67" i="1"/>
  <c r="I67" i="1"/>
  <c r="AG66" i="1"/>
  <c r="AH66" i="1" s="1"/>
  <c r="W66" i="1"/>
  <c r="J66" i="1"/>
  <c r="I66" i="1"/>
  <c r="X66" i="1" s="1"/>
  <c r="AG65" i="1"/>
  <c r="AH65" i="1" s="1"/>
  <c r="AK65" i="1" s="1"/>
  <c r="I65" i="1"/>
  <c r="W65" i="1" s="1"/>
  <c r="AH64" i="1"/>
  <c r="AJ64" i="1" s="1"/>
  <c r="AG64" i="1"/>
  <c r="I64" i="1"/>
  <c r="Y64" i="1" s="1"/>
  <c r="AM63" i="1"/>
  <c r="AN63" i="1" s="1"/>
  <c r="AG63" i="1"/>
  <c r="AH63" i="1" s="1"/>
  <c r="AJ63" i="1" s="1"/>
  <c r="I63" i="1"/>
  <c r="Y63" i="1" s="1"/>
  <c r="AG62" i="1"/>
  <c r="AH62" i="1" s="1"/>
  <c r="AE62" i="1"/>
  <c r="W62" i="1"/>
  <c r="I62" i="1"/>
  <c r="X62" i="1" s="1"/>
  <c r="AG61" i="1"/>
  <c r="AH61" i="1" s="1"/>
  <c r="I61" i="1"/>
  <c r="AG60" i="1"/>
  <c r="AH60" i="1" s="1"/>
  <c r="I60" i="1"/>
  <c r="Y60" i="1" s="1"/>
  <c r="AG59" i="1"/>
  <c r="AH59" i="1" s="1"/>
  <c r="AJ59" i="1" s="1"/>
  <c r="X59" i="1"/>
  <c r="I59" i="1"/>
  <c r="Y59" i="1" s="1"/>
  <c r="AG58" i="1"/>
  <c r="AH58" i="1" s="1"/>
  <c r="I58" i="1"/>
  <c r="Y58" i="1" s="1"/>
  <c r="AG57" i="1"/>
  <c r="AH57" i="1" s="1"/>
  <c r="I57" i="1"/>
  <c r="AM56" i="1"/>
  <c r="AN56" i="1" s="1"/>
  <c r="AG56" i="1"/>
  <c r="AH56" i="1" s="1"/>
  <c r="AJ56" i="1" s="1"/>
  <c r="AE56" i="1"/>
  <c r="I56" i="1"/>
  <c r="Y56" i="1" s="1"/>
  <c r="AM55" i="1"/>
  <c r="AN55" i="1" s="1"/>
  <c r="AG55" i="1"/>
  <c r="AH55" i="1" s="1"/>
  <c r="AJ55" i="1" s="1"/>
  <c r="J55" i="1"/>
  <c r="I55" i="1"/>
  <c r="Y55" i="1" s="1"/>
  <c r="AM54" i="1"/>
  <c r="AN54" i="1" s="1"/>
  <c r="AG54" i="1"/>
  <c r="AH54" i="1" s="1"/>
  <c r="I54" i="1"/>
  <c r="J54" i="1" s="1"/>
  <c r="AM53" i="1"/>
  <c r="AN53" i="1" s="1"/>
  <c r="AH53" i="1"/>
  <c r="AK53" i="1" s="1"/>
  <c r="AG53" i="1"/>
  <c r="AE53" i="1"/>
  <c r="I53" i="1"/>
  <c r="AM52" i="1"/>
  <c r="AG52" i="1"/>
  <c r="AH52" i="1" s="1"/>
  <c r="AE52" i="1"/>
  <c r="I52" i="1"/>
  <c r="Y52" i="1" s="1"/>
  <c r="AM51" i="1"/>
  <c r="AN51" i="1" s="1"/>
  <c r="AG51" i="1"/>
  <c r="AH51" i="1" s="1"/>
  <c r="AJ51" i="1" s="1"/>
  <c r="I51" i="1"/>
  <c r="Y51" i="1" s="1"/>
  <c r="AM50" i="1"/>
  <c r="AG50" i="1"/>
  <c r="AH50" i="1" s="1"/>
  <c r="AE50" i="1"/>
  <c r="I50" i="1"/>
  <c r="Z50" i="1" s="1"/>
  <c r="AG49" i="1"/>
  <c r="AH49" i="1" s="1"/>
  <c r="AE49" i="1"/>
  <c r="I49" i="1"/>
  <c r="AM48" i="1"/>
  <c r="AN48" i="1" s="1"/>
  <c r="AG48" i="1"/>
  <c r="AH48" i="1" s="1"/>
  <c r="AJ48" i="1" s="1"/>
  <c r="I48" i="1"/>
  <c r="AM47" i="1"/>
  <c r="AG47" i="1"/>
  <c r="AH47" i="1" s="1"/>
  <c r="AJ47" i="1" s="1"/>
  <c r="I47" i="1"/>
  <c r="W47" i="1" s="1"/>
  <c r="AM46" i="1"/>
  <c r="AN46" i="1" s="1"/>
  <c r="AG46" i="1"/>
  <c r="AH46" i="1" s="1"/>
  <c r="AE46" i="1"/>
  <c r="I46" i="1"/>
  <c r="AG45" i="1"/>
  <c r="AH45" i="1" s="1"/>
  <c r="AE45" i="1"/>
  <c r="I45" i="1"/>
  <c r="Z45" i="1" s="1"/>
  <c r="AG44" i="1"/>
  <c r="AH44" i="1" s="1"/>
  <c r="I44" i="1"/>
  <c r="Y44" i="1" s="1"/>
  <c r="AG43" i="1"/>
  <c r="AH43" i="1" s="1"/>
  <c r="AJ43" i="1" s="1"/>
  <c r="I43" i="1"/>
  <c r="W43" i="1" s="1"/>
  <c r="AG42" i="1"/>
  <c r="AH42" i="1" s="1"/>
  <c r="I42" i="1"/>
  <c r="AG41" i="1"/>
  <c r="AH41" i="1" s="1"/>
  <c r="Y41" i="1"/>
  <c r="I41" i="1"/>
  <c r="AH40" i="1"/>
  <c r="AJ40" i="1" s="1"/>
  <c r="AG40" i="1"/>
  <c r="I40" i="1"/>
  <c r="Y40" i="1" s="1"/>
  <c r="AG39" i="1"/>
  <c r="AH39" i="1" s="1"/>
  <c r="AJ39" i="1" s="1"/>
  <c r="X39" i="1"/>
  <c r="W39" i="1"/>
  <c r="I39" i="1"/>
  <c r="AG38" i="1"/>
  <c r="AH38" i="1" s="1"/>
  <c r="Y38" i="1"/>
  <c r="X38" i="1"/>
  <c r="W38" i="1"/>
  <c r="I38" i="1"/>
  <c r="J38" i="1" s="1"/>
  <c r="AH37" i="1"/>
  <c r="AG37" i="1"/>
  <c r="I37" i="1"/>
  <c r="W37" i="1" s="1"/>
  <c r="AM36" i="1"/>
  <c r="AN36" i="1" s="1"/>
  <c r="AG36" i="1"/>
  <c r="AH36" i="1" s="1"/>
  <c r="AE36" i="1"/>
  <c r="I36" i="1"/>
  <c r="Y36" i="1" s="1"/>
  <c r="AM35" i="1"/>
  <c r="AN35" i="1" s="1"/>
  <c r="AG35" i="1"/>
  <c r="AH35" i="1" s="1"/>
  <c r="AJ35" i="1" s="1"/>
  <c r="J35" i="1"/>
  <c r="I35" i="1"/>
  <c r="X35" i="1" s="1"/>
  <c r="AG34" i="1"/>
  <c r="AH34" i="1" s="1"/>
  <c r="AE34" i="1"/>
  <c r="J34" i="1"/>
  <c r="I34" i="1"/>
  <c r="X34" i="1" s="1"/>
  <c r="AM33" i="1"/>
  <c r="AN33" i="1" s="1"/>
  <c r="AH33" i="1"/>
  <c r="AK33" i="1" s="1"/>
  <c r="AG33" i="1"/>
  <c r="I33" i="1"/>
  <c r="Z33" i="1" s="1"/>
  <c r="AM32" i="1"/>
  <c r="AN32" i="1" s="1"/>
  <c r="AG32" i="1"/>
  <c r="AH32" i="1" s="1"/>
  <c r="AJ32" i="1" s="1"/>
  <c r="AE32" i="1"/>
  <c r="I32" i="1"/>
  <c r="AM31" i="1"/>
  <c r="AN31" i="1" s="1"/>
  <c r="AG31" i="1"/>
  <c r="AH31" i="1" s="1"/>
  <c r="AJ31" i="1" s="1"/>
  <c r="I31" i="1"/>
  <c r="Y31" i="1" s="1"/>
  <c r="AM30" i="1"/>
  <c r="AN30" i="1" s="1"/>
  <c r="AG30" i="1"/>
  <c r="AH30" i="1" s="1"/>
  <c r="AE30" i="1"/>
  <c r="I30" i="1"/>
  <c r="J30" i="1" s="1"/>
  <c r="AG29" i="1"/>
  <c r="AH29" i="1" s="1"/>
  <c r="AE29" i="1"/>
  <c r="I29" i="1"/>
  <c r="AM28" i="1"/>
  <c r="AG28" i="1"/>
  <c r="AH28" i="1" s="1"/>
  <c r="AE28" i="1"/>
  <c r="I28" i="1"/>
  <c r="Y28" i="1" s="1"/>
  <c r="AM27" i="1"/>
  <c r="AG27" i="1"/>
  <c r="AH27" i="1" s="1"/>
  <c r="AJ27" i="1" s="1"/>
  <c r="I27" i="1"/>
  <c r="Y27" i="1" s="1"/>
  <c r="AM26" i="1"/>
  <c r="AN26" i="1" s="1"/>
  <c r="AG26" i="1"/>
  <c r="AH26" i="1" s="1"/>
  <c r="AE26" i="1"/>
  <c r="I26" i="1"/>
  <c r="J26" i="1" s="1"/>
  <c r="AG25" i="1"/>
  <c r="AH25" i="1" s="1"/>
  <c r="AE25" i="1"/>
  <c r="I25" i="1"/>
  <c r="Y25" i="1" s="1"/>
  <c r="AG24" i="1"/>
  <c r="AH24" i="1" s="1"/>
  <c r="AE24" i="1"/>
  <c r="I24" i="1"/>
  <c r="J24" i="1" s="1"/>
  <c r="AG23" i="1"/>
  <c r="AH23" i="1" s="1"/>
  <c r="AJ23" i="1" s="1"/>
  <c r="I23" i="1"/>
  <c r="AM22" i="1"/>
  <c r="AN22" i="1" s="1"/>
  <c r="AG22" i="1"/>
  <c r="AH22" i="1" s="1"/>
  <c r="AK22" i="1" s="1"/>
  <c r="I22" i="1"/>
  <c r="W22" i="1" s="1"/>
  <c r="AM21" i="1"/>
  <c r="AG21" i="1"/>
  <c r="AH21" i="1" s="1"/>
  <c r="I21" i="1"/>
  <c r="AG20" i="1"/>
  <c r="AH20" i="1" s="1"/>
  <c r="I20" i="1"/>
  <c r="Y20" i="1" s="1"/>
  <c r="AG19" i="1"/>
  <c r="AH19" i="1" s="1"/>
  <c r="AJ19" i="1" s="1"/>
  <c r="I19" i="1"/>
  <c r="Y19" i="1" s="1"/>
  <c r="AG18" i="1"/>
  <c r="AH18" i="1" s="1"/>
  <c r="I18" i="1"/>
  <c r="J18" i="1" s="1"/>
  <c r="AH17" i="1"/>
  <c r="AJ17" i="1" s="1"/>
  <c r="AG17" i="1"/>
  <c r="I17" i="1"/>
  <c r="AM16" i="1"/>
  <c r="AN16" i="1" s="1"/>
  <c r="AG16" i="1"/>
  <c r="AH16" i="1" s="1"/>
  <c r="AE16" i="1"/>
  <c r="I16" i="1"/>
  <c r="AM15" i="1"/>
  <c r="AN15" i="1" s="1"/>
  <c r="AG15" i="1"/>
  <c r="AH15" i="1" s="1"/>
  <c r="AJ15" i="1" s="1"/>
  <c r="I15" i="1"/>
  <c r="Y15" i="1" s="1"/>
  <c r="AM14" i="1"/>
  <c r="AN14" i="1" s="1"/>
  <c r="AG14" i="1"/>
  <c r="AH14" i="1" s="1"/>
  <c r="AE14" i="1"/>
  <c r="X14" i="1"/>
  <c r="W14" i="1"/>
  <c r="I14" i="1"/>
  <c r="J14" i="1" s="1"/>
  <c r="AM13" i="1"/>
  <c r="AN13" i="1" s="1"/>
  <c r="AG13" i="1"/>
  <c r="AH13" i="1" s="1"/>
  <c r="AE13" i="1"/>
  <c r="AD13" i="1"/>
  <c r="J13" i="1"/>
  <c r="I13" i="1"/>
  <c r="X13" i="1" s="1"/>
  <c r="AM12" i="1"/>
  <c r="AN12" i="1" s="1"/>
  <c r="AH12" i="1"/>
  <c r="AJ12" i="1" s="1"/>
  <c r="AG12" i="1"/>
  <c r="AE12" i="1"/>
  <c r="AD12" i="1"/>
  <c r="AC12" i="1"/>
  <c r="Y12" i="1"/>
  <c r="J12" i="1"/>
  <c r="I12" i="1"/>
  <c r="AM11" i="1"/>
  <c r="AN11" i="1" s="1"/>
  <c r="AG11" i="1"/>
  <c r="AH11" i="1" s="1"/>
  <c r="AJ11" i="1" s="1"/>
  <c r="AD11" i="1"/>
  <c r="AC11" i="1"/>
  <c r="Y11" i="1"/>
  <c r="J11" i="1"/>
  <c r="I11" i="1"/>
  <c r="X11" i="1" s="1"/>
  <c r="AH10" i="1"/>
  <c r="AJ10" i="1" s="1"/>
  <c r="AG10" i="1"/>
  <c r="AE10" i="1"/>
  <c r="AD10" i="1"/>
  <c r="Z10" i="1"/>
  <c r="Y10" i="1"/>
  <c r="X10" i="1"/>
  <c r="J10" i="1"/>
  <c r="I10" i="1"/>
  <c r="W10" i="1" s="1"/>
  <c r="AM9" i="1"/>
  <c r="AG9" i="1"/>
  <c r="AH9" i="1" s="1"/>
  <c r="AE9" i="1"/>
  <c r="AD9" i="1"/>
  <c r="J9" i="1"/>
  <c r="I9" i="1"/>
  <c r="X9" i="1" s="1"/>
  <c r="AG8" i="1"/>
  <c r="AH8" i="1" s="1"/>
  <c r="AE8" i="1"/>
  <c r="AD8" i="1"/>
  <c r="J8" i="1"/>
  <c r="I8" i="1"/>
  <c r="Z8" i="1" s="1"/>
  <c r="AG7" i="1"/>
  <c r="AH7" i="1" s="1"/>
  <c r="AD7" i="1"/>
  <c r="AC7" i="1"/>
  <c r="Y7" i="1"/>
  <c r="X7" i="1"/>
  <c r="W7" i="1"/>
  <c r="J7" i="1"/>
  <c r="I7" i="1"/>
  <c r="AM6" i="1"/>
  <c r="AN6" i="1" s="1"/>
  <c r="AG6" i="1"/>
  <c r="AH6" i="1" s="1"/>
  <c r="AK6" i="1" s="1"/>
  <c r="AD6" i="1"/>
  <c r="J6" i="1"/>
  <c r="I6" i="1"/>
  <c r="Z6" i="1" s="1"/>
  <c r="AM5" i="1"/>
  <c r="AN5" i="1" s="1"/>
  <c r="AG5" i="1"/>
  <c r="AH5" i="1" s="1"/>
  <c r="AK5" i="1" s="1"/>
  <c r="AD5" i="1"/>
  <c r="R5" i="1"/>
  <c r="AE5" i="1" s="1"/>
  <c r="J5" i="1"/>
  <c r="I5" i="1"/>
  <c r="X5" i="1" s="1"/>
  <c r="B1" i="1"/>
  <c r="Z41" i="1" l="1"/>
  <c r="Z226" i="1"/>
  <c r="AE286" i="1"/>
  <c r="Z202" i="1"/>
  <c r="Z237" i="1"/>
  <c r="AE302" i="1"/>
  <c r="Z126" i="1"/>
  <c r="Z203" i="1"/>
  <c r="Z261" i="1"/>
  <c r="Z7" i="1"/>
  <c r="Z49" i="1"/>
  <c r="Z178" i="1"/>
  <c r="Z38" i="1"/>
  <c r="Z61" i="1"/>
  <c r="Z98" i="1"/>
  <c r="AN228" i="1"/>
  <c r="AN21" i="1"/>
  <c r="AN187" i="1"/>
  <c r="AN109" i="1"/>
  <c r="AN168" i="1"/>
  <c r="AN183" i="1"/>
  <c r="AN27" i="1"/>
  <c r="AN152" i="1"/>
  <c r="AN177" i="1"/>
  <c r="AN192" i="1"/>
  <c r="AN196" i="1"/>
  <c r="AN207" i="1"/>
  <c r="AN17" i="1"/>
  <c r="AN37" i="1"/>
  <c r="AN57" i="1"/>
  <c r="AN77" i="1"/>
  <c r="AN97" i="1"/>
  <c r="AN117" i="1"/>
  <c r="AN137" i="1"/>
  <c r="AN157" i="1"/>
  <c r="AN197" i="1"/>
  <c r="AN217" i="1"/>
  <c r="AN237" i="1"/>
  <c r="AN257" i="1"/>
  <c r="AN277" i="1"/>
  <c r="AN297" i="1"/>
  <c r="AN50" i="1"/>
  <c r="AN68" i="1"/>
  <c r="AN129" i="1"/>
  <c r="AN267" i="1"/>
  <c r="AN272" i="1"/>
  <c r="AN296" i="1"/>
  <c r="AN315" i="1"/>
  <c r="AN18" i="1"/>
  <c r="AN38" i="1"/>
  <c r="AN58" i="1"/>
  <c r="AN78" i="1"/>
  <c r="AN98" i="1"/>
  <c r="AN118" i="1"/>
  <c r="AN138" i="1"/>
  <c r="AN158" i="1"/>
  <c r="AN178" i="1"/>
  <c r="AN198" i="1"/>
  <c r="AN218" i="1"/>
  <c r="AN238" i="1"/>
  <c r="AN258" i="1"/>
  <c r="AN298" i="1"/>
  <c r="AN19" i="1"/>
  <c r="AN79" i="1"/>
  <c r="AN139" i="1"/>
  <c r="AN199" i="1"/>
  <c r="AN259" i="1"/>
  <c r="AN20" i="1"/>
  <c r="AN120" i="1"/>
  <c r="AN180" i="1"/>
  <c r="AN240" i="1"/>
  <c r="AN300" i="1"/>
  <c r="AN247" i="1"/>
  <c r="AN41" i="1"/>
  <c r="AN101" i="1"/>
  <c r="AN141" i="1"/>
  <c r="AN201" i="1"/>
  <c r="AN221" i="1"/>
  <c r="AN281" i="1"/>
  <c r="AN301" i="1"/>
  <c r="AN162" i="1"/>
  <c r="AN268" i="1"/>
  <c r="AN42" i="1"/>
  <c r="AN62" i="1"/>
  <c r="AN142" i="1"/>
  <c r="AN202" i="1"/>
  <c r="AN302" i="1"/>
  <c r="AN121" i="1"/>
  <c r="AN278" i="1"/>
  <c r="AN23" i="1"/>
  <c r="AN103" i="1"/>
  <c r="AN123" i="1"/>
  <c r="AN143" i="1"/>
  <c r="AN163" i="1"/>
  <c r="AN203" i="1"/>
  <c r="AN223" i="1"/>
  <c r="AN243" i="1"/>
  <c r="AN263" i="1"/>
  <c r="AN283" i="1"/>
  <c r="AN303" i="1"/>
  <c r="AN9" i="1"/>
  <c r="AN3" i="1" s="1"/>
  <c r="AN89" i="1"/>
  <c r="AN111" i="1"/>
  <c r="AN170" i="1"/>
  <c r="AN24" i="1"/>
  <c r="AN44" i="1"/>
  <c r="AN64" i="1"/>
  <c r="AN104" i="1"/>
  <c r="AN124" i="1"/>
  <c r="AN144" i="1"/>
  <c r="AN164" i="1"/>
  <c r="AN184" i="1"/>
  <c r="AN204" i="1"/>
  <c r="AN224" i="1"/>
  <c r="AN244" i="1"/>
  <c r="AN284" i="1"/>
  <c r="AN304" i="1"/>
  <c r="AN47" i="1"/>
  <c r="AN84" i="1"/>
  <c r="AN212" i="1"/>
  <c r="AN264" i="1"/>
  <c r="AN309" i="1"/>
  <c r="AN25" i="1"/>
  <c r="AN45" i="1"/>
  <c r="AN65" i="1"/>
  <c r="AN85" i="1"/>
  <c r="AN105" i="1"/>
  <c r="AN185" i="1"/>
  <c r="AN205" i="1"/>
  <c r="AN225" i="1"/>
  <c r="AN265" i="1"/>
  <c r="AN52" i="1"/>
  <c r="AN66" i="1"/>
  <c r="AN86" i="1"/>
  <c r="AN106" i="1"/>
  <c r="AN206" i="1"/>
  <c r="AN266" i="1"/>
  <c r="AN306" i="1"/>
  <c r="AN39" i="1"/>
  <c r="AN99" i="1"/>
  <c r="AN159" i="1"/>
  <c r="AN219" i="1"/>
  <c r="AN299" i="1"/>
  <c r="AN60" i="1"/>
  <c r="AN160" i="1"/>
  <c r="AN220" i="1"/>
  <c r="AN280" i="1"/>
  <c r="AN81" i="1"/>
  <c r="AN181" i="1"/>
  <c r="AN241" i="1"/>
  <c r="AN208" i="1"/>
  <c r="AN102" i="1"/>
  <c r="AN262" i="1"/>
  <c r="AN83" i="1"/>
  <c r="AN122" i="1"/>
  <c r="AN190" i="1"/>
  <c r="AN269" i="1"/>
  <c r="AN7" i="1"/>
  <c r="AN87" i="1"/>
  <c r="AN127" i="1"/>
  <c r="AN147" i="1"/>
  <c r="AN167" i="1"/>
  <c r="AN287" i="1"/>
  <c r="AN307" i="1"/>
  <c r="AN59" i="1"/>
  <c r="AN119" i="1"/>
  <c r="AN179" i="1"/>
  <c r="AN239" i="1"/>
  <c r="AN279" i="1"/>
  <c r="AN40" i="1"/>
  <c r="AN140" i="1"/>
  <c r="AN200" i="1"/>
  <c r="AN260" i="1"/>
  <c r="AN28" i="1"/>
  <c r="AN308" i="1"/>
  <c r="AN61" i="1"/>
  <c r="AN161" i="1"/>
  <c r="AN261" i="1"/>
  <c r="AN82" i="1"/>
  <c r="AN182" i="1"/>
  <c r="AN242" i="1"/>
  <c r="AN43" i="1"/>
  <c r="AN107" i="1"/>
  <c r="AN150" i="1"/>
  <c r="AN171" i="1"/>
  <c r="AN8" i="1"/>
  <c r="AN128" i="1"/>
  <c r="AN148" i="1"/>
  <c r="AN188" i="1"/>
  <c r="AN248" i="1"/>
  <c r="AK100" i="1"/>
  <c r="AM100" i="1"/>
  <c r="AN100" i="1" s="1"/>
  <c r="AK260" i="1"/>
  <c r="AK202" i="1"/>
  <c r="AK83" i="1"/>
  <c r="AK221" i="1"/>
  <c r="AK118" i="1"/>
  <c r="AK298" i="1"/>
  <c r="AK103" i="1"/>
  <c r="AK282" i="1"/>
  <c r="AK279" i="1"/>
  <c r="AK287" i="1"/>
  <c r="AK49" i="1"/>
  <c r="AK239" i="1"/>
  <c r="AK266" i="1"/>
  <c r="AK258" i="1"/>
  <c r="AK10" i="1"/>
  <c r="AK99" i="1"/>
  <c r="AK102" i="1"/>
  <c r="AK225" i="1"/>
  <c r="AK230" i="1"/>
  <c r="AK240" i="1"/>
  <c r="AK242" i="1"/>
  <c r="AK57" i="1"/>
  <c r="AK238" i="1"/>
  <c r="AK37" i="1"/>
  <c r="AK29" i="1"/>
  <c r="AK167" i="1"/>
  <c r="AK45" i="1"/>
  <c r="AK41" i="1"/>
  <c r="AK267" i="1"/>
  <c r="AJ136" i="1"/>
  <c r="AK136" i="1"/>
  <c r="AJ273" i="1"/>
  <c r="AK273" i="1"/>
  <c r="AJ149" i="1"/>
  <c r="AK149" i="1"/>
  <c r="AJ297" i="1"/>
  <c r="AK297" i="1"/>
  <c r="AJ218" i="1"/>
  <c r="AK218" i="1"/>
  <c r="AJ309" i="1"/>
  <c r="AK309" i="1"/>
  <c r="AK304" i="1"/>
  <c r="AJ304" i="1"/>
  <c r="AK21" i="1"/>
  <c r="AJ21" i="1"/>
  <c r="AJ44" i="1"/>
  <c r="AK44" i="1"/>
  <c r="AK250" i="1"/>
  <c r="AJ250" i="1"/>
  <c r="AJ186" i="1"/>
  <c r="AK186" i="1"/>
  <c r="AJ270" i="1"/>
  <c r="AK270" i="1"/>
  <c r="AJ128" i="1"/>
  <c r="AK128" i="1"/>
  <c r="AK286" i="1"/>
  <c r="AJ286" i="1"/>
  <c r="AJ105" i="1"/>
  <c r="AK105" i="1"/>
  <c r="AK125" i="1"/>
  <c r="AJ125" i="1"/>
  <c r="AK81" i="1"/>
  <c r="AJ81" i="1"/>
  <c r="AK302" i="1"/>
  <c r="AJ302" i="1"/>
  <c r="AJ277" i="1"/>
  <c r="AK277" i="1"/>
  <c r="AK274" i="1"/>
  <c r="AJ274" i="1"/>
  <c r="AJ24" i="1"/>
  <c r="AK24" i="1"/>
  <c r="AJ28" i="1"/>
  <c r="AK28" i="1"/>
  <c r="AK206" i="1"/>
  <c r="AJ206" i="1"/>
  <c r="AK77" i="1"/>
  <c r="AJ77" i="1"/>
  <c r="AJ133" i="1"/>
  <c r="AK133" i="1"/>
  <c r="AJ261" i="1"/>
  <c r="AK261" i="1"/>
  <c r="AK312" i="1"/>
  <c r="AJ312" i="1"/>
  <c r="AK61" i="1"/>
  <c r="AJ61" i="1"/>
  <c r="AK254" i="1"/>
  <c r="AJ254" i="1"/>
  <c r="AK182" i="1"/>
  <c r="AJ182" i="1"/>
  <c r="AK9" i="1"/>
  <c r="AJ9" i="1"/>
  <c r="AJ80" i="1"/>
  <c r="AK80" i="1"/>
  <c r="AK158" i="1"/>
  <c r="AJ158" i="1"/>
  <c r="AJ178" i="1"/>
  <c r="AK178" i="1"/>
  <c r="AK12" i="1"/>
  <c r="AJ76" i="1"/>
  <c r="AK76" i="1"/>
  <c r="AJ155" i="1"/>
  <c r="AJ140" i="1"/>
  <c r="AK140" i="1"/>
  <c r="AK198" i="1"/>
  <c r="AJ313" i="1"/>
  <c r="AK313" i="1"/>
  <c r="AK134" i="1"/>
  <c r="AJ134" i="1"/>
  <c r="AK69" i="1"/>
  <c r="AJ69" i="1"/>
  <c r="AK131" i="1"/>
  <c r="AK106" i="1"/>
  <c r="AJ106" i="1"/>
  <c r="AK300" i="1"/>
  <c r="AJ300" i="1"/>
  <c r="AK203" i="1"/>
  <c r="AJ203" i="1"/>
  <c r="AJ60" i="1"/>
  <c r="AK60" i="1"/>
  <c r="AK308" i="1"/>
  <c r="AJ308" i="1"/>
  <c r="AJ246" i="1"/>
  <c r="AK98" i="1"/>
  <c r="AJ98" i="1"/>
  <c r="AJ234" i="1"/>
  <c r="AK251" i="1"/>
  <c r="AJ251" i="1"/>
  <c r="AJ306" i="1"/>
  <c r="AK290" i="1"/>
  <c r="AJ290" i="1"/>
  <c r="AJ85" i="1"/>
  <c r="AK85" i="1"/>
  <c r="AK139" i="1"/>
  <c r="AJ230" i="1"/>
  <c r="AJ239" i="1"/>
  <c r="AJ255" i="1"/>
  <c r="AK255" i="1"/>
  <c r="AJ36" i="1"/>
  <c r="AK36" i="1"/>
  <c r="AK71" i="1"/>
  <c r="AK104" i="1"/>
  <c r="AJ25" i="1"/>
  <c r="AK25" i="1"/>
  <c r="AK68" i="1"/>
  <c r="AK310" i="1"/>
  <c r="AJ310" i="1"/>
  <c r="AJ141" i="1"/>
  <c r="AK141" i="1"/>
  <c r="AK210" i="1"/>
  <c r="AJ210" i="1"/>
  <c r="AJ16" i="1"/>
  <c r="AK16" i="1"/>
  <c r="AJ52" i="1"/>
  <c r="AK52" i="1"/>
  <c r="AK174" i="1"/>
  <c r="AK13" i="1"/>
  <c r="AJ13" i="1"/>
  <c r="AJ20" i="1"/>
  <c r="AK20" i="1"/>
  <c r="AK292" i="1"/>
  <c r="AJ91" i="1"/>
  <c r="AK91" i="1"/>
  <c r="AJ115" i="1"/>
  <c r="AJ132" i="1"/>
  <c r="AK132" i="1"/>
  <c r="AJ156" i="1"/>
  <c r="AK156" i="1"/>
  <c r="AJ262" i="1"/>
  <c r="AK262" i="1"/>
  <c r="AK280" i="1"/>
  <c r="AK129" i="1"/>
  <c r="AJ129" i="1"/>
  <c r="AK17" i="1"/>
  <c r="AJ226" i="1"/>
  <c r="AK108" i="1"/>
  <c r="AK205" i="1"/>
  <c r="AK263" i="1"/>
  <c r="AJ8" i="1"/>
  <c r="AK8" i="1"/>
  <c r="AJ99" i="1"/>
  <c r="AK154" i="1"/>
  <c r="AJ154" i="1"/>
  <c r="AJ235" i="1"/>
  <c r="AK271" i="1"/>
  <c r="AJ271" i="1"/>
  <c r="AJ294" i="1"/>
  <c r="AK15" i="1"/>
  <c r="AJ109" i="1"/>
  <c r="AK109" i="1"/>
  <c r="AK137" i="1"/>
  <c r="AJ137" i="1"/>
  <c r="AJ170" i="1"/>
  <c r="AK170" i="1"/>
  <c r="AJ151" i="1"/>
  <c r="AK264" i="1"/>
  <c r="AJ287" i="1"/>
  <c r="AJ146" i="1"/>
  <c r="AK143" i="1"/>
  <c r="AJ240" i="1"/>
  <c r="AK268" i="1"/>
  <c r="AK193" i="1"/>
  <c r="AJ236" i="1"/>
  <c r="AJ95" i="1"/>
  <c r="AK173" i="1"/>
  <c r="AK63" i="1"/>
  <c r="AJ167" i="1"/>
  <c r="AK249" i="1"/>
  <c r="AJ116" i="1"/>
  <c r="AK117" i="1"/>
  <c r="AK135" i="1"/>
  <c r="AK181" i="1"/>
  <c r="AJ194" i="1"/>
  <c r="AJ296" i="1"/>
  <c r="AJ103" i="1"/>
  <c r="AK157" i="1"/>
  <c r="AK276" i="1"/>
  <c r="Z218" i="1"/>
  <c r="Z214" i="1"/>
  <c r="Z219" i="1"/>
  <c r="Z210" i="1"/>
  <c r="AA292" i="1"/>
  <c r="AA67" i="1"/>
  <c r="AB67" i="1" s="1"/>
  <c r="Z245" i="1"/>
  <c r="Z299" i="1"/>
  <c r="Z311" i="1"/>
  <c r="Z284" i="1"/>
  <c r="Z303" i="1"/>
  <c r="AA315" i="1"/>
  <c r="AC315" i="1" s="1"/>
  <c r="Z255" i="1"/>
  <c r="AE254" i="1"/>
  <c r="Z268" i="1"/>
  <c r="Z282" i="1"/>
  <c r="AA304" i="1"/>
  <c r="AC304" i="1" s="1"/>
  <c r="Z307" i="1"/>
  <c r="AE208" i="1"/>
  <c r="AE204" i="1"/>
  <c r="Z186" i="1"/>
  <c r="Z190" i="1"/>
  <c r="Z195" i="1"/>
  <c r="Z168" i="1"/>
  <c r="Z179" i="1"/>
  <c r="Z183" i="1"/>
  <c r="Z163" i="1"/>
  <c r="Z130" i="1"/>
  <c r="Z159" i="1"/>
  <c r="Z125" i="1"/>
  <c r="Z160" i="1"/>
  <c r="Z118" i="1"/>
  <c r="Z107" i="1"/>
  <c r="Z106" i="1"/>
  <c r="Z65" i="1"/>
  <c r="Z78" i="1"/>
  <c r="Z17" i="1"/>
  <c r="Z92" i="1"/>
  <c r="AC67" i="1"/>
  <c r="Z90" i="1"/>
  <c r="Z29" i="1"/>
  <c r="Z53" i="1"/>
  <c r="X232" i="1"/>
  <c r="W230" i="1"/>
  <c r="X219" i="1"/>
  <c r="Z216" i="1"/>
  <c r="Y219" i="1"/>
  <c r="W216" i="1"/>
  <c r="X216" i="1"/>
  <c r="AC216" i="1"/>
  <c r="W211" i="1"/>
  <c r="X211" i="1"/>
  <c r="Y211" i="1"/>
  <c r="Z211" i="1"/>
  <c r="AA295" i="1"/>
  <c r="AC295" i="1" s="1"/>
  <c r="J299" i="1"/>
  <c r="AA307" i="1"/>
  <c r="AC307" i="1" s="1"/>
  <c r="Y311" i="1"/>
  <c r="AA311" i="1" s="1"/>
  <c r="W316" i="1"/>
  <c r="AA296" i="1"/>
  <c r="AC296" i="1" s="1"/>
  <c r="Z298" i="1"/>
  <c r="J306" i="1"/>
  <c r="J308" i="1"/>
  <c r="W310" i="1"/>
  <c r="W312" i="1"/>
  <c r="X316" i="1"/>
  <c r="W299" i="1"/>
  <c r="Y310" i="1"/>
  <c r="X312" i="1"/>
  <c r="Z295" i="1"/>
  <c r="X299" i="1"/>
  <c r="J300" i="1"/>
  <c r="Z310" i="1"/>
  <c r="Y312" i="1"/>
  <c r="Y299" i="1"/>
  <c r="W303" i="1"/>
  <c r="Y306" i="1"/>
  <c r="X308" i="1"/>
  <c r="AA308" i="1" s="1"/>
  <c r="J311" i="1"/>
  <c r="W294" i="1"/>
  <c r="W300" i="1"/>
  <c r="AA300" i="1" s="1"/>
  <c r="X303" i="1"/>
  <c r="Z306" i="1"/>
  <c r="W314" i="1"/>
  <c r="AA314" i="1" s="1"/>
  <c r="AC314" i="1" s="1"/>
  <c r="Z283" i="1"/>
  <c r="W284" i="1"/>
  <c r="AA284" i="1" s="1"/>
  <c r="Z287" i="1"/>
  <c r="J287" i="1"/>
  <c r="X261" i="1"/>
  <c r="W246" i="1"/>
  <c r="W253" i="1"/>
  <c r="AA253" i="1" s="1"/>
  <c r="AC253" i="1" s="1"/>
  <c r="W254" i="1"/>
  <c r="W252" i="1"/>
  <c r="X253" i="1"/>
  <c r="Y254" i="1"/>
  <c r="J59" i="1"/>
  <c r="W59" i="1"/>
  <c r="Y43" i="1"/>
  <c r="Y50" i="1"/>
  <c r="J50" i="1"/>
  <c r="W29" i="1"/>
  <c r="Y34" i="1"/>
  <c r="Y29" i="1"/>
  <c r="Z34" i="1"/>
  <c r="W35" i="1"/>
  <c r="Z25" i="1"/>
  <c r="X26" i="1"/>
  <c r="AC78" i="1"/>
  <c r="Z122" i="1"/>
  <c r="W123" i="1"/>
  <c r="X135" i="1"/>
  <c r="Y150" i="1"/>
  <c r="AA150" i="1" s="1"/>
  <c r="Z184" i="1"/>
  <c r="Y187" i="1"/>
  <c r="Z220" i="1"/>
  <c r="J225" i="1"/>
  <c r="W283" i="1"/>
  <c r="W291" i="1"/>
  <c r="AC292" i="1"/>
  <c r="Z58" i="1"/>
  <c r="AA59" i="1"/>
  <c r="X70" i="1"/>
  <c r="X82" i="1"/>
  <c r="AA82" i="1" s="1"/>
  <c r="X92" i="1"/>
  <c r="Y106" i="1"/>
  <c r="J107" i="1"/>
  <c r="X123" i="1"/>
  <c r="W179" i="1"/>
  <c r="W184" i="1"/>
  <c r="Z187" i="1"/>
  <c r="W223" i="1"/>
  <c r="X237" i="1"/>
  <c r="X247" i="1"/>
  <c r="Z250" i="1"/>
  <c r="X251" i="1"/>
  <c r="W263" i="1"/>
  <c r="J275" i="1"/>
  <c r="X283" i="1"/>
  <c r="X288" i="1"/>
  <c r="AA288" i="1" s="1"/>
  <c r="AD288" i="1" s="1"/>
  <c r="X291" i="1"/>
  <c r="Y70" i="1"/>
  <c r="Z82" i="1"/>
  <c r="Y92" i="1"/>
  <c r="X99" i="1"/>
  <c r="W163" i="1"/>
  <c r="W167" i="1"/>
  <c r="X223" i="1"/>
  <c r="Y237" i="1"/>
  <c r="Y247" i="1"/>
  <c r="Y251" i="1"/>
  <c r="Y263" i="1"/>
  <c r="Y283" i="1"/>
  <c r="Y291" i="1"/>
  <c r="W30" i="1"/>
  <c r="W45" i="1"/>
  <c r="X74" i="1"/>
  <c r="AC82" i="1"/>
  <c r="W107" i="1"/>
  <c r="J118" i="1"/>
  <c r="W146" i="1"/>
  <c r="X163" i="1"/>
  <c r="X167" i="1"/>
  <c r="Z196" i="1"/>
  <c r="Y223" i="1"/>
  <c r="Z251" i="1"/>
  <c r="Z263" i="1"/>
  <c r="Z291" i="1"/>
  <c r="X30" i="1"/>
  <c r="W34" i="1"/>
  <c r="J39" i="1"/>
  <c r="Y95" i="1"/>
  <c r="W102" i="1"/>
  <c r="X146" i="1"/>
  <c r="AC163" i="1"/>
  <c r="Y167" i="1"/>
  <c r="Y190" i="1"/>
  <c r="Y196" i="1"/>
  <c r="W207" i="1"/>
  <c r="Y245" i="1"/>
  <c r="X256" i="1"/>
  <c r="X287" i="1"/>
  <c r="AA287" i="1" s="1"/>
  <c r="W25" i="1"/>
  <c r="Z167" i="1"/>
  <c r="J235" i="1"/>
  <c r="X242" i="1"/>
  <c r="W259" i="1"/>
  <c r="J91" i="1"/>
  <c r="J152" i="1"/>
  <c r="J159" i="1"/>
  <c r="AC168" i="1"/>
  <c r="J169" i="1"/>
  <c r="W41" i="1"/>
  <c r="Y65" i="1"/>
  <c r="J83" i="1"/>
  <c r="W92" i="1"/>
  <c r="Z95" i="1"/>
  <c r="W99" i="1"/>
  <c r="Z150" i="1"/>
  <c r="Y178" i="1"/>
  <c r="X199" i="1"/>
  <c r="W200" i="1"/>
  <c r="X207" i="1"/>
  <c r="W212" i="1"/>
  <c r="Z259" i="1"/>
  <c r="J264" i="1"/>
  <c r="Z271" i="1"/>
  <c r="X22" i="1"/>
  <c r="X47" i="1"/>
  <c r="W54" i="1"/>
  <c r="W61" i="1"/>
  <c r="Z83" i="1"/>
  <c r="X111" i="1"/>
  <c r="W152" i="1"/>
  <c r="W169" i="1"/>
  <c r="W195" i="1"/>
  <c r="Y199" i="1"/>
  <c r="W203" i="1"/>
  <c r="W224" i="1"/>
  <c r="X234" i="1"/>
  <c r="J255" i="1"/>
  <c r="X279" i="1"/>
  <c r="Y22" i="1"/>
  <c r="W26" i="1"/>
  <c r="Y47" i="1"/>
  <c r="X54" i="1"/>
  <c r="Y61" i="1"/>
  <c r="Y66" i="1"/>
  <c r="AA66" i="1" s="1"/>
  <c r="AB66" i="1" s="1"/>
  <c r="W83" i="1"/>
  <c r="Y111" i="1"/>
  <c r="Y166" i="1"/>
  <c r="Y195" i="1"/>
  <c r="W196" i="1"/>
  <c r="X203" i="1"/>
  <c r="AA203" i="1" s="1"/>
  <c r="Y264" i="1"/>
  <c r="Y279" i="1"/>
  <c r="Z22" i="1"/>
  <c r="Y54" i="1"/>
  <c r="Z66" i="1"/>
  <c r="X83" i="1"/>
  <c r="Y90" i="1"/>
  <c r="Z166" i="1"/>
  <c r="X196" i="1"/>
  <c r="Y203" i="1"/>
  <c r="J204" i="1"/>
  <c r="Z256" i="1"/>
  <c r="J262" i="1"/>
  <c r="J268" i="1"/>
  <c r="Y270" i="1"/>
  <c r="J271" i="1"/>
  <c r="Z279" i="1"/>
  <c r="Y17" i="1"/>
  <c r="W18" i="1"/>
  <c r="Y35" i="1"/>
  <c r="Y45" i="1"/>
  <c r="W69" i="1"/>
  <c r="Y83" i="1"/>
  <c r="W91" i="1"/>
  <c r="J119" i="1"/>
  <c r="J143" i="1"/>
  <c r="X255" i="1"/>
  <c r="W256" i="1"/>
  <c r="W275" i="1"/>
  <c r="Y8" i="1"/>
  <c r="Z13" i="1"/>
  <c r="X18" i="1"/>
  <c r="Y39" i="1"/>
  <c r="AA39" i="1" s="1"/>
  <c r="AC39" i="1" s="1"/>
  <c r="W50" i="1"/>
  <c r="J51" i="1"/>
  <c r="Y69" i="1"/>
  <c r="X91" i="1"/>
  <c r="W95" i="1"/>
  <c r="X103" i="1"/>
  <c r="X107" i="1"/>
  <c r="J120" i="1"/>
  <c r="X127" i="1"/>
  <c r="Z162" i="1"/>
  <c r="J220" i="1"/>
  <c r="Y268" i="1"/>
  <c r="W271" i="1"/>
  <c r="X275" i="1"/>
  <c r="J276" i="1"/>
  <c r="W11" i="1"/>
  <c r="X43" i="1"/>
  <c r="X50" i="1"/>
  <c r="X95" i="1"/>
  <c r="Y103" i="1"/>
  <c r="Y107" i="1"/>
  <c r="W119" i="1"/>
  <c r="W162" i="1"/>
  <c r="AA162" i="1" s="1"/>
  <c r="AB162" i="1" s="1"/>
  <c r="AA172" i="1"/>
  <c r="AC172" i="1" s="1"/>
  <c r="X226" i="1"/>
  <c r="W243" i="1"/>
  <c r="Y256" i="1"/>
  <c r="X263" i="1"/>
  <c r="X271" i="1"/>
  <c r="Y275" i="1"/>
  <c r="AB59" i="1"/>
  <c r="AD59" i="1"/>
  <c r="AC59" i="1"/>
  <c r="Z96" i="1"/>
  <c r="Y96" i="1"/>
  <c r="X96" i="1"/>
  <c r="W96" i="1"/>
  <c r="J42" i="1"/>
  <c r="J46" i="1"/>
  <c r="AC81" i="1"/>
  <c r="Z81" i="1"/>
  <c r="Y81" i="1"/>
  <c r="W81" i="1"/>
  <c r="J96" i="1"/>
  <c r="Z108" i="1"/>
  <c r="Y108" i="1"/>
  <c r="X108" i="1"/>
  <c r="W108" i="1"/>
  <c r="Y115" i="1"/>
  <c r="X115" i="1"/>
  <c r="Z142" i="1"/>
  <c r="X142" i="1"/>
  <c r="W142" i="1"/>
  <c r="J142" i="1"/>
  <c r="AC215" i="1"/>
  <c r="Z215" i="1"/>
  <c r="Y215" i="1"/>
  <c r="X215" i="1"/>
  <c r="W215" i="1"/>
  <c r="Z278" i="1"/>
  <c r="Y278" i="1"/>
  <c r="W278" i="1"/>
  <c r="Z267" i="1"/>
  <c r="Y267" i="1"/>
  <c r="X267" i="1"/>
  <c r="W267" i="1"/>
  <c r="J267" i="1"/>
  <c r="Z274" i="1"/>
  <c r="Y274" i="1"/>
  <c r="W274" i="1"/>
  <c r="AA10" i="1"/>
  <c r="AB10" i="1" s="1"/>
  <c r="W116" i="1"/>
  <c r="Y116" i="1"/>
  <c r="Z147" i="1"/>
  <c r="X147" i="1"/>
  <c r="W147" i="1"/>
  <c r="J147" i="1"/>
  <c r="J23" i="1"/>
  <c r="Y71" i="1"/>
  <c r="X71" i="1"/>
  <c r="W71" i="1"/>
  <c r="Y89" i="1"/>
  <c r="W89" i="1"/>
  <c r="J89" i="1"/>
  <c r="Y104" i="1"/>
  <c r="AC10" i="1"/>
  <c r="Y14" i="1"/>
  <c r="J15" i="1"/>
  <c r="Y18" i="1"/>
  <c r="J19" i="1"/>
  <c r="Z23" i="1"/>
  <c r="Y26" i="1"/>
  <c r="J27" i="1"/>
  <c r="Y30" i="1"/>
  <c r="J31" i="1"/>
  <c r="W42" i="1"/>
  <c r="W46" i="1"/>
  <c r="Z54" i="1"/>
  <c r="W57" i="1"/>
  <c r="J58" i="1"/>
  <c r="Z62" i="1"/>
  <c r="Y62" i="1"/>
  <c r="J71" i="1"/>
  <c r="Z87" i="1"/>
  <c r="X87" i="1"/>
  <c r="W87" i="1"/>
  <c r="J87" i="1"/>
  <c r="W114" i="1"/>
  <c r="Z114" i="1"/>
  <c r="X114" i="1"/>
  <c r="Y122" i="1"/>
  <c r="X122" i="1"/>
  <c r="W122" i="1"/>
  <c r="Z129" i="1"/>
  <c r="J130" i="1"/>
  <c r="J134" i="1"/>
  <c r="Z134" i="1"/>
  <c r="Y134" i="1"/>
  <c r="X134" i="1"/>
  <c r="Y142" i="1"/>
  <c r="Z229" i="1"/>
  <c r="Y229" i="1"/>
  <c r="Z239" i="1"/>
  <c r="X239" i="1"/>
  <c r="J239" i="1"/>
  <c r="Z260" i="1"/>
  <c r="Y260" i="1"/>
  <c r="X260" i="1"/>
  <c r="W260" i="1"/>
  <c r="J260" i="1"/>
  <c r="Y161" i="1"/>
  <c r="AA161" i="1" s="1"/>
  <c r="AB161" i="1" s="1"/>
  <c r="X161" i="1"/>
  <c r="W5" i="1"/>
  <c r="Z14" i="1"/>
  <c r="Z15" i="1"/>
  <c r="Z18" i="1"/>
  <c r="Z19" i="1"/>
  <c r="W23" i="1"/>
  <c r="Z26" i="1"/>
  <c r="Z30" i="1"/>
  <c r="W33" i="1"/>
  <c r="X42" i="1"/>
  <c r="X46" i="1"/>
  <c r="W51" i="1"/>
  <c r="W55" i="1"/>
  <c r="Y57" i="1"/>
  <c r="J62" i="1"/>
  <c r="W63" i="1"/>
  <c r="J63" i="1"/>
  <c r="J85" i="1"/>
  <c r="Y85" i="1"/>
  <c r="J88" i="1"/>
  <c r="Y88" i="1"/>
  <c r="X88" i="1"/>
  <c r="Z139" i="1"/>
  <c r="X139" i="1"/>
  <c r="W139" i="1"/>
  <c r="Z149" i="1"/>
  <c r="Y149" i="1"/>
  <c r="W149" i="1"/>
  <c r="Y156" i="1"/>
  <c r="X156" i="1"/>
  <c r="W156" i="1"/>
  <c r="X266" i="1"/>
  <c r="W266" i="1"/>
  <c r="J266" i="1"/>
  <c r="W129" i="1"/>
  <c r="Y183" i="1"/>
  <c r="X183" i="1"/>
  <c r="W183" i="1"/>
  <c r="Y5" i="1"/>
  <c r="Z9" i="1"/>
  <c r="Z11" i="1"/>
  <c r="W15" i="1"/>
  <c r="AA15" i="1" s="1"/>
  <c r="W19" i="1"/>
  <c r="J22" i="1"/>
  <c r="X23" i="1"/>
  <c r="W27" i="1"/>
  <c r="W31" i="1"/>
  <c r="Y33" i="1"/>
  <c r="Y37" i="1"/>
  <c r="Y42" i="1"/>
  <c r="J43" i="1"/>
  <c r="Y46" i="1"/>
  <c r="J47" i="1"/>
  <c r="X51" i="1"/>
  <c r="X55" i="1"/>
  <c r="Z57" i="1"/>
  <c r="W58" i="1"/>
  <c r="AC77" i="1"/>
  <c r="Z77" i="1"/>
  <c r="Y77" i="1"/>
  <c r="W77" i="1"/>
  <c r="J79" i="1"/>
  <c r="AC79" i="1"/>
  <c r="Y79" i="1"/>
  <c r="X79" i="1"/>
  <c r="Z121" i="1"/>
  <c r="W121" i="1"/>
  <c r="J139" i="1"/>
  <c r="J156" i="1"/>
  <c r="Z175" i="1"/>
  <c r="Y175" i="1"/>
  <c r="Y176" i="1"/>
  <c r="X176" i="1"/>
  <c r="W176" i="1"/>
  <c r="AA7" i="1"/>
  <c r="AB7" i="1" s="1"/>
  <c r="AA11" i="1"/>
  <c r="AB11" i="1" s="1"/>
  <c r="X15" i="1"/>
  <c r="X19" i="1"/>
  <c r="Y23" i="1"/>
  <c r="X27" i="1"/>
  <c r="X31" i="1"/>
  <c r="Z37" i="1"/>
  <c r="Z42" i="1"/>
  <c r="Z46" i="1"/>
  <c r="W49" i="1"/>
  <c r="W53" i="1"/>
  <c r="X58" i="1"/>
  <c r="X63" i="1"/>
  <c r="W85" i="1"/>
  <c r="W88" i="1"/>
  <c r="J176" i="1"/>
  <c r="X104" i="1"/>
  <c r="W104" i="1"/>
  <c r="J104" i="1"/>
  <c r="AC84" i="1"/>
  <c r="Y84" i="1"/>
  <c r="X84" i="1"/>
  <c r="W84" i="1"/>
  <c r="Y130" i="1"/>
  <c r="X130" i="1"/>
  <c r="W130" i="1"/>
  <c r="AA130" i="1" s="1"/>
  <c r="AC130" i="1" s="1"/>
  <c r="Z141" i="1"/>
  <c r="Y141" i="1"/>
  <c r="Y49" i="1"/>
  <c r="Y53" i="1"/>
  <c r="Z73" i="1"/>
  <c r="Y73" i="1"/>
  <c r="W73" i="1"/>
  <c r="J75" i="1"/>
  <c r="Y75" i="1"/>
  <c r="X75" i="1"/>
  <c r="W79" i="1"/>
  <c r="Z112" i="1"/>
  <c r="Y112" i="1"/>
  <c r="X112" i="1"/>
  <c r="W112" i="1"/>
  <c r="Z117" i="1"/>
  <c r="Y117" i="1"/>
  <c r="W117" i="1"/>
  <c r="Z156" i="1"/>
  <c r="W175" i="1"/>
  <c r="X180" i="1"/>
  <c r="W180" i="1"/>
  <c r="J180" i="1"/>
  <c r="Y272" i="1"/>
  <c r="X272" i="1"/>
  <c r="W272" i="1"/>
  <c r="J272" i="1"/>
  <c r="Z70" i="1"/>
  <c r="Z84" i="1"/>
  <c r="AC95" i="1"/>
  <c r="Y99" i="1"/>
  <c r="Z111" i="1"/>
  <c r="W118" i="1"/>
  <c r="Y120" i="1"/>
  <c r="W126" i="1"/>
  <c r="Z138" i="1"/>
  <c r="Z146" i="1"/>
  <c r="Y152" i="1"/>
  <c r="W159" i="1"/>
  <c r="W164" i="1"/>
  <c r="W168" i="1"/>
  <c r="X179" i="1"/>
  <c r="Y188" i="1"/>
  <c r="AA188" i="1" s="1"/>
  <c r="X200" i="1"/>
  <c r="W204" i="1"/>
  <c r="Y207" i="1"/>
  <c r="W208" i="1"/>
  <c r="X212" i="1"/>
  <c r="AA212" i="1" s="1"/>
  <c r="AB212" i="1" s="1"/>
  <c r="W220" i="1"/>
  <c r="X224" i="1"/>
  <c r="AA224" i="1" s="1"/>
  <c r="AC224" i="1" s="1"/>
  <c r="X225" i="1"/>
  <c r="AA225" i="1" s="1"/>
  <c r="AC225" i="1" s="1"/>
  <c r="X230" i="1"/>
  <c r="X235" i="1"/>
  <c r="Z242" i="1"/>
  <c r="X243" i="1"/>
  <c r="Z247" i="1"/>
  <c r="X252" i="1"/>
  <c r="Y255" i="1"/>
  <c r="AA255" i="1" s="1"/>
  <c r="Y261" i="1"/>
  <c r="Y262" i="1"/>
  <c r="W264" i="1"/>
  <c r="W268" i="1"/>
  <c r="W276" i="1"/>
  <c r="X280" i="1"/>
  <c r="J82" i="1"/>
  <c r="Z99" i="1"/>
  <c r="X118" i="1"/>
  <c r="X126" i="1"/>
  <c r="J150" i="1"/>
  <c r="X159" i="1"/>
  <c r="X164" i="1"/>
  <c r="X168" i="1"/>
  <c r="Y179" i="1"/>
  <c r="Z180" i="1"/>
  <c r="Y200" i="1"/>
  <c r="X204" i="1"/>
  <c r="X208" i="1"/>
  <c r="Y210" i="1"/>
  <c r="AC212" i="1"/>
  <c r="Y214" i="1"/>
  <c r="X220" i="1"/>
  <c r="Y225" i="1"/>
  <c r="Y243" i="1"/>
  <c r="J251" i="1"/>
  <c r="Y252" i="1"/>
  <c r="Z262" i="1"/>
  <c r="X264" i="1"/>
  <c r="AA264" i="1" s="1"/>
  <c r="AC264" i="1" s="1"/>
  <c r="X268" i="1"/>
  <c r="X276" i="1"/>
  <c r="J279" i="1"/>
  <c r="Y280" i="1"/>
  <c r="J78" i="1"/>
  <c r="J90" i="1"/>
  <c r="J92" i="1"/>
  <c r="Y118" i="1"/>
  <c r="Y126" i="1"/>
  <c r="Y159" i="1"/>
  <c r="Y164" i="1"/>
  <c r="Y168" i="1"/>
  <c r="Y204" i="1"/>
  <c r="Z252" i="1"/>
  <c r="J70" i="1"/>
  <c r="W74" i="1"/>
  <c r="AA74" i="1" s="1"/>
  <c r="AC74" i="1" s="1"/>
  <c r="W82" i="1"/>
  <c r="W110" i="1"/>
  <c r="J111" i="1"/>
  <c r="Z172" i="1"/>
  <c r="J181" i="1"/>
  <c r="AA184" i="1"/>
  <c r="AC184" i="1" s="1"/>
  <c r="X195" i="1"/>
  <c r="J247" i="1"/>
  <c r="AD67" i="1"/>
  <c r="X78" i="1"/>
  <c r="AA78" i="1" s="1"/>
  <c r="AA92" i="1"/>
  <c r="AA100" i="1"/>
  <c r="AB100" i="1" s="1"/>
  <c r="Z110" i="1"/>
  <c r="AA138" i="1"/>
  <c r="AC138" i="1" s="1"/>
  <c r="J224" i="1"/>
  <c r="J261" i="1"/>
  <c r="Z212" i="1"/>
  <c r="Z224" i="1"/>
  <c r="AK18" i="1"/>
  <c r="AJ18" i="1"/>
  <c r="AK14" i="1"/>
  <c r="AJ14" i="1"/>
  <c r="AJ88" i="1"/>
  <c r="AK88" i="1"/>
  <c r="AK26" i="1"/>
  <c r="AJ26" i="1"/>
  <c r="AJ7" i="1"/>
  <c r="AK7" i="1"/>
  <c r="AJ123" i="1"/>
  <c r="AK123" i="1"/>
  <c r="Z152" i="1"/>
  <c r="AE152" i="1"/>
  <c r="AK164" i="1"/>
  <c r="AJ164" i="1"/>
  <c r="AK223" i="1"/>
  <c r="AJ223" i="1"/>
  <c r="AD298" i="1"/>
  <c r="AB298" i="1"/>
  <c r="X16" i="1"/>
  <c r="W16" i="1"/>
  <c r="Z16" i="1"/>
  <c r="AK87" i="1"/>
  <c r="AJ87" i="1"/>
  <c r="AC6" i="1"/>
  <c r="AK11" i="1"/>
  <c r="J16" i="1"/>
  <c r="AE19" i="1"/>
  <c r="AK23" i="1"/>
  <c r="AK32" i="1"/>
  <c r="AK40" i="1"/>
  <c r="AK48" i="1"/>
  <c r="AK56" i="1"/>
  <c r="AK64" i="1"/>
  <c r="AK72" i="1"/>
  <c r="AK78" i="1"/>
  <c r="AJ78" i="1"/>
  <c r="X80" i="1"/>
  <c r="W80" i="1"/>
  <c r="AC80" i="1"/>
  <c r="J80" i="1"/>
  <c r="Z80" i="1"/>
  <c r="X101" i="1"/>
  <c r="W101" i="1"/>
  <c r="J101" i="1"/>
  <c r="Z101" i="1"/>
  <c r="Y101" i="1"/>
  <c r="AK110" i="1"/>
  <c r="AJ110" i="1"/>
  <c r="AK126" i="1"/>
  <c r="AJ126" i="1"/>
  <c r="AK165" i="1"/>
  <c r="X32" i="1"/>
  <c r="W32" i="1"/>
  <c r="J32" i="1"/>
  <c r="Z32" i="1"/>
  <c r="X48" i="1"/>
  <c r="W48" i="1"/>
  <c r="J48" i="1"/>
  <c r="Z48" i="1"/>
  <c r="X72" i="1"/>
  <c r="W72" i="1"/>
  <c r="J72" i="1"/>
  <c r="Z72" i="1"/>
  <c r="AK107" i="1"/>
  <c r="AJ107" i="1"/>
  <c r="Z136" i="1"/>
  <c r="X136" i="1"/>
  <c r="W136" i="1"/>
  <c r="Y136" i="1"/>
  <c r="J136" i="1"/>
  <c r="X137" i="1"/>
  <c r="J137" i="1"/>
  <c r="Z137" i="1"/>
  <c r="AK159" i="1"/>
  <c r="AJ159" i="1"/>
  <c r="AB304" i="1"/>
  <c r="AD304" i="1"/>
  <c r="Z51" i="1"/>
  <c r="AE51" i="1"/>
  <c r="AJ65" i="1"/>
  <c r="AK94" i="1"/>
  <c r="AJ94" i="1"/>
  <c r="AJ97" i="1"/>
  <c r="AK97" i="1"/>
  <c r="AJ289" i="1"/>
  <c r="AK289" i="1"/>
  <c r="AK62" i="1"/>
  <c r="AJ62" i="1"/>
  <c r="AK70" i="1"/>
  <c r="AJ70" i="1"/>
  <c r="X105" i="1"/>
  <c r="W105" i="1"/>
  <c r="J105" i="1"/>
  <c r="Z105" i="1"/>
  <c r="Y105" i="1"/>
  <c r="AK162" i="1"/>
  <c r="AJ162" i="1"/>
  <c r="Z43" i="1"/>
  <c r="AE43" i="1"/>
  <c r="AK59" i="1"/>
  <c r="Z75" i="1"/>
  <c r="AE75" i="1"/>
  <c r="AK86" i="1"/>
  <c r="AJ86" i="1"/>
  <c r="Z148" i="1"/>
  <c r="X148" i="1"/>
  <c r="W148" i="1"/>
  <c r="Y148" i="1"/>
  <c r="J148" i="1"/>
  <c r="Z5" i="1"/>
  <c r="AJ5" i="1"/>
  <c r="X6" i="1"/>
  <c r="X12" i="1"/>
  <c r="Z12" i="1"/>
  <c r="X24" i="1"/>
  <c r="W24" i="1"/>
  <c r="Z24" i="1"/>
  <c r="Y32" i="1"/>
  <c r="AA38" i="1"/>
  <c r="AC38" i="1" s="1"/>
  <c r="Y48" i="1"/>
  <c r="AA62" i="1"/>
  <c r="AC62" i="1" s="1"/>
  <c r="Y72" i="1"/>
  <c r="AK82" i="1"/>
  <c r="AJ82" i="1"/>
  <c r="AJ93" i="1"/>
  <c r="AK93" i="1"/>
  <c r="AA107" i="1"/>
  <c r="AC107" i="1" s="1"/>
  <c r="W137" i="1"/>
  <c r="AK160" i="1"/>
  <c r="AJ160" i="1"/>
  <c r="AK30" i="1"/>
  <c r="AJ30" i="1"/>
  <c r="AK38" i="1"/>
  <c r="AJ38" i="1"/>
  <c r="AK46" i="1"/>
  <c r="AJ46" i="1"/>
  <c r="AK54" i="1"/>
  <c r="AJ54" i="1"/>
  <c r="X56" i="1"/>
  <c r="W56" i="1"/>
  <c r="J56" i="1"/>
  <c r="Z56" i="1"/>
  <c r="AK90" i="1"/>
  <c r="AJ90" i="1"/>
  <c r="AK219" i="1"/>
  <c r="AJ219" i="1"/>
  <c r="AC8" i="1"/>
  <c r="AK19" i="1"/>
  <c r="J21" i="1"/>
  <c r="X21" i="1"/>
  <c r="AJ22" i="1"/>
  <c r="Z27" i="1"/>
  <c r="AE27" i="1"/>
  <c r="Z35" i="1"/>
  <c r="AE35" i="1"/>
  <c r="AK35" i="1"/>
  <c r="AK43" i="1"/>
  <c r="AK51" i="1"/>
  <c r="AJ57" i="1"/>
  <c r="J17" i="1"/>
  <c r="X17" i="1"/>
  <c r="X86" i="1"/>
  <c r="Z86" i="1"/>
  <c r="Y86" i="1"/>
  <c r="J86" i="1"/>
  <c r="Z88" i="1"/>
  <c r="AE88" i="1"/>
  <c r="X97" i="1"/>
  <c r="W97" i="1"/>
  <c r="AC97" i="1"/>
  <c r="Z97" i="1"/>
  <c r="AC98" i="1"/>
  <c r="X98" i="1"/>
  <c r="Y98" i="1"/>
  <c r="W98" i="1"/>
  <c r="Y137" i="1"/>
  <c r="AK138" i="1"/>
  <c r="AJ138" i="1"/>
  <c r="Z176" i="1"/>
  <c r="AE176" i="1"/>
  <c r="Z177" i="1"/>
  <c r="Y177" i="1"/>
  <c r="X177" i="1"/>
  <c r="W177" i="1"/>
  <c r="J177" i="1"/>
  <c r="X109" i="1"/>
  <c r="W109" i="1"/>
  <c r="J109" i="1"/>
  <c r="Z109" i="1"/>
  <c r="AJ120" i="1"/>
  <c r="AK120" i="1"/>
  <c r="AK303" i="1"/>
  <c r="AJ303" i="1"/>
  <c r="W6" i="1"/>
  <c r="AC9" i="1"/>
  <c r="AJ41" i="1"/>
  <c r="AJ49" i="1"/>
  <c r="Z59" i="1"/>
  <c r="AE59" i="1"/>
  <c r="Z67" i="1"/>
  <c r="AE67" i="1"/>
  <c r="AK75" i="1"/>
  <c r="Y6" i="1"/>
  <c r="W21" i="1"/>
  <c r="AJ6" i="1"/>
  <c r="W8" i="1"/>
  <c r="W9" i="1"/>
  <c r="AE11" i="1"/>
  <c r="W13" i="1"/>
  <c r="X20" i="1"/>
  <c r="W20" i="1"/>
  <c r="Z20" i="1"/>
  <c r="Y21" i="1"/>
  <c r="X28" i="1"/>
  <c r="W28" i="1"/>
  <c r="J28" i="1"/>
  <c r="Z28" i="1"/>
  <c r="AK34" i="1"/>
  <c r="AJ34" i="1"/>
  <c r="X36" i="1"/>
  <c r="W36" i="1"/>
  <c r="J36" i="1"/>
  <c r="Z36" i="1"/>
  <c r="AK42" i="1"/>
  <c r="AJ42" i="1"/>
  <c r="X44" i="1"/>
  <c r="W44" i="1"/>
  <c r="J44" i="1"/>
  <c r="Z44" i="1"/>
  <c r="AK50" i="1"/>
  <c r="AJ50" i="1"/>
  <c r="X52" i="1"/>
  <c r="W52" i="1"/>
  <c r="J52" i="1"/>
  <c r="Z52" i="1"/>
  <c r="AK58" i="1"/>
  <c r="AJ58" i="1"/>
  <c r="X60" i="1"/>
  <c r="W60" i="1"/>
  <c r="J60" i="1"/>
  <c r="Z60" i="1"/>
  <c r="AK66" i="1"/>
  <c r="AJ66" i="1"/>
  <c r="X68" i="1"/>
  <c r="W68" i="1"/>
  <c r="J68" i="1"/>
  <c r="Z68" i="1"/>
  <c r="AK74" i="1"/>
  <c r="AJ74" i="1"/>
  <c r="X76" i="1"/>
  <c r="W76" i="1"/>
  <c r="J76" i="1"/>
  <c r="Z76" i="1"/>
  <c r="Z79" i="1"/>
  <c r="AE79" i="1"/>
  <c r="AK79" i="1"/>
  <c r="J94" i="1"/>
  <c r="X94" i="1"/>
  <c r="Z94" i="1"/>
  <c r="Y94" i="1"/>
  <c r="W94" i="1"/>
  <c r="AK101" i="1"/>
  <c r="AJ148" i="1"/>
  <c r="AK148" i="1"/>
  <c r="J151" i="1"/>
  <c r="Z151" i="1"/>
  <c r="Y151" i="1"/>
  <c r="X151" i="1"/>
  <c r="W151" i="1"/>
  <c r="X40" i="1"/>
  <c r="W40" i="1"/>
  <c r="J40" i="1"/>
  <c r="Z40" i="1"/>
  <c r="X64" i="1"/>
  <c r="W64" i="1"/>
  <c r="J64" i="1"/>
  <c r="Z64" i="1"/>
  <c r="AC13" i="1"/>
  <c r="Y16" i="1"/>
  <c r="AK27" i="1"/>
  <c r="AJ33" i="1"/>
  <c r="AK67" i="1"/>
  <c r="AJ73" i="1"/>
  <c r="AA5" i="1"/>
  <c r="AC5" i="1"/>
  <c r="X8" i="1"/>
  <c r="Y9" i="1"/>
  <c r="W12" i="1"/>
  <c r="AA12" i="1" s="1"/>
  <c r="AB12" i="1" s="1"/>
  <c r="Y13" i="1"/>
  <c r="AA14" i="1"/>
  <c r="AC14" i="1" s="1"/>
  <c r="W17" i="1"/>
  <c r="J20" i="1"/>
  <c r="Z21" i="1"/>
  <c r="AE23" i="1"/>
  <c r="Y24" i="1"/>
  <c r="AJ29" i="1"/>
  <c r="Z31" i="1"/>
  <c r="AE31" i="1"/>
  <c r="AK31" i="1"/>
  <c r="AJ37" i="1"/>
  <c r="Z39" i="1"/>
  <c r="AE39" i="1"/>
  <c r="AK39" i="1"/>
  <c r="AJ45" i="1"/>
  <c r="Z47" i="1"/>
  <c r="AE47" i="1"/>
  <c r="AK47" i="1"/>
  <c r="AJ53" i="1"/>
  <c r="Z55" i="1"/>
  <c r="AE55" i="1"/>
  <c r="AK55" i="1"/>
  <c r="Z63" i="1"/>
  <c r="AE63" i="1"/>
  <c r="Z71" i="1"/>
  <c r="AE71" i="1"/>
  <c r="AE83" i="1"/>
  <c r="W86" i="1"/>
  <c r="AK89" i="1"/>
  <c r="AJ112" i="1"/>
  <c r="AK112" i="1"/>
  <c r="AK113" i="1"/>
  <c r="AK122" i="1"/>
  <c r="AJ122" i="1"/>
  <c r="AK172" i="1"/>
  <c r="AJ172" i="1"/>
  <c r="X25" i="1"/>
  <c r="X29" i="1"/>
  <c r="X33" i="1"/>
  <c r="X37" i="1"/>
  <c r="X41" i="1"/>
  <c r="AA41" i="1" s="1"/>
  <c r="AC41" i="1" s="1"/>
  <c r="X45" i="1"/>
  <c r="X49" i="1"/>
  <c r="X53" i="1"/>
  <c r="X57" i="1"/>
  <c r="X61" i="1"/>
  <c r="X65" i="1"/>
  <c r="X69" i="1"/>
  <c r="X73" i="1"/>
  <c r="X77" i="1"/>
  <c r="X81" i="1"/>
  <c r="X85" i="1"/>
  <c r="Z85" i="1"/>
  <c r="W90" i="1"/>
  <c r="AA90" i="1" s="1"/>
  <c r="AC90" i="1" s="1"/>
  <c r="X93" i="1"/>
  <c r="W93" i="1"/>
  <c r="J93" i="1"/>
  <c r="Z93" i="1"/>
  <c r="AJ119" i="1"/>
  <c r="AK119" i="1"/>
  <c r="Z143" i="1"/>
  <c r="AK145" i="1"/>
  <c r="AJ145" i="1"/>
  <c r="AE162" i="1"/>
  <c r="AE184" i="1"/>
  <c r="J106" i="1"/>
  <c r="X106" i="1"/>
  <c r="AK111" i="1"/>
  <c r="AJ111" i="1"/>
  <c r="X113" i="1"/>
  <c r="W113" i="1"/>
  <c r="J113" i="1"/>
  <c r="Z113" i="1"/>
  <c r="AK114" i="1"/>
  <c r="AJ114" i="1"/>
  <c r="Z140" i="1"/>
  <c r="X140" i="1"/>
  <c r="W140" i="1"/>
  <c r="J140" i="1"/>
  <c r="X145" i="1"/>
  <c r="J145" i="1"/>
  <c r="Z145" i="1"/>
  <c r="Y145" i="1"/>
  <c r="W145" i="1"/>
  <c r="Z164" i="1"/>
  <c r="AE164" i="1"/>
  <c r="AJ214" i="1"/>
  <c r="AK214" i="1"/>
  <c r="AK96" i="1"/>
  <c r="J102" i="1"/>
  <c r="X102" i="1"/>
  <c r="Z104" i="1"/>
  <c r="AB138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AJ83" i="1"/>
  <c r="AK84" i="1"/>
  <c r="AK92" i="1"/>
  <c r="Z100" i="1"/>
  <c r="AJ102" i="1"/>
  <c r="W106" i="1"/>
  <c r="Y113" i="1"/>
  <c r="X133" i="1"/>
  <c r="J133" i="1"/>
  <c r="Z133" i="1"/>
  <c r="Y133" i="1"/>
  <c r="W133" i="1"/>
  <c r="Y140" i="1"/>
  <c r="AK142" i="1"/>
  <c r="AJ142" i="1"/>
  <c r="X158" i="1"/>
  <c r="Y158" i="1"/>
  <c r="W158" i="1"/>
  <c r="J158" i="1"/>
  <c r="Z158" i="1"/>
  <c r="W241" i="1"/>
  <c r="J241" i="1"/>
  <c r="Z241" i="1"/>
  <c r="Y241" i="1"/>
  <c r="X241" i="1"/>
  <c r="X89" i="1"/>
  <c r="Z89" i="1"/>
  <c r="AK152" i="1"/>
  <c r="AJ152" i="1"/>
  <c r="AK179" i="1"/>
  <c r="AJ179" i="1"/>
  <c r="AK199" i="1"/>
  <c r="AJ199" i="1"/>
  <c r="AJ201" i="1"/>
  <c r="AK201" i="1"/>
  <c r="AK227" i="1"/>
  <c r="AJ227" i="1"/>
  <c r="AK231" i="1"/>
  <c r="AJ231" i="1"/>
  <c r="X110" i="1"/>
  <c r="AA110" i="1" s="1"/>
  <c r="AC110" i="1" s="1"/>
  <c r="Y114" i="1"/>
  <c r="Z115" i="1"/>
  <c r="Z116" i="1"/>
  <c r="Z119" i="1"/>
  <c r="Y119" i="1"/>
  <c r="AA119" i="1" s="1"/>
  <c r="AC119" i="1" s="1"/>
  <c r="X125" i="1"/>
  <c r="AA125" i="1" s="1"/>
  <c r="AC125" i="1"/>
  <c r="J125" i="1"/>
  <c r="Z128" i="1"/>
  <c r="X128" i="1"/>
  <c r="W128" i="1"/>
  <c r="Z131" i="1"/>
  <c r="Y132" i="1"/>
  <c r="Z157" i="1"/>
  <c r="X157" i="1"/>
  <c r="W157" i="1"/>
  <c r="J157" i="1"/>
  <c r="AA160" i="1"/>
  <c r="AC160" i="1" s="1"/>
  <c r="AK168" i="1"/>
  <c r="AJ168" i="1"/>
  <c r="X182" i="1"/>
  <c r="W182" i="1"/>
  <c r="J182" i="1"/>
  <c r="Z182" i="1"/>
  <c r="Y182" i="1"/>
  <c r="AJ185" i="1"/>
  <c r="AK185" i="1"/>
  <c r="Z193" i="1"/>
  <c r="Y193" i="1"/>
  <c r="X193" i="1"/>
  <c r="W193" i="1"/>
  <c r="AK224" i="1"/>
  <c r="AJ224" i="1"/>
  <c r="J117" i="1"/>
  <c r="X121" i="1"/>
  <c r="J121" i="1"/>
  <c r="Z124" i="1"/>
  <c r="X124" i="1"/>
  <c r="W124" i="1"/>
  <c r="Z127" i="1"/>
  <c r="Z153" i="1"/>
  <c r="Y153" i="1"/>
  <c r="X153" i="1"/>
  <c r="AJ153" i="1"/>
  <c r="AK153" i="1"/>
  <c r="Z155" i="1"/>
  <c r="X155" i="1"/>
  <c r="W155" i="1"/>
  <c r="X141" i="1"/>
  <c r="J141" i="1"/>
  <c r="Z144" i="1"/>
  <c r="X144" i="1"/>
  <c r="W144" i="1"/>
  <c r="Z165" i="1"/>
  <c r="Y165" i="1"/>
  <c r="AC165" i="1"/>
  <c r="X165" i="1"/>
  <c r="X170" i="1"/>
  <c r="W170" i="1"/>
  <c r="Z170" i="1"/>
  <c r="Y170" i="1"/>
  <c r="AK171" i="1"/>
  <c r="AJ171" i="1"/>
  <c r="X174" i="1"/>
  <c r="W174" i="1"/>
  <c r="Z174" i="1"/>
  <c r="Y174" i="1"/>
  <c r="J174" i="1"/>
  <c r="AK229" i="1"/>
  <c r="AJ229" i="1"/>
  <c r="Y240" i="1"/>
  <c r="W240" i="1"/>
  <c r="J240" i="1"/>
  <c r="Z240" i="1"/>
  <c r="X240" i="1"/>
  <c r="J110" i="1"/>
  <c r="AJ118" i="1"/>
  <c r="AJ121" i="1"/>
  <c r="AK124" i="1"/>
  <c r="AK127" i="1"/>
  <c r="X129" i="1"/>
  <c r="AA129" i="1" s="1"/>
  <c r="AC129" i="1" s="1"/>
  <c r="J129" i="1"/>
  <c r="AJ130" i="1"/>
  <c r="Z132" i="1"/>
  <c r="X132" i="1"/>
  <c r="W132" i="1"/>
  <c r="Z135" i="1"/>
  <c r="J144" i="1"/>
  <c r="AJ150" i="1"/>
  <c r="X154" i="1"/>
  <c r="Z154" i="1"/>
  <c r="Y154" i="1"/>
  <c r="AK161" i="1"/>
  <c r="AK163" i="1"/>
  <c r="AJ163" i="1"/>
  <c r="J170" i="1"/>
  <c r="AJ189" i="1"/>
  <c r="AK189" i="1"/>
  <c r="AK228" i="1"/>
  <c r="W115" i="1"/>
  <c r="X116" i="1"/>
  <c r="X117" i="1"/>
  <c r="Z120" i="1"/>
  <c r="X120" i="1"/>
  <c r="W120" i="1"/>
  <c r="Y121" i="1"/>
  <c r="Z123" i="1"/>
  <c r="Y124" i="1"/>
  <c r="J132" i="1"/>
  <c r="W141" i="1"/>
  <c r="AK144" i="1"/>
  <c r="AK147" i="1"/>
  <c r="X149" i="1"/>
  <c r="J149" i="1"/>
  <c r="W153" i="1"/>
  <c r="J154" i="1"/>
  <c r="Y155" i="1"/>
  <c r="AK166" i="1"/>
  <c r="AJ175" i="1"/>
  <c r="AK183" i="1"/>
  <c r="AJ183" i="1"/>
  <c r="AJ187" i="1"/>
  <c r="AJ190" i="1"/>
  <c r="AJ233" i="1"/>
  <c r="J171" i="1"/>
  <c r="AK184" i="1"/>
  <c r="AJ184" i="1"/>
  <c r="Z189" i="1"/>
  <c r="Y189" i="1"/>
  <c r="X189" i="1"/>
  <c r="W189" i="1"/>
  <c r="X192" i="1"/>
  <c r="W192" i="1"/>
  <c r="J192" i="1"/>
  <c r="AK196" i="1"/>
  <c r="AJ196" i="1"/>
  <c r="AK222" i="1"/>
  <c r="AJ222" i="1"/>
  <c r="AE225" i="1"/>
  <c r="Z225" i="1"/>
  <c r="Z249" i="1"/>
  <c r="X249" i="1"/>
  <c r="W249" i="1"/>
  <c r="J249" i="1"/>
  <c r="Y249" i="1"/>
  <c r="AA302" i="1"/>
  <c r="AC302" i="1" s="1"/>
  <c r="Y123" i="1"/>
  <c r="Y127" i="1"/>
  <c r="Y131" i="1"/>
  <c r="AA131" i="1" s="1"/>
  <c r="AC131" i="1" s="1"/>
  <c r="Y135" i="1"/>
  <c r="Y139" i="1"/>
  <c r="Y143" i="1"/>
  <c r="AA143" i="1" s="1"/>
  <c r="AC143" i="1" s="1"/>
  <c r="Y147" i="1"/>
  <c r="Y163" i="1"/>
  <c r="Z169" i="1"/>
  <c r="Y169" i="1"/>
  <c r="AA169" i="1" s="1"/>
  <c r="AC169" i="1" s="1"/>
  <c r="X171" i="1"/>
  <c r="AK180" i="1"/>
  <c r="AJ180" i="1"/>
  <c r="Z185" i="1"/>
  <c r="Y185" i="1"/>
  <c r="X185" i="1"/>
  <c r="W185" i="1"/>
  <c r="AA187" i="1"/>
  <c r="AC187" i="1" s="1"/>
  <c r="X190" i="1"/>
  <c r="W190" i="1"/>
  <c r="J190" i="1"/>
  <c r="Z192" i="1"/>
  <c r="X194" i="1"/>
  <c r="W194" i="1"/>
  <c r="Z194" i="1"/>
  <c r="X198" i="1"/>
  <c r="W198" i="1"/>
  <c r="J198" i="1"/>
  <c r="Z198" i="1"/>
  <c r="AK200" i="1"/>
  <c r="AJ200" i="1"/>
  <c r="AK207" i="1"/>
  <c r="AJ207" i="1"/>
  <c r="AK211" i="1"/>
  <c r="AJ211" i="1"/>
  <c r="Y171" i="1"/>
  <c r="X178" i="1"/>
  <c r="W178" i="1"/>
  <c r="J178" i="1"/>
  <c r="J185" i="1"/>
  <c r="AE188" i="1"/>
  <c r="J194" i="1"/>
  <c r="AK208" i="1"/>
  <c r="AJ208" i="1"/>
  <c r="AK215" i="1"/>
  <c r="AJ215" i="1"/>
  <c r="Y236" i="1"/>
  <c r="W236" i="1"/>
  <c r="J236" i="1"/>
  <c r="Z236" i="1"/>
  <c r="X236" i="1"/>
  <c r="AK243" i="1"/>
  <c r="AJ243" i="1"/>
  <c r="Z161" i="1"/>
  <c r="AC161" i="1"/>
  <c r="AC162" i="1"/>
  <c r="X166" i="1"/>
  <c r="W166" i="1"/>
  <c r="Z171" i="1"/>
  <c r="Z173" i="1"/>
  <c r="Y173" i="1"/>
  <c r="X173" i="1"/>
  <c r="AK188" i="1"/>
  <c r="AJ188" i="1"/>
  <c r="Z205" i="1"/>
  <c r="Y205" i="1"/>
  <c r="X205" i="1"/>
  <c r="W205" i="1"/>
  <c r="X206" i="1"/>
  <c r="W206" i="1"/>
  <c r="J206" i="1"/>
  <c r="Z206" i="1"/>
  <c r="Y206" i="1"/>
  <c r="AK212" i="1"/>
  <c r="AJ212" i="1"/>
  <c r="Z221" i="1"/>
  <c r="Y221" i="1"/>
  <c r="X221" i="1"/>
  <c r="W221" i="1"/>
  <c r="AK256" i="1"/>
  <c r="AJ256" i="1"/>
  <c r="AK169" i="1"/>
  <c r="J173" i="1"/>
  <c r="AK176" i="1"/>
  <c r="AJ176" i="1"/>
  <c r="Z181" i="1"/>
  <c r="Y181" i="1"/>
  <c r="X181" i="1"/>
  <c r="W181" i="1"/>
  <c r="X186" i="1"/>
  <c r="W186" i="1"/>
  <c r="J186" i="1"/>
  <c r="AK192" i="1"/>
  <c r="AJ192" i="1"/>
  <c r="Z200" i="1"/>
  <c r="AE200" i="1"/>
  <c r="Z201" i="1"/>
  <c r="Y201" i="1"/>
  <c r="X201" i="1"/>
  <c r="W201" i="1"/>
  <c r="J201" i="1"/>
  <c r="AA207" i="1"/>
  <c r="AC207" i="1" s="1"/>
  <c r="AK216" i="1"/>
  <c r="AJ216" i="1"/>
  <c r="X222" i="1"/>
  <c r="W222" i="1"/>
  <c r="J222" i="1"/>
  <c r="W227" i="1"/>
  <c r="Z227" i="1"/>
  <c r="Y227" i="1"/>
  <c r="X227" i="1"/>
  <c r="AJ244" i="1"/>
  <c r="AK244" i="1"/>
  <c r="J191" i="1"/>
  <c r="Z209" i="1"/>
  <c r="Y209" i="1"/>
  <c r="X209" i="1"/>
  <c r="W209" i="1"/>
  <c r="AK209" i="1"/>
  <c r="Z213" i="1"/>
  <c r="Y213" i="1"/>
  <c r="X213" i="1"/>
  <c r="W213" i="1"/>
  <c r="AK213" i="1"/>
  <c r="Z217" i="1"/>
  <c r="Y217" i="1"/>
  <c r="X217" i="1"/>
  <c r="W217" i="1"/>
  <c r="AK217" i="1"/>
  <c r="J227" i="1"/>
  <c r="Y228" i="1"/>
  <c r="J228" i="1"/>
  <c r="Z228" i="1"/>
  <c r="Y231" i="1"/>
  <c r="W231" i="1"/>
  <c r="Z231" i="1"/>
  <c r="X231" i="1"/>
  <c r="AJ238" i="1"/>
  <c r="AE243" i="1"/>
  <c r="Z243" i="1"/>
  <c r="Z296" i="1"/>
  <c r="AE296" i="1"/>
  <c r="AK204" i="1"/>
  <c r="AJ204" i="1"/>
  <c r="AK220" i="1"/>
  <c r="AJ220" i="1"/>
  <c r="Y222" i="1"/>
  <c r="W233" i="1"/>
  <c r="J233" i="1"/>
  <c r="Z233" i="1"/>
  <c r="Y233" i="1"/>
  <c r="AK237" i="1"/>
  <c r="AJ237" i="1"/>
  <c r="AK252" i="1"/>
  <c r="AJ252" i="1"/>
  <c r="Z280" i="1"/>
  <c r="AE280" i="1"/>
  <c r="AK283" i="1"/>
  <c r="AJ283" i="1"/>
  <c r="AJ285" i="1"/>
  <c r="AK285" i="1"/>
  <c r="J175" i="1"/>
  <c r="J179" i="1"/>
  <c r="J183" i="1"/>
  <c r="J187" i="1"/>
  <c r="W191" i="1"/>
  <c r="Z197" i="1"/>
  <c r="Y197" i="1"/>
  <c r="X197" i="1"/>
  <c r="W197" i="1"/>
  <c r="AK197" i="1"/>
  <c r="X202" i="1"/>
  <c r="W202" i="1"/>
  <c r="J202" i="1"/>
  <c r="AJ202" i="1"/>
  <c r="Z222" i="1"/>
  <c r="AJ225" i="1"/>
  <c r="W228" i="1"/>
  <c r="J246" i="1"/>
  <c r="Y246" i="1"/>
  <c r="Z246" i="1"/>
  <c r="AJ253" i="1"/>
  <c r="AK253" i="1"/>
  <c r="Z276" i="1"/>
  <c r="AE276" i="1"/>
  <c r="X191" i="1"/>
  <c r="J197" i="1"/>
  <c r="X210" i="1"/>
  <c r="W210" i="1"/>
  <c r="AC210" i="1"/>
  <c r="X214" i="1"/>
  <c r="W214" i="1"/>
  <c r="AC214" i="1"/>
  <c r="X218" i="1"/>
  <c r="W218" i="1"/>
  <c r="J218" i="1"/>
  <c r="X228" i="1"/>
  <c r="X233" i="1"/>
  <c r="J238" i="1"/>
  <c r="Y238" i="1"/>
  <c r="Z238" i="1"/>
  <c r="X238" i="1"/>
  <c r="AK241" i="1"/>
  <c r="AJ241" i="1"/>
  <c r="AK247" i="1"/>
  <c r="AJ247" i="1"/>
  <c r="Z269" i="1"/>
  <c r="X269" i="1"/>
  <c r="W269" i="1"/>
  <c r="Y269" i="1"/>
  <c r="W229" i="1"/>
  <c r="J229" i="1"/>
  <c r="J234" i="1"/>
  <c r="Y234" i="1"/>
  <c r="Y239" i="1"/>
  <c r="W239" i="1"/>
  <c r="AJ269" i="1"/>
  <c r="AK269" i="1"/>
  <c r="AK311" i="1"/>
  <c r="AJ311" i="1"/>
  <c r="J226" i="1"/>
  <c r="Y226" i="1"/>
  <c r="Z244" i="1"/>
  <c r="Y244" i="1"/>
  <c r="W244" i="1"/>
  <c r="J244" i="1"/>
  <c r="AK259" i="1"/>
  <c r="Z289" i="1"/>
  <c r="X289" i="1"/>
  <c r="W289" i="1"/>
  <c r="J289" i="1"/>
  <c r="Y289" i="1"/>
  <c r="J195" i="1"/>
  <c r="J199" i="1"/>
  <c r="J203" i="1"/>
  <c r="J207" i="1"/>
  <c r="J219" i="1"/>
  <c r="J223" i="1"/>
  <c r="X229" i="1"/>
  <c r="Y232" i="1"/>
  <c r="W232" i="1"/>
  <c r="J232" i="1"/>
  <c r="AJ232" i="1"/>
  <c r="W234" i="1"/>
  <c r="W237" i="1"/>
  <c r="AA237" i="1" s="1"/>
  <c r="AC237" i="1" s="1"/>
  <c r="J237" i="1"/>
  <c r="J242" i="1"/>
  <c r="Y242" i="1"/>
  <c r="AJ242" i="1"/>
  <c r="X245" i="1"/>
  <c r="W245" i="1"/>
  <c r="J245" i="1"/>
  <c r="AJ245" i="1"/>
  <c r="AK248" i="1"/>
  <c r="Z257" i="1"/>
  <c r="Y257" i="1"/>
  <c r="X257" i="1"/>
  <c r="W257" i="1"/>
  <c r="J257" i="1"/>
  <c r="X258" i="1"/>
  <c r="Z258" i="1"/>
  <c r="Y258" i="1"/>
  <c r="W258" i="1"/>
  <c r="J258" i="1"/>
  <c r="AJ272" i="1"/>
  <c r="AK272" i="1"/>
  <c r="AK307" i="1"/>
  <c r="AJ307" i="1"/>
  <c r="W226" i="1"/>
  <c r="J230" i="1"/>
  <c r="Y230" i="1"/>
  <c r="AA230" i="1" s="1"/>
  <c r="AC230" i="1" s="1"/>
  <c r="Y235" i="1"/>
  <c r="W235" i="1"/>
  <c r="X244" i="1"/>
  <c r="Z248" i="1"/>
  <c r="Y248" i="1"/>
  <c r="W248" i="1"/>
  <c r="J248" i="1"/>
  <c r="AB292" i="1"/>
  <c r="AD292" i="1"/>
  <c r="AJ305" i="1"/>
  <c r="AK305" i="1"/>
  <c r="AE256" i="1"/>
  <c r="Z272" i="1"/>
  <c r="AE272" i="1"/>
  <c r="Z285" i="1"/>
  <c r="X285" i="1"/>
  <c r="W285" i="1"/>
  <c r="J285" i="1"/>
  <c r="AA294" i="1"/>
  <c r="AC294" i="1" s="1"/>
  <c r="AK299" i="1"/>
  <c r="AJ299" i="1"/>
  <c r="Z305" i="1"/>
  <c r="X305" i="1"/>
  <c r="W305" i="1"/>
  <c r="J305" i="1"/>
  <c r="J259" i="1"/>
  <c r="Z265" i="1"/>
  <c r="X265" i="1"/>
  <c r="AJ279" i="1"/>
  <c r="Z281" i="1"/>
  <c r="X281" i="1"/>
  <c r="W281" i="1"/>
  <c r="J281" i="1"/>
  <c r="AK281" i="1"/>
  <c r="X290" i="1"/>
  <c r="AA290" i="1" s="1"/>
  <c r="AC290" i="1" s="1"/>
  <c r="J290" i="1"/>
  <c r="AK295" i="1"/>
  <c r="AJ295" i="1"/>
  <c r="Z301" i="1"/>
  <c r="X301" i="1"/>
  <c r="W301" i="1"/>
  <c r="J301" i="1"/>
  <c r="AK301" i="1"/>
  <c r="Z309" i="1"/>
  <c r="Y309" i="1"/>
  <c r="X309" i="1"/>
  <c r="W309" i="1"/>
  <c r="J309" i="1"/>
  <c r="Z313" i="1"/>
  <c r="Y313" i="1"/>
  <c r="X313" i="1"/>
  <c r="W313" i="1"/>
  <c r="J313" i="1"/>
  <c r="AJ314" i="1"/>
  <c r="J250" i="1"/>
  <c r="J265" i="1"/>
  <c r="AJ275" i="1"/>
  <c r="Z277" i="1"/>
  <c r="X277" i="1"/>
  <c r="W277" i="1"/>
  <c r="J277" i="1"/>
  <c r="AA279" i="1"/>
  <c r="AC279" i="1" s="1"/>
  <c r="Y285" i="1"/>
  <c r="X286" i="1"/>
  <c r="J286" i="1"/>
  <c r="Z292" i="1"/>
  <c r="AE292" i="1"/>
  <c r="Z297" i="1"/>
  <c r="X297" i="1"/>
  <c r="W297" i="1"/>
  <c r="J297" i="1"/>
  <c r="AB307" i="1"/>
  <c r="X270" i="1"/>
  <c r="J270" i="1"/>
  <c r="Z273" i="1"/>
  <c r="X273" i="1"/>
  <c r="W273" i="1"/>
  <c r="J273" i="1"/>
  <c r="X282" i="1"/>
  <c r="J282" i="1"/>
  <c r="AD295" i="1"/>
  <c r="AB295" i="1"/>
  <c r="W250" i="1"/>
  <c r="Z253" i="1"/>
  <c r="AK257" i="1"/>
  <c r="AJ258" i="1"/>
  <c r="X259" i="1"/>
  <c r="W265" i="1"/>
  <c r="Y266" i="1"/>
  <c r="AA266" i="1" s="1"/>
  <c r="AC266" i="1" s="1"/>
  <c r="AJ266" i="1"/>
  <c r="AJ267" i="1"/>
  <c r="Y277" i="1"/>
  <c r="X278" i="1"/>
  <c r="J278" i="1"/>
  <c r="AJ282" i="1"/>
  <c r="W286" i="1"/>
  <c r="Z288" i="1"/>
  <c r="AE288" i="1"/>
  <c r="AK288" i="1"/>
  <c r="AK293" i="1"/>
  <c r="Y297" i="1"/>
  <c r="Z304" i="1"/>
  <c r="AE304" i="1"/>
  <c r="Z308" i="1"/>
  <c r="AE308" i="1"/>
  <c r="Z312" i="1"/>
  <c r="AE312" i="1"/>
  <c r="AK316" i="1"/>
  <c r="AJ316" i="1"/>
  <c r="Y250" i="1"/>
  <c r="J253" i="1"/>
  <c r="J254" i="1"/>
  <c r="W261" i="1"/>
  <c r="AA261" i="1" s="1"/>
  <c r="AC261" i="1" s="1"/>
  <c r="W262" i="1"/>
  <c r="Y265" i="1"/>
  <c r="AK265" i="1"/>
  <c r="Z266" i="1"/>
  <c r="W270" i="1"/>
  <c r="AA270" i="1" s="1"/>
  <c r="AC270" i="1" s="1"/>
  <c r="Y273" i="1"/>
  <c r="X274" i="1"/>
  <c r="J274" i="1"/>
  <c r="AJ278" i="1"/>
  <c r="W282" i="1"/>
  <c r="AK284" i="1"/>
  <c r="Y286" i="1"/>
  <c r="Z290" i="1"/>
  <c r="AK291" i="1"/>
  <c r="AJ291" i="1"/>
  <c r="Z293" i="1"/>
  <c r="X293" i="1"/>
  <c r="W293" i="1"/>
  <c r="AA293" i="1" s="1"/>
  <c r="AC293" i="1" s="1"/>
  <c r="J293" i="1"/>
  <c r="AJ298" i="1"/>
  <c r="Z300" i="1"/>
  <c r="AE300" i="1"/>
  <c r="AA306" i="1"/>
  <c r="AC306" i="1" s="1"/>
  <c r="AA310" i="1"/>
  <c r="AC310" i="1" s="1"/>
  <c r="Z315" i="1"/>
  <c r="AJ315" i="1"/>
  <c r="J294" i="1"/>
  <c r="AC298" i="1"/>
  <c r="J314" i="1"/>
  <c r="J315" i="1"/>
  <c r="J316" i="1"/>
  <c r="AK3" i="1" l="1"/>
  <c r="AA219" i="1"/>
  <c r="AC219" i="1" s="1"/>
  <c r="AA216" i="1"/>
  <c r="AB216" i="1" s="1"/>
  <c r="AA211" i="1"/>
  <c r="AB211" i="1" s="1"/>
  <c r="AA246" i="1"/>
  <c r="AC246" i="1" s="1"/>
  <c r="AA259" i="1"/>
  <c r="AC259" i="1" s="1"/>
  <c r="AA171" i="1"/>
  <c r="AC171" i="1" s="1"/>
  <c r="AA103" i="1"/>
  <c r="AC103" i="1" s="1"/>
  <c r="AA102" i="1"/>
  <c r="AC102" i="1" s="1"/>
  <c r="AA127" i="1"/>
  <c r="AC127" i="1" s="1"/>
  <c r="AA116" i="1"/>
  <c r="AC116" i="1" s="1"/>
  <c r="AA99" i="1"/>
  <c r="AB99" i="1" s="1"/>
  <c r="AA180" i="1"/>
  <c r="AC180" i="1" s="1"/>
  <c r="AA146" i="1"/>
  <c r="AC146" i="1" s="1"/>
  <c r="AA95" i="1"/>
  <c r="AD95" i="1" s="1"/>
  <c r="AA77" i="1"/>
  <c r="AA45" i="1"/>
  <c r="AC45" i="1" s="1"/>
  <c r="AA70" i="1"/>
  <c r="AC70" i="1" s="1"/>
  <c r="AA73" i="1"/>
  <c r="AC73" i="1" s="1"/>
  <c r="AA22" i="1"/>
  <c r="AC22" i="1" s="1"/>
  <c r="AA234" i="1"/>
  <c r="AC234" i="1" s="1"/>
  <c r="AA299" i="1"/>
  <c r="AA251" i="1"/>
  <c r="AC251" i="1" s="1"/>
  <c r="AA254" i="1"/>
  <c r="AA242" i="1"/>
  <c r="AC242" i="1" s="1"/>
  <c r="AB315" i="1"/>
  <c r="AD315" i="1"/>
  <c r="AA252" i="1"/>
  <c r="AC252" i="1" s="1"/>
  <c r="AA208" i="1"/>
  <c r="AC208" i="1" s="1"/>
  <c r="AA196" i="1"/>
  <c r="AB196" i="1" s="1"/>
  <c r="AA199" i="1"/>
  <c r="AC199" i="1" s="1"/>
  <c r="AB172" i="1"/>
  <c r="AA163" i="1"/>
  <c r="AB163" i="1" s="1"/>
  <c r="AD172" i="1"/>
  <c r="AA135" i="1"/>
  <c r="AC135" i="1" s="1"/>
  <c r="AA141" i="1"/>
  <c r="AC141" i="1" s="1"/>
  <c r="AA154" i="1"/>
  <c r="AC154" i="1" s="1"/>
  <c r="AA152" i="1"/>
  <c r="AC152" i="1" s="1"/>
  <c r="AA122" i="1"/>
  <c r="AC122" i="1" s="1"/>
  <c r="AA69" i="1"/>
  <c r="AC69" i="1" s="1"/>
  <c r="AA29" i="1"/>
  <c r="AC29" i="1" s="1"/>
  <c r="AA30" i="1"/>
  <c r="AC30" i="1" s="1"/>
  <c r="AA91" i="1"/>
  <c r="AC91" i="1" s="1"/>
  <c r="AA34" i="1"/>
  <c r="AC34" i="1" s="1"/>
  <c r="AA35" i="1"/>
  <c r="AB35" i="1" s="1"/>
  <c r="AA215" i="1"/>
  <c r="AB215" i="1" s="1"/>
  <c r="AD300" i="1"/>
  <c r="AB300" i="1"/>
  <c r="AD311" i="1"/>
  <c r="AB311" i="1"/>
  <c r="AC311" i="1"/>
  <c r="AD307" i="1"/>
  <c r="AA313" i="1"/>
  <c r="AC313" i="1" s="1"/>
  <c r="AA316" i="1"/>
  <c r="AA312" i="1"/>
  <c r="AB308" i="1"/>
  <c r="AD308" i="1"/>
  <c r="AC308" i="1"/>
  <c r="AD296" i="1"/>
  <c r="AA301" i="1"/>
  <c r="AC301" i="1" s="1"/>
  <c r="AB296" i="1"/>
  <c r="AA303" i="1"/>
  <c r="AC284" i="1"/>
  <c r="AD284" i="1"/>
  <c r="AB284" i="1"/>
  <c r="AA283" i="1"/>
  <c r="AC283" i="1" s="1"/>
  <c r="AA262" i="1"/>
  <c r="AC262" i="1" s="1"/>
  <c r="AA263" i="1"/>
  <c r="AB263" i="1" s="1"/>
  <c r="AD254" i="1"/>
  <c r="AB254" i="1"/>
  <c r="AC254" i="1"/>
  <c r="AA247" i="1"/>
  <c r="AC247" i="1" s="1"/>
  <c r="AA223" i="1"/>
  <c r="AC223" i="1" s="1"/>
  <c r="AA54" i="1"/>
  <c r="AC54" i="1" s="1"/>
  <c r="AA43" i="1"/>
  <c r="AC43" i="1" s="1"/>
  <c r="AA37" i="1"/>
  <c r="AC37" i="1" s="1"/>
  <c r="AB150" i="1"/>
  <c r="AD150" i="1"/>
  <c r="AC150" i="1"/>
  <c r="AB203" i="1"/>
  <c r="AD203" i="1"/>
  <c r="AC287" i="1"/>
  <c r="AD287" i="1"/>
  <c r="AB287" i="1"/>
  <c r="AD184" i="1"/>
  <c r="AA117" i="1"/>
  <c r="AC117" i="1" s="1"/>
  <c r="AA132" i="1"/>
  <c r="AC132" i="1" s="1"/>
  <c r="AB184" i="1"/>
  <c r="AA195" i="1"/>
  <c r="AB195" i="1" s="1"/>
  <c r="AA168" i="1"/>
  <c r="AB168" i="1" s="1"/>
  <c r="AA75" i="1"/>
  <c r="AD75" i="1" s="1"/>
  <c r="AA134" i="1"/>
  <c r="AD134" i="1" s="1"/>
  <c r="AA256" i="1"/>
  <c r="AD256" i="1" s="1"/>
  <c r="AA83" i="1"/>
  <c r="AD83" i="1" s="1"/>
  <c r="AA47" i="1"/>
  <c r="AC47" i="1" s="1"/>
  <c r="AA291" i="1"/>
  <c r="AA167" i="1"/>
  <c r="AB167" i="1" s="1"/>
  <c r="AA65" i="1"/>
  <c r="AC65" i="1" s="1"/>
  <c r="AA33" i="1"/>
  <c r="AC33" i="1" s="1"/>
  <c r="AA243" i="1"/>
  <c r="AD243" i="1" s="1"/>
  <c r="AB288" i="1"/>
  <c r="AA145" i="1"/>
  <c r="AC145" i="1" s="1"/>
  <c r="AB74" i="1"/>
  <c r="AA123" i="1"/>
  <c r="AC123" i="1" s="1"/>
  <c r="AA227" i="1"/>
  <c r="AC227" i="1" s="1"/>
  <c r="AA147" i="1"/>
  <c r="AC147" i="1" s="1"/>
  <c r="AA25" i="1"/>
  <c r="AC25" i="1" s="1"/>
  <c r="AD66" i="1"/>
  <c r="AA26" i="1"/>
  <c r="AC26" i="1" s="1"/>
  <c r="AA115" i="1"/>
  <c r="AC115" i="1" s="1"/>
  <c r="AB253" i="1"/>
  <c r="AA85" i="1"/>
  <c r="AC85" i="1" s="1"/>
  <c r="AA111" i="1"/>
  <c r="AC111" i="1" s="1"/>
  <c r="AC288" i="1"/>
  <c r="AA139" i="1"/>
  <c r="AC139" i="1" s="1"/>
  <c r="AA81" i="1"/>
  <c r="AA49" i="1"/>
  <c r="AC49" i="1" s="1"/>
  <c r="AA126" i="1"/>
  <c r="AC126" i="1" s="1"/>
  <c r="AC66" i="1"/>
  <c r="AA18" i="1"/>
  <c r="AC18" i="1" s="1"/>
  <c r="AC188" i="1"/>
  <c r="AD188" i="1"/>
  <c r="AB188" i="1"/>
  <c r="AD224" i="1"/>
  <c r="AB224" i="1"/>
  <c r="AB39" i="1"/>
  <c r="AD39" i="1"/>
  <c r="AB43" i="1"/>
  <c r="AA165" i="1"/>
  <c r="AB165" i="1" s="1"/>
  <c r="AA214" i="1"/>
  <c r="AB214" i="1" s="1"/>
  <c r="AD251" i="1"/>
  <c r="AA274" i="1"/>
  <c r="AC274" i="1" s="1"/>
  <c r="AA236" i="1"/>
  <c r="AC236" i="1" s="1"/>
  <c r="AA158" i="1"/>
  <c r="AC158" i="1" s="1"/>
  <c r="AA6" i="1"/>
  <c r="AB6" i="1" s="1"/>
  <c r="AA220" i="1"/>
  <c r="AC220" i="1" s="1"/>
  <c r="AA179" i="1"/>
  <c r="AD179" i="1" s="1"/>
  <c r="AA271" i="1"/>
  <c r="AC271" i="1" s="1"/>
  <c r="AA229" i="1"/>
  <c r="AC229" i="1" s="1"/>
  <c r="AA164" i="1"/>
  <c r="AB164" i="1" s="1"/>
  <c r="AA272" i="1"/>
  <c r="AB272" i="1" s="1"/>
  <c r="AA55" i="1"/>
  <c r="AD55" i="1" s="1"/>
  <c r="AA275" i="1"/>
  <c r="AC275" i="1" s="1"/>
  <c r="AA118" i="1"/>
  <c r="AC118" i="1" s="1"/>
  <c r="AA222" i="1"/>
  <c r="AC222" i="1" s="1"/>
  <c r="AA28" i="1"/>
  <c r="AC28" i="1" s="1"/>
  <c r="AB103" i="1"/>
  <c r="AA46" i="1"/>
  <c r="AC46" i="1" s="1"/>
  <c r="AA191" i="1"/>
  <c r="AC191" i="1" s="1"/>
  <c r="AA149" i="1"/>
  <c r="AC149" i="1" s="1"/>
  <c r="AA120" i="1"/>
  <c r="AA68" i="1"/>
  <c r="AC68" i="1" s="1"/>
  <c r="AD91" i="1"/>
  <c r="AA204" i="1"/>
  <c r="AC204" i="1" s="1"/>
  <c r="AA71" i="1"/>
  <c r="AA96" i="1"/>
  <c r="AD96" i="1" s="1"/>
  <c r="AA50" i="1"/>
  <c r="AB251" i="1"/>
  <c r="AA61" i="1"/>
  <c r="AC61" i="1" s="1"/>
  <c r="AA200" i="1"/>
  <c r="AD200" i="1" s="1"/>
  <c r="AA176" i="1"/>
  <c r="AC176" i="1" s="1"/>
  <c r="AA19" i="1"/>
  <c r="AB19" i="1" s="1"/>
  <c r="AA183" i="1"/>
  <c r="AC183" i="1" s="1"/>
  <c r="AC255" i="1"/>
  <c r="AB255" i="1"/>
  <c r="AD255" i="1"/>
  <c r="AB200" i="1"/>
  <c r="AA63" i="1"/>
  <c r="AA108" i="1"/>
  <c r="AA277" i="1"/>
  <c r="AC277" i="1" s="1"/>
  <c r="AA248" i="1"/>
  <c r="AC248" i="1" s="1"/>
  <c r="AD253" i="1"/>
  <c r="AA198" i="1"/>
  <c r="AC198" i="1" s="1"/>
  <c r="AA153" i="1"/>
  <c r="AC153" i="1" s="1"/>
  <c r="AA89" i="1"/>
  <c r="AC89" i="1" s="1"/>
  <c r="AA106" i="1"/>
  <c r="AC106" i="1" s="1"/>
  <c r="AD138" i="1"/>
  <c r="AA40" i="1"/>
  <c r="AC40" i="1" s="1"/>
  <c r="Y3" i="1"/>
  <c r="AD103" i="1"/>
  <c r="AD74" i="1"/>
  <c r="AC203" i="1"/>
  <c r="AA175" i="1"/>
  <c r="AA27" i="1"/>
  <c r="AA197" i="1"/>
  <c r="AC197" i="1" s="1"/>
  <c r="AA213" i="1"/>
  <c r="AB213" i="1" s="1"/>
  <c r="AA121" i="1"/>
  <c r="AC121" i="1" s="1"/>
  <c r="AA98" i="1"/>
  <c r="AB98" i="1" s="1"/>
  <c r="AA24" i="1"/>
  <c r="AC24" i="1" s="1"/>
  <c r="AC196" i="1"/>
  <c r="AA156" i="1"/>
  <c r="AA142" i="1"/>
  <c r="AA260" i="1"/>
  <c r="AA278" i="1"/>
  <c r="AC278" i="1" s="1"/>
  <c r="AA232" i="1"/>
  <c r="AC232" i="1" s="1"/>
  <c r="AA166" i="1"/>
  <c r="AB166" i="1" s="1"/>
  <c r="AA178" i="1"/>
  <c r="AC178" i="1" s="1"/>
  <c r="AA57" i="1"/>
  <c r="AC57" i="1" s="1"/>
  <c r="AA64" i="1"/>
  <c r="AC64" i="1" s="1"/>
  <c r="AB92" i="1"/>
  <c r="AD92" i="1"/>
  <c r="AC92" i="1"/>
  <c r="AC243" i="1"/>
  <c r="AA159" i="1"/>
  <c r="AA79" i="1"/>
  <c r="AA88" i="1"/>
  <c r="AC88" i="1" s="1"/>
  <c r="AA58" i="1"/>
  <c r="AA42" i="1"/>
  <c r="AA189" i="1"/>
  <c r="AC189" i="1" s="1"/>
  <c r="AA124" i="1"/>
  <c r="AC124" i="1" s="1"/>
  <c r="AA53" i="1"/>
  <c r="AC53" i="1" s="1"/>
  <c r="AA32" i="1"/>
  <c r="AC32" i="1" s="1"/>
  <c r="AA280" i="1"/>
  <c r="AA104" i="1"/>
  <c r="AA51" i="1"/>
  <c r="AA23" i="1"/>
  <c r="AC96" i="1"/>
  <c r="AA267" i="1"/>
  <c r="AB75" i="1"/>
  <c r="AA238" i="1"/>
  <c r="AC238" i="1" s="1"/>
  <c r="AA114" i="1"/>
  <c r="AC114" i="1" s="1"/>
  <c r="AA52" i="1"/>
  <c r="AC52" i="1" s="1"/>
  <c r="AA109" i="1"/>
  <c r="AC109" i="1" s="1"/>
  <c r="AA276" i="1"/>
  <c r="AA31" i="1"/>
  <c r="AA268" i="1"/>
  <c r="AB118" i="1"/>
  <c r="AD118" i="1"/>
  <c r="AA112" i="1"/>
  <c r="AA84" i="1"/>
  <c r="AB15" i="1"/>
  <c r="AC15" i="1"/>
  <c r="AD15" i="1"/>
  <c r="AA87" i="1"/>
  <c r="AC87" i="1" s="1"/>
  <c r="AD81" i="1"/>
  <c r="AB81" i="1"/>
  <c r="AD129" i="1"/>
  <c r="AB129" i="1"/>
  <c r="AD77" i="1"/>
  <c r="AB77" i="1"/>
  <c r="AD45" i="1"/>
  <c r="AB45" i="1"/>
  <c r="AD290" i="1"/>
  <c r="AB290" i="1"/>
  <c r="AB143" i="1"/>
  <c r="AD143" i="1"/>
  <c r="AD125" i="1"/>
  <c r="AB125" i="1"/>
  <c r="AD69" i="1"/>
  <c r="AB69" i="1"/>
  <c r="AB119" i="1"/>
  <c r="AD119" i="1"/>
  <c r="AB171" i="1"/>
  <c r="AD61" i="1"/>
  <c r="AB61" i="1"/>
  <c r="AD169" i="1"/>
  <c r="AB169" i="1"/>
  <c r="AB131" i="1"/>
  <c r="AD131" i="1"/>
  <c r="AD246" i="1"/>
  <c r="AB246" i="1"/>
  <c r="AD293" i="1"/>
  <c r="AB293" i="1"/>
  <c r="AA282" i="1"/>
  <c r="AC282" i="1" s="1"/>
  <c r="AA309" i="1"/>
  <c r="AC309" i="1" s="1"/>
  <c r="AA285" i="1"/>
  <c r="AC285" i="1" s="1"/>
  <c r="AA226" i="1"/>
  <c r="AC226" i="1" s="1"/>
  <c r="AA289" i="1"/>
  <c r="AC289" i="1" s="1"/>
  <c r="AA218" i="1"/>
  <c r="AC218" i="1" s="1"/>
  <c r="AA210" i="1"/>
  <c r="AB210" i="1" s="1"/>
  <c r="AA228" i="1"/>
  <c r="AC228" i="1" s="1"/>
  <c r="AB199" i="1"/>
  <c r="AA209" i="1"/>
  <c r="AB209" i="1" s="1"/>
  <c r="AA205" i="1"/>
  <c r="AC205" i="1" s="1"/>
  <c r="AA173" i="1"/>
  <c r="AC173" i="1" s="1"/>
  <c r="AA182" i="1"/>
  <c r="AC182" i="1" s="1"/>
  <c r="AA140" i="1"/>
  <c r="AC140" i="1" s="1"/>
  <c r="AA113" i="1"/>
  <c r="AC113" i="1" s="1"/>
  <c r="AA86" i="1"/>
  <c r="AC86" i="1" s="1"/>
  <c r="AA151" i="1"/>
  <c r="AC151" i="1" s="1"/>
  <c r="AA36" i="1"/>
  <c r="AC36" i="1" s="1"/>
  <c r="AA9" i="1"/>
  <c r="AB9" i="1" s="1"/>
  <c r="AB107" i="1"/>
  <c r="AD107" i="1"/>
  <c r="AB54" i="1"/>
  <c r="AD54" i="1"/>
  <c r="AA136" i="1"/>
  <c r="AC136" i="1" s="1"/>
  <c r="AA72" i="1"/>
  <c r="AC72" i="1" s="1"/>
  <c r="AB283" i="1"/>
  <c r="AB160" i="1"/>
  <c r="AD160" i="1"/>
  <c r="AD310" i="1"/>
  <c r="AB310" i="1"/>
  <c r="AB264" i="1"/>
  <c r="AD264" i="1"/>
  <c r="AA201" i="1"/>
  <c r="AC201" i="1" s="1"/>
  <c r="AD223" i="1"/>
  <c r="AA249" i="1"/>
  <c r="AC249" i="1" s="1"/>
  <c r="AD225" i="1"/>
  <c r="AB225" i="1"/>
  <c r="AA144" i="1"/>
  <c r="AC144" i="1" s="1"/>
  <c r="AA157" i="1"/>
  <c r="AC157" i="1" s="1"/>
  <c r="AA94" i="1"/>
  <c r="AC94" i="1" s="1"/>
  <c r="AA44" i="1"/>
  <c r="AC44" i="1" s="1"/>
  <c r="AA8" i="1"/>
  <c r="AB8" i="1" s="1"/>
  <c r="AA148" i="1"/>
  <c r="AC148" i="1" s="1"/>
  <c r="AA105" i="1"/>
  <c r="AC105" i="1" s="1"/>
  <c r="W3" i="1"/>
  <c r="AD259" i="1"/>
  <c r="AB259" i="1"/>
  <c r="AD306" i="1"/>
  <c r="AB306" i="1"/>
  <c r="AD313" i="1"/>
  <c r="AB313" i="1"/>
  <c r="AA233" i="1"/>
  <c r="AC233" i="1" s="1"/>
  <c r="AD219" i="1"/>
  <c r="AB219" i="1"/>
  <c r="AD302" i="1"/>
  <c r="AB302" i="1"/>
  <c r="AD132" i="1"/>
  <c r="AB132" i="1"/>
  <c r="AD122" i="1"/>
  <c r="AB82" i="1"/>
  <c r="AD82" i="1"/>
  <c r="AA16" i="1"/>
  <c r="AC16" i="1" s="1"/>
  <c r="AD248" i="1"/>
  <c r="AB248" i="1"/>
  <c r="AD180" i="1"/>
  <c r="AD41" i="1"/>
  <c r="AB41" i="1"/>
  <c r="AB62" i="1"/>
  <c r="AD62" i="1"/>
  <c r="AA273" i="1"/>
  <c r="AC273" i="1" s="1"/>
  <c r="AA297" i="1"/>
  <c r="AC297" i="1" s="1"/>
  <c r="AA281" i="1"/>
  <c r="AC281" i="1" s="1"/>
  <c r="AD294" i="1"/>
  <c r="AB294" i="1"/>
  <c r="AA235" i="1"/>
  <c r="AC235" i="1" s="1"/>
  <c r="AA257" i="1"/>
  <c r="AC257" i="1" s="1"/>
  <c r="AA244" i="1"/>
  <c r="AC244" i="1" s="1"/>
  <c r="AA239" i="1"/>
  <c r="AC239" i="1" s="1"/>
  <c r="AA231" i="1"/>
  <c r="AC231" i="1" s="1"/>
  <c r="AA186" i="1"/>
  <c r="AC186" i="1" s="1"/>
  <c r="AA221" i="1"/>
  <c r="AC221" i="1" s="1"/>
  <c r="AA190" i="1"/>
  <c r="AC190" i="1" s="1"/>
  <c r="AA240" i="1"/>
  <c r="AC240" i="1" s="1"/>
  <c r="AA170" i="1"/>
  <c r="AC170" i="1" s="1"/>
  <c r="AD102" i="1"/>
  <c r="AB102" i="1"/>
  <c r="AA241" i="1"/>
  <c r="AC241" i="1" s="1"/>
  <c r="AA93" i="1"/>
  <c r="AC93" i="1" s="1"/>
  <c r="AA60" i="1"/>
  <c r="AC60" i="1" s="1"/>
  <c r="AA20" i="1"/>
  <c r="AC20" i="1" s="1"/>
  <c r="AB38" i="1"/>
  <c r="AD38" i="1"/>
  <c r="X3" i="1"/>
  <c r="AD73" i="1"/>
  <c r="AB73" i="1"/>
  <c r="AB127" i="1"/>
  <c r="AD127" i="1"/>
  <c r="AD261" i="1"/>
  <c r="AB261" i="1"/>
  <c r="AD279" i="1"/>
  <c r="AB279" i="1"/>
  <c r="AA217" i="1"/>
  <c r="AC217" i="1" s="1"/>
  <c r="AB208" i="1"/>
  <c r="AD208" i="1"/>
  <c r="AB220" i="1"/>
  <c r="AA174" i="1"/>
  <c r="AC174" i="1" s="1"/>
  <c r="AA17" i="1"/>
  <c r="AC17" i="1" s="1"/>
  <c r="AD68" i="1"/>
  <c r="AB68" i="1"/>
  <c r="AA21" i="1"/>
  <c r="AC21" i="1" s="1"/>
  <c r="AA137" i="1"/>
  <c r="AC137" i="1" s="1"/>
  <c r="AB78" i="1"/>
  <c r="AD78" i="1"/>
  <c r="AJ3" i="1"/>
  <c r="AD270" i="1"/>
  <c r="AB270" i="1"/>
  <c r="AD230" i="1"/>
  <c r="AB230" i="1"/>
  <c r="AB236" i="1"/>
  <c r="AD26" i="1"/>
  <c r="AB154" i="1"/>
  <c r="AA286" i="1"/>
  <c r="AC286" i="1" s="1"/>
  <c r="AD266" i="1"/>
  <c r="AB266" i="1"/>
  <c r="AA250" i="1"/>
  <c r="AC250" i="1" s="1"/>
  <c r="AA245" i="1"/>
  <c r="AC245" i="1" s="1"/>
  <c r="AD237" i="1"/>
  <c r="AB237" i="1"/>
  <c r="AA269" i="1"/>
  <c r="AC269" i="1" s="1"/>
  <c r="AA206" i="1"/>
  <c r="AC206" i="1" s="1"/>
  <c r="AD187" i="1"/>
  <c r="AB187" i="1"/>
  <c r="AA192" i="1"/>
  <c r="AC192" i="1" s="1"/>
  <c r="AD90" i="1"/>
  <c r="AB90" i="1"/>
  <c r="AB14" i="1"/>
  <c r="AD14" i="1"/>
  <c r="AB5" i="1"/>
  <c r="AA76" i="1"/>
  <c r="AC76" i="1" s="1"/>
  <c r="AA97" i="1"/>
  <c r="AB97" i="1" s="1"/>
  <c r="AA56" i="1"/>
  <c r="AC56" i="1" s="1"/>
  <c r="AB30" i="1"/>
  <c r="AD30" i="1"/>
  <c r="Z3" i="1"/>
  <c r="AA48" i="1"/>
  <c r="AC48" i="1" s="1"/>
  <c r="AA80" i="1"/>
  <c r="AD207" i="1"/>
  <c r="AB207" i="1"/>
  <c r="AD110" i="1"/>
  <c r="AB110" i="1"/>
  <c r="AA265" i="1"/>
  <c r="AC265" i="1" s="1"/>
  <c r="AD314" i="1"/>
  <c r="AB314" i="1"/>
  <c r="AA305" i="1"/>
  <c r="AC305" i="1" s="1"/>
  <c r="AA258" i="1"/>
  <c r="AC258" i="1" s="1"/>
  <c r="AD234" i="1"/>
  <c r="AB234" i="1"/>
  <c r="AA202" i="1"/>
  <c r="AC202" i="1" s="1"/>
  <c r="AA181" i="1"/>
  <c r="AC181" i="1" s="1"/>
  <c r="AA194" i="1"/>
  <c r="AC194" i="1" s="1"/>
  <c r="AA185" i="1"/>
  <c r="AC185" i="1" s="1"/>
  <c r="AD149" i="1"/>
  <c r="AD130" i="1"/>
  <c r="AB130" i="1"/>
  <c r="AA155" i="1"/>
  <c r="AC155" i="1" s="1"/>
  <c r="AA193" i="1"/>
  <c r="AC193" i="1" s="1"/>
  <c r="AA128" i="1"/>
  <c r="AC128" i="1" s="1"/>
  <c r="AA133" i="1"/>
  <c r="AC133" i="1" s="1"/>
  <c r="AA13" i="1"/>
  <c r="AB13" i="1" s="1"/>
  <c r="AA177" i="1"/>
  <c r="AC177" i="1" s="1"/>
  <c r="AB70" i="1"/>
  <c r="AD70" i="1"/>
  <c r="AA101" i="1"/>
  <c r="AC101" i="1" s="1"/>
  <c r="AB252" i="1" l="1"/>
  <c r="AD247" i="1"/>
  <c r="AB247" i="1"/>
  <c r="AB198" i="1"/>
  <c r="AD199" i="1"/>
  <c r="AD198" i="1"/>
  <c r="AD135" i="1"/>
  <c r="AD116" i="1"/>
  <c r="AB146" i="1"/>
  <c r="AD147" i="1"/>
  <c r="AD196" i="1"/>
  <c r="AD152" i="1"/>
  <c r="AB135" i="1"/>
  <c r="AB116" i="1"/>
  <c r="AB189" i="1"/>
  <c r="AD171" i="1"/>
  <c r="AB91" i="1"/>
  <c r="AB141" i="1"/>
  <c r="AC179" i="1"/>
  <c r="AD141" i="1"/>
  <c r="AB95" i="1"/>
  <c r="AB149" i="1"/>
  <c r="AB183" i="1"/>
  <c r="AD146" i="1"/>
  <c r="AB145" i="1"/>
  <c r="AB152" i="1"/>
  <c r="AD154" i="1"/>
  <c r="AB180" i="1"/>
  <c r="AB122" i="1"/>
  <c r="AD145" i="1"/>
  <c r="AD114" i="1"/>
  <c r="AB126" i="1"/>
  <c r="AD115" i="1"/>
  <c r="AD126" i="1"/>
  <c r="AB158" i="1"/>
  <c r="AC35" i="1"/>
  <c r="AD37" i="1"/>
  <c r="AD22" i="1"/>
  <c r="AB34" i="1"/>
  <c r="AB83" i="1"/>
  <c r="AB22" i="1"/>
  <c r="AD35" i="1"/>
  <c r="AB37" i="1"/>
  <c r="AD34" i="1"/>
  <c r="AD236" i="1"/>
  <c r="AD252" i="1"/>
  <c r="AD283" i="1"/>
  <c r="AB243" i="1"/>
  <c r="AC272" i="1"/>
  <c r="AB242" i="1"/>
  <c r="AD299" i="1"/>
  <c r="AC299" i="1"/>
  <c r="AB299" i="1"/>
  <c r="AD242" i="1"/>
  <c r="AC256" i="1"/>
  <c r="AD272" i="1"/>
  <c r="AB191" i="1"/>
  <c r="AD191" i="1"/>
  <c r="AB147" i="1"/>
  <c r="AB139" i="1"/>
  <c r="AC134" i="1"/>
  <c r="AB134" i="1"/>
  <c r="AD109" i="1"/>
  <c r="AB123" i="1"/>
  <c r="AD117" i="1"/>
  <c r="AB117" i="1"/>
  <c r="AD124" i="1"/>
  <c r="AB124" i="1"/>
  <c r="AB115" i="1"/>
  <c r="AB65" i="1"/>
  <c r="AD65" i="1"/>
  <c r="AB18" i="1"/>
  <c r="AD85" i="1"/>
  <c r="AB29" i="1"/>
  <c r="AB89" i="1"/>
  <c r="AB85" i="1"/>
  <c r="AD29" i="1"/>
  <c r="AD43" i="1"/>
  <c r="AB96" i="1"/>
  <c r="AB223" i="1"/>
  <c r="AB229" i="1"/>
  <c r="AD229" i="1"/>
  <c r="AD220" i="1"/>
  <c r="AC303" i="1"/>
  <c r="AB303" i="1"/>
  <c r="AD303" i="1"/>
  <c r="AB316" i="1"/>
  <c r="AD316" i="1"/>
  <c r="AC316" i="1"/>
  <c r="AB301" i="1"/>
  <c r="AD301" i="1"/>
  <c r="AB312" i="1"/>
  <c r="AD312" i="1"/>
  <c r="AC312" i="1"/>
  <c r="AD274" i="1"/>
  <c r="AB262" i="1"/>
  <c r="AD262" i="1"/>
  <c r="AC263" i="1"/>
  <c r="AD263" i="1"/>
  <c r="AB232" i="1"/>
  <c r="AD232" i="1"/>
  <c r="AD222" i="1"/>
  <c r="AD57" i="1"/>
  <c r="AB46" i="1"/>
  <c r="AD47" i="1"/>
  <c r="AB47" i="1"/>
  <c r="AB40" i="1"/>
  <c r="AD40" i="1"/>
  <c r="AB25" i="1"/>
  <c r="AD18" i="1"/>
  <c r="AD176" i="1"/>
  <c r="AB24" i="1"/>
  <c r="AD178" i="1"/>
  <c r="AB52" i="1"/>
  <c r="AB227" i="1"/>
  <c r="AD195" i="1"/>
  <c r="AB71" i="1"/>
  <c r="AC71" i="1"/>
  <c r="AB176" i="1"/>
  <c r="AD24" i="1"/>
  <c r="AD52" i="1"/>
  <c r="AD53" i="1"/>
  <c r="AB121" i="1"/>
  <c r="AB274" i="1"/>
  <c r="AC75" i="1"/>
  <c r="AB256" i="1"/>
  <c r="AC195" i="1"/>
  <c r="AB32" i="1"/>
  <c r="AB49" i="1"/>
  <c r="AC291" i="1"/>
  <c r="AB291" i="1"/>
  <c r="AD291" i="1"/>
  <c r="AB64" i="1"/>
  <c r="AD32" i="1"/>
  <c r="AD204" i="1"/>
  <c r="AB106" i="1"/>
  <c r="AB33" i="1"/>
  <c r="AD49" i="1"/>
  <c r="AC55" i="1"/>
  <c r="AC200" i="1"/>
  <c r="AD111" i="1"/>
  <c r="AB26" i="1"/>
  <c r="AD153" i="1"/>
  <c r="AD64" i="1"/>
  <c r="AD46" i="1"/>
  <c r="AB204" i="1"/>
  <c r="AD189" i="1"/>
  <c r="AD33" i="1"/>
  <c r="AB114" i="1"/>
  <c r="AB55" i="1"/>
  <c r="AD120" i="1"/>
  <c r="AC120" i="1"/>
  <c r="AB111" i="1"/>
  <c r="AB28" i="1"/>
  <c r="AB153" i="1"/>
  <c r="AD183" i="1"/>
  <c r="AD158" i="1"/>
  <c r="AB178" i="1"/>
  <c r="AD28" i="1"/>
  <c r="AD139" i="1"/>
  <c r="AD227" i="1"/>
  <c r="AD25" i="1"/>
  <c r="AD123" i="1"/>
  <c r="AD71" i="1"/>
  <c r="AB222" i="1"/>
  <c r="AD106" i="1"/>
  <c r="AC50" i="1"/>
  <c r="AB50" i="1"/>
  <c r="AD50" i="1"/>
  <c r="AB120" i="1"/>
  <c r="AB179" i="1"/>
  <c r="AD275" i="1"/>
  <c r="AB275" i="1"/>
  <c r="AB277" i="1"/>
  <c r="AB197" i="1"/>
  <c r="AC19" i="1"/>
  <c r="AD19" i="1"/>
  <c r="AD277" i="1"/>
  <c r="AB109" i="1"/>
  <c r="AD197" i="1"/>
  <c r="AB57" i="1"/>
  <c r="AB238" i="1"/>
  <c r="AD271" i="1"/>
  <c r="AB271" i="1"/>
  <c r="AB87" i="1"/>
  <c r="AD87" i="1"/>
  <c r="AD23" i="1"/>
  <c r="AC23" i="1"/>
  <c r="AB23" i="1"/>
  <c r="AD142" i="1"/>
  <c r="AB142" i="1"/>
  <c r="AC142" i="1"/>
  <c r="AC268" i="1"/>
  <c r="AD268" i="1"/>
  <c r="AB268" i="1"/>
  <c r="AB51" i="1"/>
  <c r="AC51" i="1"/>
  <c r="AD51" i="1"/>
  <c r="AC42" i="1"/>
  <c r="AB42" i="1"/>
  <c r="AD42" i="1"/>
  <c r="AD121" i="1"/>
  <c r="AD89" i="1"/>
  <c r="AD238" i="1"/>
  <c r="AB31" i="1"/>
  <c r="AC31" i="1"/>
  <c r="AD31" i="1"/>
  <c r="AC104" i="1"/>
  <c r="AD104" i="1"/>
  <c r="AB104" i="1"/>
  <c r="AB58" i="1"/>
  <c r="AD58" i="1"/>
  <c r="AC58" i="1"/>
  <c r="AB278" i="1"/>
  <c r="AB276" i="1"/>
  <c r="AC276" i="1"/>
  <c r="AD276" i="1"/>
  <c r="AB280" i="1"/>
  <c r="AD280" i="1"/>
  <c r="AC280" i="1"/>
  <c r="AB88" i="1"/>
  <c r="AD88" i="1"/>
  <c r="AB156" i="1"/>
  <c r="AC156" i="1"/>
  <c r="AD156" i="1"/>
  <c r="AD278" i="1"/>
  <c r="AB84" i="1"/>
  <c r="AD84" i="1"/>
  <c r="AB79" i="1"/>
  <c r="AD79" i="1"/>
  <c r="AD260" i="1"/>
  <c r="AC260" i="1"/>
  <c r="AB260" i="1"/>
  <c r="AB27" i="1"/>
  <c r="AD27" i="1"/>
  <c r="AC27" i="1"/>
  <c r="AB108" i="1"/>
  <c r="AD108" i="1"/>
  <c r="AC108" i="1"/>
  <c r="AA3" i="1"/>
  <c r="AB53" i="1"/>
  <c r="AC159" i="1"/>
  <c r="AD159" i="1"/>
  <c r="AB159" i="1"/>
  <c r="AD175" i="1"/>
  <c r="AB175" i="1"/>
  <c r="AC175" i="1"/>
  <c r="AB63" i="1"/>
  <c r="AC63" i="1"/>
  <c r="AD63" i="1"/>
  <c r="AB112" i="1"/>
  <c r="AD112" i="1"/>
  <c r="AC112" i="1"/>
  <c r="AC267" i="1"/>
  <c r="AD267" i="1"/>
  <c r="AB267" i="1"/>
  <c r="AD174" i="1"/>
  <c r="AB174" i="1"/>
  <c r="AB148" i="1"/>
  <c r="AD148" i="1"/>
  <c r="AD228" i="1"/>
  <c r="AB228" i="1"/>
  <c r="AD309" i="1"/>
  <c r="AB309" i="1"/>
  <c r="AB177" i="1"/>
  <c r="AD177" i="1"/>
  <c r="AD48" i="1"/>
  <c r="AB48" i="1"/>
  <c r="AD245" i="1"/>
  <c r="AB245" i="1"/>
  <c r="AD137" i="1"/>
  <c r="AB137" i="1"/>
  <c r="AD170" i="1"/>
  <c r="AB170" i="1"/>
  <c r="AD190" i="1"/>
  <c r="AB190" i="1"/>
  <c r="AD282" i="1"/>
  <c r="AB282" i="1"/>
  <c r="AD80" i="1"/>
  <c r="AB80" i="1"/>
  <c r="AD250" i="1"/>
  <c r="AB250" i="1"/>
  <c r="AD21" i="1"/>
  <c r="AB21" i="1"/>
  <c r="AD240" i="1"/>
  <c r="AB240" i="1"/>
  <c r="AD221" i="1"/>
  <c r="AB221" i="1"/>
  <c r="AD16" i="1"/>
  <c r="AB16" i="1"/>
  <c r="AD44" i="1"/>
  <c r="AB44" i="1"/>
  <c r="AD182" i="1"/>
  <c r="AB182" i="1"/>
  <c r="AD218" i="1"/>
  <c r="AB218" i="1"/>
  <c r="AB192" i="1"/>
  <c r="AD192" i="1"/>
  <c r="AD133" i="1"/>
  <c r="AB133" i="1"/>
  <c r="AB185" i="1"/>
  <c r="AD185" i="1"/>
  <c r="AD258" i="1"/>
  <c r="AB258" i="1"/>
  <c r="AD206" i="1"/>
  <c r="AB206" i="1"/>
  <c r="AD217" i="1"/>
  <c r="AB217" i="1"/>
  <c r="AB20" i="1"/>
  <c r="AD20" i="1"/>
  <c r="AD186" i="1"/>
  <c r="AB186" i="1"/>
  <c r="AB281" i="1"/>
  <c r="AD281" i="1"/>
  <c r="AD94" i="1"/>
  <c r="AB94" i="1"/>
  <c r="AD36" i="1"/>
  <c r="AB36" i="1"/>
  <c r="AD173" i="1"/>
  <c r="AB173" i="1"/>
  <c r="AD202" i="1"/>
  <c r="AB202" i="1"/>
  <c r="AB128" i="1"/>
  <c r="AD128" i="1"/>
  <c r="AD194" i="1"/>
  <c r="AB194" i="1"/>
  <c r="AD305" i="1"/>
  <c r="AB305" i="1"/>
  <c r="AD60" i="1"/>
  <c r="AB60" i="1"/>
  <c r="AB231" i="1"/>
  <c r="AD231" i="1"/>
  <c r="AD297" i="1"/>
  <c r="AB297" i="1"/>
  <c r="AD249" i="1"/>
  <c r="AB249" i="1"/>
  <c r="AD72" i="1"/>
  <c r="AB72" i="1"/>
  <c r="AD151" i="1"/>
  <c r="AB151" i="1"/>
  <c r="AD205" i="1"/>
  <c r="AB205" i="1"/>
  <c r="AD235" i="1"/>
  <c r="AB235" i="1"/>
  <c r="AD193" i="1"/>
  <c r="AB193" i="1"/>
  <c r="AD181" i="1"/>
  <c r="AB181" i="1"/>
  <c r="AD56" i="1"/>
  <c r="AB56" i="1"/>
  <c r="AD286" i="1"/>
  <c r="AB286" i="1"/>
  <c r="AD93" i="1"/>
  <c r="AB93" i="1"/>
  <c r="AD239" i="1"/>
  <c r="AB239" i="1"/>
  <c r="AD273" i="1"/>
  <c r="AB273" i="1"/>
  <c r="AD233" i="1"/>
  <c r="AB233" i="1"/>
  <c r="AD136" i="1"/>
  <c r="AB136" i="1"/>
  <c r="AD86" i="1"/>
  <c r="AB86" i="1"/>
  <c r="AD289" i="1"/>
  <c r="AB289" i="1"/>
  <c r="AB101" i="1"/>
  <c r="AD101" i="1"/>
  <c r="AD155" i="1"/>
  <c r="AB155" i="1"/>
  <c r="AD241" i="1"/>
  <c r="AB241" i="1"/>
  <c r="AD244" i="1"/>
  <c r="AB244" i="1"/>
  <c r="AD157" i="1"/>
  <c r="AB157" i="1"/>
  <c r="AD113" i="1"/>
  <c r="AB113" i="1"/>
  <c r="AD226" i="1"/>
  <c r="AB226" i="1"/>
  <c r="AD269" i="1"/>
  <c r="AB269" i="1"/>
  <c r="AD265" i="1"/>
  <c r="AB265" i="1"/>
  <c r="AD76" i="1"/>
  <c r="AB76" i="1"/>
  <c r="AD17" i="1"/>
  <c r="AB17" i="1"/>
  <c r="AD257" i="1"/>
  <c r="AB257" i="1"/>
  <c r="AD105" i="1"/>
  <c r="AB105" i="1"/>
  <c r="AD144" i="1"/>
  <c r="AB144" i="1"/>
  <c r="AB201" i="1"/>
  <c r="AD201" i="1"/>
  <c r="AD140" i="1"/>
  <c r="AB140" i="1"/>
  <c r="AD285" i="1"/>
  <c r="AB285" i="1"/>
  <c r="AB3" i="1" l="1"/>
</calcChain>
</file>

<file path=xl/sharedStrings.xml><?xml version="1.0" encoding="utf-8"?>
<sst xmlns="http://schemas.openxmlformats.org/spreadsheetml/2006/main" count="369" uniqueCount="70">
  <si>
    <t>Forecast</t>
  </si>
  <si>
    <t>Beds</t>
  </si>
  <si>
    <t>Stabilised</t>
  </si>
  <si>
    <t>UW</t>
  </si>
  <si>
    <t>Date</t>
  </si>
  <si>
    <t>Resource</t>
  </si>
  <si>
    <t>Mgmt Fee</t>
  </si>
  <si>
    <t/>
  </si>
  <si>
    <t>Occupancies</t>
  </si>
  <si>
    <t>Rates</t>
  </si>
  <si>
    <t>Discounts</t>
  </si>
  <si>
    <t>Income</t>
  </si>
  <si>
    <t>KPIs</t>
  </si>
  <si>
    <t>Month</t>
  </si>
  <si>
    <t>%
Mgmt Fee</t>
  </si>
  <si>
    <t>Av.
Beds</t>
  </si>
  <si>
    <t>Cons.
Beds</t>
  </si>
  <si>
    <t>Proj.
Beds</t>
  </si>
  <si>
    <t>UW
Beds</t>
  </si>
  <si>
    <t>Occ on Cons.</t>
  </si>
  <si>
    <t>Sold
beds</t>
  </si>
  <si>
    <t>Occ on
Av.</t>
  </si>
  <si>
    <t>Long</t>
  </si>
  <si>
    <t>Medium</t>
  </si>
  <si>
    <t>Short</t>
  </si>
  <si>
    <t>Group</t>
  </si>
  <si>
    <t>%
Long</t>
  </si>
  <si>
    <t>%
Medium</t>
  </si>
  <si>
    <t>%
Short</t>
  </si>
  <si>
    <t>%
Group</t>
  </si>
  <si>
    <t>%
DUI</t>
  </si>
  <si>
    <t>%
Other</t>
  </si>
  <si>
    <t>%
Summer</t>
  </si>
  <si>
    <t>%
Old rate</t>
  </si>
  <si>
    <t>Total</t>
  </si>
  <si>
    <t>Mgmt
Fee</t>
  </si>
  <si>
    <t>Revpob</t>
  </si>
  <si>
    <t>Revpab</t>
  </si>
  <si>
    <t>MPR per bed</t>
  </si>
  <si>
    <t>Price
Stab.</t>
  </si>
  <si>
    <t>Occ
Stab.</t>
  </si>
  <si>
    <t>MPR</t>
  </si>
  <si>
    <t>Price
UW</t>
  </si>
  <si>
    <t>Occ
UW</t>
  </si>
  <si>
    <t>AMG026</t>
  </si>
  <si>
    <t>AVM110</t>
  </si>
  <si>
    <t>BAI033</t>
  </si>
  <si>
    <t>BLM335</t>
  </si>
  <si>
    <t>CCD012</t>
  </si>
  <si>
    <t>CDC222</t>
  </si>
  <si>
    <t>CDC538</t>
  </si>
  <si>
    <t>COR052</t>
  </si>
  <si>
    <t>COR207</t>
  </si>
  <si>
    <t>CSG396</t>
  </si>
  <si>
    <t>DCT075</t>
  </si>
  <si>
    <t>ENC160</t>
  </si>
  <si>
    <t>ENT069</t>
  </si>
  <si>
    <t>GCO024</t>
  </si>
  <si>
    <t>GTF000</t>
  </si>
  <si>
    <t>MUN448</t>
  </si>
  <si>
    <t>NAP206</t>
  </si>
  <si>
    <t>NAU014</t>
  </si>
  <si>
    <t>PFC002</t>
  </si>
  <si>
    <t>RAL006</t>
  </si>
  <si>
    <t>RCF219</t>
  </si>
  <si>
    <t>RDC044</t>
  </si>
  <si>
    <t>ROB67B</t>
  </si>
  <si>
    <t>SAL046</t>
  </si>
  <si>
    <t>SAR326</t>
  </si>
  <si>
    <t>TDG043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</si>
</sst>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164" formatCode="#,##0_ ;[Red]\-#,##0\ "/>
    <numFmt numFmtId="165" formatCode="0.0%"/>
    <numFmt numFmtId="166" formatCode="#,##0\ _€"/>
    <numFmt numFmtId="167" formatCode="mm/yyyy"/>
    <numFmt numFmtId="168" formatCode="#,##0\ &quot;€&quot;"/>
    <numFmt numFmtId="169" formatCode="#,##0.0"/>
  </numFmts>
  <fonts count="8" x14ac:knownFonts="1">
    <font>
      <sz val="10"/>
      <name val="Arial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E75"/>
        <bgColor indexed="64"/>
      </patternFill>
    </fill>
    <fill>
      <patternFill patternType="solid">
        <fgColor rgb="FF00A49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auto="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4">
    <xf numFmtId="0" fontId="0" fillId="0" borderId="0"/>
    <xf numFmtId="0" fontId="3" fillId="0" borderId="0"/>
    <xf numFmtId="0" fontId="7" fillId="0" borderId="0"/>
    <xf numFmtId="9" fontId="7" fillId="0" borderId="0"/>
  </cellStyleXfs>
  <cellXfs count="82">
    <xf numFmtId="0" fontId="0" fillId="0" borderId="0" xfId="0"/>
    <xf numFmtId="0" fontId="1" fillId="0" borderId="0" xfId="0" applyFont="1"/>
    <xf numFmtId="164" fontId="1" fillId="0" borderId="1" xfId="0" applyNumberFormat="1" applyFont="1" applyBorder="1"/>
    <xf numFmtId="0" fontId="5" fillId="5" borderId="9" xfId="0" applyFont="1" applyFill="1" applyBorder="1" applyAlignment="1">
      <alignment horizontal="centerContinuous"/>
    </xf>
    <xf numFmtId="3" fontId="5" fillId="5" borderId="10" xfId="0" applyNumberFormat="1" applyFont="1" applyFill="1" applyBorder="1" applyAlignment="1">
      <alignment horizontal="centerContinuous"/>
    </xf>
    <xf numFmtId="0" fontId="5" fillId="5" borderId="10" xfId="0" applyFont="1" applyFill="1" applyBorder="1" applyAlignment="1">
      <alignment horizontal="centerContinuous"/>
    </xf>
    <xf numFmtId="0" fontId="5" fillId="5" borderId="11" xfId="0" applyFont="1" applyFill="1" applyBorder="1" applyAlignment="1">
      <alignment horizontal="centerContinuous"/>
    </xf>
    <xf numFmtId="0" fontId="4" fillId="6" borderId="6" xfId="0" applyFont="1" applyFill="1" applyBorder="1" applyAlignment="1">
      <alignment horizontal="centerContinuous" wrapText="1"/>
    </xf>
    <xf numFmtId="0" fontId="4" fillId="6" borderId="7" xfId="0" applyFont="1" applyFill="1" applyBorder="1" applyAlignment="1">
      <alignment horizontal="centerContinuous" wrapText="1"/>
    </xf>
    <xf numFmtId="0" fontId="4" fillId="6" borderId="8" xfId="0" applyFont="1" applyFill="1" applyBorder="1" applyAlignment="1">
      <alignment horizontal="centerContinuous" wrapText="1"/>
    </xf>
    <xf numFmtId="0" fontId="6" fillId="0" borderId="0" xfId="0" applyFont="1"/>
    <xf numFmtId="165" fontId="1" fillId="0" borderId="5" xfId="0" applyNumberFormat="1" applyFont="1" applyBorder="1"/>
    <xf numFmtId="165" fontId="1" fillId="4" borderId="4" xfId="0" applyNumberFormat="1" applyFont="1" applyFill="1" applyBorder="1"/>
    <xf numFmtId="9" fontId="1" fillId="4" borderId="4" xfId="0" applyNumberFormat="1" applyFont="1" applyFill="1" applyBorder="1"/>
    <xf numFmtId="9" fontId="1" fillId="4" borderId="3" xfId="0" applyNumberFormat="1" applyFont="1" applyFill="1" applyBorder="1"/>
    <xf numFmtId="10" fontId="1" fillId="4" borderId="4" xfId="0" applyNumberFormat="1" applyFont="1" applyFill="1" applyBorder="1"/>
    <xf numFmtId="10" fontId="1" fillId="4" borderId="3" xfId="0" applyNumberFormat="1" applyFont="1" applyFill="1" applyBorder="1"/>
    <xf numFmtId="10" fontId="1" fillId="4" borderId="5" xfId="0" applyNumberFormat="1" applyFont="1" applyFill="1" applyBorder="1"/>
    <xf numFmtId="0" fontId="2" fillId="2" borderId="0" xfId="0" applyFont="1" applyFill="1" applyAlignment="1">
      <alignment horizontal="center" vertical="center"/>
    </xf>
    <xf numFmtId="3" fontId="1" fillId="4" borderId="1" xfId="0" applyNumberFormat="1" applyFont="1" applyFill="1" applyBorder="1"/>
    <xf numFmtId="3" fontId="1" fillId="4" borderId="2" xfId="0" applyNumberFormat="1" applyFont="1" applyFill="1" applyBorder="1"/>
    <xf numFmtId="166" fontId="5" fillId="5" borderId="10" xfId="0" applyNumberFormat="1" applyFont="1" applyFill="1" applyBorder="1" applyAlignment="1">
      <alignment horizontal="centerContinuous"/>
    </xf>
    <xf numFmtId="166" fontId="4" fillId="6" borderId="7" xfId="0" applyNumberFormat="1" applyFont="1" applyFill="1" applyBorder="1" applyAlignment="1">
      <alignment horizontal="centerContinuous" wrapText="1"/>
    </xf>
    <xf numFmtId="167" fontId="6" fillId="0" borderId="0" xfId="0" applyNumberFormat="1" applyFont="1"/>
    <xf numFmtId="167" fontId="4" fillId="6" borderId="6" xfId="0" applyNumberFormat="1" applyFont="1" applyFill="1" applyBorder="1" applyAlignment="1">
      <alignment horizontal="centerContinuous" wrapText="1"/>
    </xf>
    <xf numFmtId="167" fontId="1" fillId="0" borderId="0" xfId="0" applyNumberFormat="1" applyFont="1"/>
    <xf numFmtId="9" fontId="1" fillId="0" borderId="5" xfId="0" applyNumberFormat="1" applyFont="1" applyBorder="1"/>
    <xf numFmtId="167" fontId="1" fillId="9" borderId="1" xfId="0" applyNumberFormat="1" applyFont="1" applyFill="1" applyBorder="1" applyAlignment="1">
      <alignment horizontal="center"/>
    </xf>
    <xf numFmtId="0" fontId="1" fillId="9" borderId="1" xfId="0" applyFont="1" applyFill="1" applyBorder="1"/>
    <xf numFmtId="3" fontId="1" fillId="9" borderId="4" xfId="0" applyNumberFormat="1" applyFont="1" applyFill="1" applyBorder="1"/>
    <xf numFmtId="167" fontId="1" fillId="10" borderId="12" xfId="0" applyNumberFormat="1" applyFont="1" applyFill="1" applyBorder="1" applyAlignment="1">
      <alignment horizontal="center"/>
    </xf>
    <xf numFmtId="0" fontId="1" fillId="10" borderId="13" xfId="0" applyFont="1" applyFill="1" applyBorder="1"/>
    <xf numFmtId="3" fontId="1" fillId="10" borderId="12" xfId="0" applyNumberFormat="1" applyFont="1" applyFill="1" applyBorder="1" applyAlignment="1">
      <alignment horizontal="center"/>
    </xf>
    <xf numFmtId="3" fontId="1" fillId="10" borderId="13" xfId="0" applyNumberFormat="1" applyFont="1" applyFill="1" applyBorder="1" applyAlignment="1">
      <alignment horizontal="center"/>
    </xf>
    <xf numFmtId="3" fontId="1" fillId="10" borderId="14" xfId="0" applyNumberFormat="1" applyFont="1" applyFill="1" applyBorder="1" applyAlignment="1">
      <alignment horizontal="center"/>
    </xf>
    <xf numFmtId="165" fontId="1" fillId="10" borderId="12" xfId="0" applyNumberFormat="1" applyFont="1" applyFill="1" applyBorder="1" applyAlignment="1">
      <alignment horizontal="center"/>
    </xf>
    <xf numFmtId="164" fontId="1" fillId="10" borderId="13" xfId="0" applyNumberFormat="1" applyFont="1" applyFill="1" applyBorder="1" applyAlignment="1">
      <alignment horizontal="center"/>
    </xf>
    <xf numFmtId="165" fontId="1" fillId="10" borderId="15" xfId="0" applyNumberFormat="1" applyFont="1" applyFill="1" applyBorder="1" applyAlignment="1">
      <alignment horizontal="center"/>
    </xf>
    <xf numFmtId="6" fontId="1" fillId="10" borderId="12" xfId="0" applyNumberFormat="1" applyFont="1" applyFill="1" applyBorder="1" applyAlignment="1">
      <alignment horizontal="center"/>
    </xf>
    <xf numFmtId="6" fontId="1" fillId="10" borderId="13" xfId="0" applyNumberFormat="1" applyFont="1" applyFill="1" applyBorder="1" applyAlignment="1">
      <alignment horizontal="center"/>
    </xf>
    <xf numFmtId="6" fontId="1" fillId="10" borderId="15" xfId="0" applyNumberFormat="1" applyFont="1" applyFill="1" applyBorder="1" applyAlignment="1">
      <alignment horizontal="center"/>
    </xf>
    <xf numFmtId="9" fontId="1" fillId="10" borderId="12" xfId="0" applyNumberFormat="1" applyFont="1" applyFill="1" applyBorder="1" applyAlignment="1">
      <alignment horizontal="center"/>
    </xf>
    <xf numFmtId="9" fontId="1" fillId="10" borderId="16" xfId="0" applyNumberFormat="1" applyFont="1" applyFill="1" applyBorder="1" applyAlignment="1">
      <alignment horizontal="center"/>
    </xf>
    <xf numFmtId="9" fontId="1" fillId="10" borderId="15" xfId="0" applyNumberFormat="1" applyFont="1" applyFill="1" applyBorder="1" applyAlignment="1">
      <alignment horizontal="center"/>
    </xf>
    <xf numFmtId="10" fontId="2" fillId="10" borderId="12" xfId="0" applyNumberFormat="1" applyFont="1" applyFill="1" applyBorder="1"/>
    <xf numFmtId="10" fontId="2" fillId="10" borderId="16" xfId="0" applyNumberFormat="1" applyFont="1" applyFill="1" applyBorder="1"/>
    <xf numFmtId="10" fontId="2" fillId="10" borderId="15" xfId="0" applyNumberFormat="1" applyFont="1" applyFill="1" applyBorder="1"/>
    <xf numFmtId="168" fontId="1" fillId="10" borderId="12" xfId="0" applyNumberFormat="1" applyFont="1" applyFill="1" applyBorder="1"/>
    <xf numFmtId="0" fontId="1" fillId="10" borderId="0" xfId="0" applyFont="1" applyFill="1"/>
    <xf numFmtId="6" fontId="1" fillId="9" borderId="4" xfId="0" applyNumberFormat="1" applyFont="1" applyFill="1" applyBorder="1"/>
    <xf numFmtId="6" fontId="1" fillId="9" borderId="1" xfId="0" applyNumberFormat="1" applyFont="1" applyFill="1" applyBorder="1"/>
    <xf numFmtId="6" fontId="1" fillId="4" borderId="5" xfId="0" applyNumberFormat="1" applyFont="1" applyFill="1" applyBorder="1"/>
    <xf numFmtId="168" fontId="1" fillId="4" borderId="4" xfId="0" applyNumberFormat="1" applyFont="1" applyFill="1" applyBorder="1"/>
    <xf numFmtId="0" fontId="2" fillId="8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8" borderId="7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168" fontId="1" fillId="0" borderId="1" xfId="3" applyNumberFormat="1" applyFont="1" applyBorder="1"/>
    <xf numFmtId="168" fontId="2" fillId="0" borderId="1" xfId="3" applyNumberFormat="1" applyFont="1" applyBorder="1"/>
    <xf numFmtId="168" fontId="2" fillId="0" borderId="2" xfId="0" applyNumberFormat="1" applyFont="1" applyBorder="1"/>
    <xf numFmtId="168" fontId="2" fillId="0" borderId="17" xfId="0" applyNumberFormat="1" applyFont="1" applyBorder="1"/>
    <xf numFmtId="0" fontId="1" fillId="10" borderId="16" xfId="0" applyFont="1" applyFill="1" applyBorder="1"/>
    <xf numFmtId="167" fontId="2" fillId="8" borderId="7" xfId="0" applyNumberFormat="1" applyFont="1" applyFill="1" applyBorder="1" applyAlignment="1">
      <alignment horizontal="center" wrapText="1"/>
    </xf>
    <xf numFmtId="9" fontId="1" fillId="9" borderId="3" xfId="0" applyNumberFormat="1" applyFont="1" applyFill="1" applyBorder="1"/>
    <xf numFmtId="169" fontId="1" fillId="9" borderId="1" xfId="0" applyNumberFormat="1" applyFont="1" applyFill="1" applyBorder="1"/>
    <xf numFmtId="0" fontId="2" fillId="3" borderId="17" xfId="0" applyFont="1" applyFill="1" applyBorder="1" applyAlignment="1">
      <alignment horizontal="center" wrapText="1"/>
    </xf>
    <xf numFmtId="9" fontId="1" fillId="10" borderId="7" xfId="0" applyNumberFormat="1" applyFont="1" applyFill="1" applyBorder="1"/>
    <xf numFmtId="9" fontId="1" fillId="4" borderId="0" xfId="0" applyNumberFormat="1" applyFont="1" applyFill="1"/>
    <xf numFmtId="6" fontId="2" fillId="10" borderId="6" xfId="0" applyNumberFormat="1" applyFont="1" applyFill="1" applyBorder="1"/>
    <xf numFmtId="6" fontId="1" fillId="0" borderId="18" xfId="0" applyNumberFormat="1" applyFont="1" applyBorder="1"/>
    <xf numFmtId="6" fontId="2" fillId="10" borderId="17" xfId="0" applyNumberFormat="1" applyFont="1" applyFill="1" applyBorder="1"/>
    <xf numFmtId="6" fontId="1" fillId="0" borderId="19" xfId="0" applyNumberFormat="1" applyFont="1" applyBorder="1"/>
    <xf numFmtId="168" fontId="1" fillId="0" borderId="2" xfId="0" applyNumberFormat="1" applyFont="1" applyBorder="1"/>
    <xf numFmtId="168" fontId="2" fillId="0" borderId="6" xfId="0" applyNumberFormat="1" applyFont="1" applyBorder="1"/>
    <xf numFmtId="168" fontId="1" fillId="0" borderId="18" xfId="0" applyNumberFormat="1" applyFont="1" applyBorder="1"/>
    <xf numFmtId="168" fontId="1" fillId="0" borderId="19" xfId="0" applyNumberFormat="1" applyFont="1" applyBorder="1"/>
    <xf numFmtId="0" fontId="4" fillId="6" borderId="17" xfId="0" applyFont="1" applyFill="1" applyBorder="1" applyAlignment="1">
      <alignment horizontal="centerContinuous" wrapText="1"/>
    </xf>
    <xf numFmtId="168" fontId="1" fillId="0" borderId="4" xfId="0" applyNumberFormat="1" applyFont="1" applyBorder="1"/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16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14.42578125" defaultRowHeight="13.5" x14ac:dyDescent="0.25"/>
  <cols>
    <col min="1" max="1" width="9.85546875" style="25" customWidth="1"/>
    <col min="2" max="2" width="14.140625" style="1" customWidth="1"/>
    <col min="3" max="3" width="10.5703125" style="1" customWidth="1"/>
    <col min="4" max="7" width="6.5703125" style="1" customWidth="1"/>
    <col min="8" max="10" width="8.140625" style="1" customWidth="1"/>
    <col min="11" max="14" width="9.140625" style="1" customWidth="1"/>
    <col min="15" max="22" width="8.85546875" style="1" customWidth="1"/>
    <col min="23" max="31" width="11.42578125" style="1" customWidth="1"/>
    <col min="32" max="33" width="8.85546875" style="1" customWidth="1"/>
    <col min="34" max="35" width="8.5703125" style="1" customWidth="1"/>
    <col min="36" max="37" width="12.7109375" style="1" customWidth="1"/>
    <col min="38" max="39" width="8.5703125" style="1" customWidth="1"/>
    <col min="40" max="40" width="12.7109375" style="1" customWidth="1"/>
    <col min="41" max="41" width="14.42578125" style="1" customWidth="1"/>
    <col min="42" max="16384" width="14.42578125" style="1"/>
  </cols>
  <sheetData>
    <row r="1" spans="1:40" ht="15" customHeight="1" x14ac:dyDescent="0.25">
      <c r="A1" s="23" t="s">
        <v>0</v>
      </c>
      <c r="B1" s="10">
        <f>YEAR(A5)</f>
        <v>2024</v>
      </c>
      <c r="C1" s="10"/>
      <c r="D1" s="3" t="s">
        <v>1</v>
      </c>
      <c r="E1" s="5"/>
      <c r="F1" s="5"/>
      <c r="G1" s="4"/>
      <c r="H1" s="3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1"/>
      <c r="X1" s="21"/>
      <c r="Y1" s="21"/>
      <c r="Z1" s="6"/>
      <c r="AA1" s="5"/>
      <c r="AB1" s="5"/>
      <c r="AC1" s="6"/>
      <c r="AD1" s="5"/>
      <c r="AE1" s="5"/>
      <c r="AF1" s="3" t="s">
        <v>2</v>
      </c>
      <c r="AG1" s="5"/>
      <c r="AH1" s="5"/>
      <c r="AI1" s="5"/>
      <c r="AJ1" s="5"/>
      <c r="AK1" s="6"/>
      <c r="AL1" s="3" t="s">
        <v>3</v>
      </c>
      <c r="AM1" s="5"/>
      <c r="AN1" s="6"/>
    </row>
    <row r="2" spans="1:40" x14ac:dyDescent="0.25">
      <c r="A2" s="24" t="s">
        <v>4</v>
      </c>
      <c r="B2" s="7" t="s">
        <v>5</v>
      </c>
      <c r="C2" s="7" t="s">
        <v>6</v>
      </c>
      <c r="D2" s="7" t="s">
        <v>7</v>
      </c>
      <c r="E2" s="8"/>
      <c r="F2" s="8"/>
      <c r="G2" s="8"/>
      <c r="H2" s="7" t="s">
        <v>8</v>
      </c>
      <c r="I2" s="8"/>
      <c r="J2" s="9"/>
      <c r="K2" s="7" t="s">
        <v>9</v>
      </c>
      <c r="L2" s="8"/>
      <c r="M2" s="8"/>
      <c r="N2" s="9"/>
      <c r="O2" s="7"/>
      <c r="P2" s="8"/>
      <c r="Q2" s="8"/>
      <c r="R2" s="9"/>
      <c r="S2" s="7" t="s">
        <v>10</v>
      </c>
      <c r="T2" s="8"/>
      <c r="U2" s="8"/>
      <c r="V2" s="9"/>
      <c r="W2" s="22" t="s">
        <v>11</v>
      </c>
      <c r="X2" s="22"/>
      <c r="Y2" s="22"/>
      <c r="Z2" s="9"/>
      <c r="AA2" s="8"/>
      <c r="AB2" s="8"/>
      <c r="AC2" s="80" t="s">
        <v>12</v>
      </c>
      <c r="AD2" s="8"/>
      <c r="AE2" s="8"/>
      <c r="AF2" s="7" t="s">
        <v>7</v>
      </c>
      <c r="AG2" s="8"/>
      <c r="AH2" s="8" t="s">
        <v>7</v>
      </c>
      <c r="AI2" s="8"/>
      <c r="AJ2" s="8"/>
      <c r="AK2" s="9"/>
      <c r="AL2" s="8" t="s">
        <v>7</v>
      </c>
      <c r="AM2" s="8"/>
      <c r="AN2" s="9"/>
    </row>
    <row r="3" spans="1:40" s="48" customFormat="1" x14ac:dyDescent="0.25">
      <c r="A3" s="30"/>
      <c r="B3" s="31"/>
      <c r="C3" s="65"/>
      <c r="D3" s="32"/>
      <c r="E3" s="33"/>
      <c r="F3" s="33"/>
      <c r="G3" s="34"/>
      <c r="H3" s="35"/>
      <c r="I3" s="36"/>
      <c r="J3" s="37"/>
      <c r="K3" s="38"/>
      <c r="L3" s="39"/>
      <c r="M3" s="39"/>
      <c r="N3" s="40"/>
      <c r="O3" s="41"/>
      <c r="P3" s="42"/>
      <c r="Q3" s="42"/>
      <c r="R3" s="43"/>
      <c r="S3" s="44">
        <v>0.28999999999999998</v>
      </c>
      <c r="T3" s="45">
        <v>0.05</v>
      </c>
      <c r="U3" s="45">
        <v>0.05</v>
      </c>
      <c r="V3" s="46">
        <v>0.1</v>
      </c>
      <c r="W3" s="62">
        <f t="shared" ref="W3:AB3" si="0">SUM(W5:W1048576)</f>
        <v>2892837.5072409711</v>
      </c>
      <c r="X3" s="62">
        <f t="shared" si="0"/>
        <v>2477207.9508483741</v>
      </c>
      <c r="Y3" s="62">
        <f t="shared" si="0"/>
        <v>0</v>
      </c>
      <c r="Z3" s="63">
        <f t="shared" si="0"/>
        <v>1955168.8530674991</v>
      </c>
      <c r="AA3" s="77">
        <f t="shared" si="0"/>
        <v>5370048.0580893513</v>
      </c>
      <c r="AB3" s="64">
        <f t="shared" si="0"/>
        <v>845267.19779140444</v>
      </c>
      <c r="AC3" s="62"/>
      <c r="AD3" s="62"/>
      <c r="AE3" s="62"/>
      <c r="AF3" s="41"/>
      <c r="AG3" s="43"/>
      <c r="AH3" s="47"/>
      <c r="AI3" s="70"/>
      <c r="AJ3" s="72">
        <f>SUM(AJ5:AJ1048576)</f>
        <v>9064294.1821881868</v>
      </c>
      <c r="AK3" s="74">
        <f>SUM(AK5:AK1048576)</f>
        <v>7503105.899968965</v>
      </c>
      <c r="AL3" s="47"/>
      <c r="AM3" s="70"/>
      <c r="AN3" s="74">
        <f>SUM(AN5:AN1048576)</f>
        <v>7503105.899968965</v>
      </c>
    </row>
    <row r="4" spans="1:40" s="18" customFormat="1" ht="25.5" customHeight="1" x14ac:dyDescent="0.2">
      <c r="A4" s="66" t="s">
        <v>13</v>
      </c>
      <c r="B4" s="58" t="s">
        <v>5</v>
      </c>
      <c r="C4" s="58" t="s">
        <v>14</v>
      </c>
      <c r="D4" s="53" t="s">
        <v>15</v>
      </c>
      <c r="E4" s="58" t="s">
        <v>16</v>
      </c>
      <c r="F4" s="55" t="s">
        <v>17</v>
      </c>
      <c r="G4" s="55" t="s">
        <v>18</v>
      </c>
      <c r="H4" s="56" t="s">
        <v>19</v>
      </c>
      <c r="I4" s="54" t="s">
        <v>20</v>
      </c>
      <c r="J4" s="57" t="s">
        <v>21</v>
      </c>
      <c r="K4" s="53" t="s">
        <v>22</v>
      </c>
      <c r="L4" s="58" t="s">
        <v>23</v>
      </c>
      <c r="M4" s="58" t="s">
        <v>24</v>
      </c>
      <c r="N4" s="59" t="s">
        <v>25</v>
      </c>
      <c r="O4" s="56" t="s">
        <v>26</v>
      </c>
      <c r="P4" s="55" t="s">
        <v>27</v>
      </c>
      <c r="Q4" s="55" t="s">
        <v>28</v>
      </c>
      <c r="R4" s="57" t="s">
        <v>29</v>
      </c>
      <c r="S4" s="56" t="s">
        <v>30</v>
      </c>
      <c r="T4" s="55" t="s">
        <v>31</v>
      </c>
      <c r="U4" s="55" t="s">
        <v>32</v>
      </c>
      <c r="V4" s="59" t="s">
        <v>33</v>
      </c>
      <c r="W4" s="60" t="s">
        <v>22</v>
      </c>
      <c r="X4" s="54" t="s">
        <v>23</v>
      </c>
      <c r="Y4" s="54" t="s">
        <v>24</v>
      </c>
      <c r="Z4" s="54" t="s">
        <v>25</v>
      </c>
      <c r="AA4" s="60" t="s">
        <v>34</v>
      </c>
      <c r="AB4" s="69" t="s">
        <v>35</v>
      </c>
      <c r="AC4" s="60" t="s">
        <v>36</v>
      </c>
      <c r="AD4" s="54" t="s">
        <v>37</v>
      </c>
      <c r="AE4" s="54" t="s">
        <v>38</v>
      </c>
      <c r="AF4" s="56" t="s">
        <v>26</v>
      </c>
      <c r="AG4" s="57" t="s">
        <v>27</v>
      </c>
      <c r="AH4" s="60" t="s">
        <v>39</v>
      </c>
      <c r="AI4" s="55" t="s">
        <v>40</v>
      </c>
      <c r="AJ4" s="60" t="s">
        <v>41</v>
      </c>
      <c r="AK4" s="69" t="s">
        <v>11</v>
      </c>
      <c r="AL4" s="56" t="s">
        <v>42</v>
      </c>
      <c r="AM4" s="55" t="s">
        <v>43</v>
      </c>
      <c r="AN4" s="69" t="s">
        <v>11</v>
      </c>
    </row>
    <row r="5" spans="1:40" x14ac:dyDescent="0.25">
      <c r="A5" s="27">
        <v>45292</v>
      </c>
      <c r="B5" s="28" t="s">
        <v>44</v>
      </c>
      <c r="C5" s="67">
        <v>0.17</v>
      </c>
      <c r="D5" s="29">
        <v>0</v>
      </c>
      <c r="E5" s="68">
        <v>0</v>
      </c>
      <c r="F5" s="19">
        <v>0</v>
      </c>
      <c r="G5" s="20">
        <v>0</v>
      </c>
      <c r="H5" s="12"/>
      <c r="I5" s="2">
        <f t="shared" ref="I5:I68" si="1">H5*E5</f>
        <v>0</v>
      </c>
      <c r="J5" s="11">
        <f t="shared" ref="J5:J68" si="2">IF(D5&lt;&gt;0,I5/D5,0)</f>
        <v>0</v>
      </c>
      <c r="K5" s="49">
        <v>1039.5695869487799</v>
      </c>
      <c r="L5" s="50">
        <v>1097.8692125731709</v>
      </c>
      <c r="M5" s="50">
        <v>1217.001442453658</v>
      </c>
      <c r="N5" s="51"/>
      <c r="O5" s="13"/>
      <c r="P5" s="14"/>
      <c r="Q5" s="14"/>
      <c r="R5" s="26">
        <f t="shared" ref="R5:R68" si="3">1-SUM(O5:Q5)</f>
        <v>1</v>
      </c>
      <c r="S5" s="15"/>
      <c r="T5" s="16"/>
      <c r="U5" s="16"/>
      <c r="V5" s="17"/>
      <c r="W5" s="61">
        <f t="shared" ref="W5:W68" si="4">(1-SUMPRODUCT($S$3:$V$3,$S5:$V5))*K5*$I5*O5</f>
        <v>0</v>
      </c>
      <c r="X5" s="61">
        <f t="shared" ref="X5:X68" si="5">(1-SUMPRODUCT($S$3:$V$3,$S5:$V5))*L5*$I5*P5</f>
        <v>0</v>
      </c>
      <c r="Y5" s="61">
        <f t="shared" ref="Y5:Y68" si="6">(1-SUMPRODUCT($S$3:$V$3,$S5:$V5))*M5*$I5*Q5</f>
        <v>0</v>
      </c>
      <c r="Z5" s="76">
        <f t="shared" ref="Z5:Z68" si="7">(1-SUMPRODUCT($S$3:$V$3,$S5:$V5))*N5*$I5*R5</f>
        <v>0</v>
      </c>
      <c r="AA5" s="78">
        <f t="shared" ref="AA5:AA68" si="8">SUM(V5:Y5)</f>
        <v>0</v>
      </c>
      <c r="AB5" s="79">
        <f t="shared" ref="AB5:AB68" si="9">IF(OR(B5="PFC002",B5="SAR326"),AA5/1.1*C5,AA5*C5)</f>
        <v>0</v>
      </c>
      <c r="AC5" s="61">
        <f t="shared" ref="AC5:AC68" si="10">IF(I5,AA5/I5,0)</f>
        <v>0</v>
      </c>
      <c r="AD5" s="61">
        <f t="shared" ref="AD5:AD68" si="11">IF(D5,AA5/D5,0)</f>
        <v>0</v>
      </c>
      <c r="AE5" s="61">
        <f t="shared" ref="AE5:AE68" si="12">SUMPRODUCT(K5:N5,O5:R5)</f>
        <v>0</v>
      </c>
      <c r="AF5" s="13">
        <v>0.4</v>
      </c>
      <c r="AG5" s="26">
        <f t="shared" ref="AG5:AG68" si="13">1-AF5</f>
        <v>0.6</v>
      </c>
      <c r="AH5" s="81">
        <f t="shared" ref="AH5:AH68" si="14">AF5*K5+AG5*L5</f>
        <v>1074.5493623234145</v>
      </c>
      <c r="AI5" s="71">
        <f>J5</f>
        <v>0</v>
      </c>
      <c r="AJ5" s="73">
        <f t="shared" ref="AJ5:AJ68" si="15">AH5*D5</f>
        <v>0</v>
      </c>
      <c r="AK5" s="75">
        <f t="shared" ref="AK5:AK68" si="16">AH5*D5*AI5</f>
        <v>0</v>
      </c>
      <c r="AL5" s="52">
        <f>AH5</f>
        <v>1074.5493623234145</v>
      </c>
      <c r="AM5" s="71">
        <f t="shared" ref="AM5:AM68" si="17">AI5</f>
        <v>0</v>
      </c>
      <c r="AN5" s="75">
        <f t="shared" ref="AN5:AN68" si="18">AL5*AM5*G5</f>
        <v>0</v>
      </c>
    </row>
    <row r="6" spans="1:40" x14ac:dyDescent="0.25">
      <c r="A6" s="27">
        <v>45323</v>
      </c>
      <c r="B6" s="28" t="s">
        <v>44</v>
      </c>
      <c r="C6" s="67">
        <v>0.17</v>
      </c>
      <c r="D6" s="29">
        <v>0</v>
      </c>
      <c r="E6" s="68">
        <v>0</v>
      </c>
      <c r="F6" s="19">
        <v>0</v>
      </c>
      <c r="G6" s="20">
        <v>0</v>
      </c>
      <c r="H6" s="12"/>
      <c r="I6" s="2">
        <f t="shared" si="1"/>
        <v>0</v>
      </c>
      <c r="J6" s="11">
        <f t="shared" si="2"/>
        <v>0</v>
      </c>
      <c r="K6" s="49">
        <v>1039.5695869487799</v>
      </c>
      <c r="L6" s="50">
        <v>1097.8692125731709</v>
      </c>
      <c r="M6" s="50">
        <v>1217.001442453658</v>
      </c>
      <c r="N6" s="51"/>
      <c r="O6" s="13"/>
      <c r="P6" s="14"/>
      <c r="Q6" s="14"/>
      <c r="R6" s="26">
        <f t="shared" si="3"/>
        <v>1</v>
      </c>
      <c r="S6" s="15"/>
      <c r="T6" s="16"/>
      <c r="U6" s="16"/>
      <c r="V6" s="17"/>
      <c r="W6" s="61">
        <f t="shared" si="4"/>
        <v>0</v>
      </c>
      <c r="X6" s="61">
        <f t="shared" si="5"/>
        <v>0</v>
      </c>
      <c r="Y6" s="61">
        <f t="shared" si="6"/>
        <v>0</v>
      </c>
      <c r="Z6" s="76">
        <f t="shared" si="7"/>
        <v>0</v>
      </c>
      <c r="AA6" s="78">
        <f t="shared" si="8"/>
        <v>0</v>
      </c>
      <c r="AB6" s="79">
        <f t="shared" si="9"/>
        <v>0</v>
      </c>
      <c r="AC6" s="61">
        <f t="shared" si="10"/>
        <v>0</v>
      </c>
      <c r="AD6" s="61">
        <f t="shared" si="11"/>
        <v>0</v>
      </c>
      <c r="AE6" s="61">
        <f t="shared" si="12"/>
        <v>0</v>
      </c>
      <c r="AF6" s="13">
        <v>0.4</v>
      </c>
      <c r="AG6" s="26">
        <f t="shared" si="13"/>
        <v>0.6</v>
      </c>
      <c r="AH6" s="81">
        <f t="shared" si="14"/>
        <v>1074.5493623234145</v>
      </c>
      <c r="AI6" s="71">
        <f t="shared" ref="AI6:AI69" si="19">J6</f>
        <v>0</v>
      </c>
      <c r="AJ6" s="73">
        <f t="shared" si="15"/>
        <v>0</v>
      </c>
      <c r="AK6" s="75">
        <f t="shared" si="16"/>
        <v>0</v>
      </c>
      <c r="AL6" s="52">
        <f t="shared" ref="AL6:AL69" si="20">AH6</f>
        <v>1074.5493623234145</v>
      </c>
      <c r="AM6" s="71">
        <f t="shared" si="17"/>
        <v>0</v>
      </c>
      <c r="AN6" s="75">
        <f t="shared" si="18"/>
        <v>0</v>
      </c>
    </row>
    <row r="7" spans="1:40" x14ac:dyDescent="0.25">
      <c r="A7" s="27">
        <v>45352</v>
      </c>
      <c r="B7" s="28" t="s">
        <v>44</v>
      </c>
      <c r="C7" s="67">
        <v>0.17</v>
      </c>
      <c r="D7" s="29">
        <v>0</v>
      </c>
      <c r="E7" s="68">
        <v>0</v>
      </c>
      <c r="F7" s="19">
        <v>0</v>
      </c>
      <c r="G7" s="20">
        <v>0</v>
      </c>
      <c r="H7" s="12"/>
      <c r="I7" s="2">
        <f t="shared" si="1"/>
        <v>0</v>
      </c>
      <c r="J7" s="11">
        <f t="shared" si="2"/>
        <v>0</v>
      </c>
      <c r="K7" s="49">
        <v>1039.5695869487799</v>
      </c>
      <c r="L7" s="50">
        <v>1097.8692125731709</v>
      </c>
      <c r="M7" s="50">
        <v>1217.001442453658</v>
      </c>
      <c r="N7" s="51"/>
      <c r="O7" s="13"/>
      <c r="P7" s="14"/>
      <c r="Q7" s="14"/>
      <c r="R7" s="26">
        <f t="shared" si="3"/>
        <v>1</v>
      </c>
      <c r="S7" s="15"/>
      <c r="T7" s="16"/>
      <c r="U7" s="16"/>
      <c r="V7" s="17"/>
      <c r="W7" s="61">
        <f t="shared" si="4"/>
        <v>0</v>
      </c>
      <c r="X7" s="61">
        <f t="shared" si="5"/>
        <v>0</v>
      </c>
      <c r="Y7" s="61">
        <f t="shared" si="6"/>
        <v>0</v>
      </c>
      <c r="Z7" s="76">
        <f t="shared" si="7"/>
        <v>0</v>
      </c>
      <c r="AA7" s="78">
        <f t="shared" si="8"/>
        <v>0</v>
      </c>
      <c r="AB7" s="79">
        <f t="shared" si="9"/>
        <v>0</v>
      </c>
      <c r="AC7" s="61">
        <f t="shared" si="10"/>
        <v>0</v>
      </c>
      <c r="AD7" s="61">
        <f t="shared" si="11"/>
        <v>0</v>
      </c>
      <c r="AE7" s="61">
        <f t="shared" si="12"/>
        <v>0</v>
      </c>
      <c r="AF7" s="13">
        <v>0.4</v>
      </c>
      <c r="AG7" s="26">
        <f t="shared" si="13"/>
        <v>0.6</v>
      </c>
      <c r="AH7" s="81">
        <f t="shared" si="14"/>
        <v>1074.5493623234145</v>
      </c>
      <c r="AI7" s="71">
        <f t="shared" si="19"/>
        <v>0</v>
      </c>
      <c r="AJ7" s="73">
        <f t="shared" si="15"/>
        <v>0</v>
      </c>
      <c r="AK7" s="75">
        <f t="shared" si="16"/>
        <v>0</v>
      </c>
      <c r="AL7" s="52">
        <f t="shared" si="20"/>
        <v>1074.5493623234145</v>
      </c>
      <c r="AM7" s="71">
        <f t="shared" si="17"/>
        <v>0</v>
      </c>
      <c r="AN7" s="75">
        <f t="shared" si="18"/>
        <v>0</v>
      </c>
    </row>
    <row r="8" spans="1:40" x14ac:dyDescent="0.25">
      <c r="A8" s="27">
        <v>45383</v>
      </c>
      <c r="B8" s="28" t="s">
        <v>44</v>
      </c>
      <c r="C8" s="67">
        <v>0.17</v>
      </c>
      <c r="D8" s="29">
        <v>0</v>
      </c>
      <c r="E8" s="68">
        <v>0</v>
      </c>
      <c r="F8" s="19">
        <v>0</v>
      </c>
      <c r="G8" s="20">
        <v>0</v>
      </c>
      <c r="H8" s="12"/>
      <c r="I8" s="2">
        <f t="shared" si="1"/>
        <v>0</v>
      </c>
      <c r="J8" s="11">
        <f t="shared" si="2"/>
        <v>0</v>
      </c>
      <c r="K8" s="49">
        <v>1039.5695869487799</v>
      </c>
      <c r="L8" s="50">
        <v>1097.8692125731709</v>
      </c>
      <c r="M8" s="50">
        <v>1217.001442453658</v>
      </c>
      <c r="N8" s="51"/>
      <c r="O8" s="13"/>
      <c r="P8" s="14"/>
      <c r="Q8" s="14"/>
      <c r="R8" s="26">
        <f t="shared" si="3"/>
        <v>1</v>
      </c>
      <c r="S8" s="15"/>
      <c r="T8" s="16"/>
      <c r="U8" s="16"/>
      <c r="V8" s="17"/>
      <c r="W8" s="61">
        <f t="shared" si="4"/>
        <v>0</v>
      </c>
      <c r="X8" s="61">
        <f t="shared" si="5"/>
        <v>0</v>
      </c>
      <c r="Y8" s="61">
        <f t="shared" si="6"/>
        <v>0</v>
      </c>
      <c r="Z8" s="76">
        <f t="shared" si="7"/>
        <v>0</v>
      </c>
      <c r="AA8" s="78">
        <f t="shared" si="8"/>
        <v>0</v>
      </c>
      <c r="AB8" s="79">
        <f t="shared" si="9"/>
        <v>0</v>
      </c>
      <c r="AC8" s="61">
        <f t="shared" si="10"/>
        <v>0</v>
      </c>
      <c r="AD8" s="61">
        <f t="shared" si="11"/>
        <v>0</v>
      </c>
      <c r="AE8" s="61">
        <f t="shared" si="12"/>
        <v>0</v>
      </c>
      <c r="AF8" s="13">
        <v>0.4</v>
      </c>
      <c r="AG8" s="26">
        <f t="shared" si="13"/>
        <v>0.6</v>
      </c>
      <c r="AH8" s="81">
        <f t="shared" si="14"/>
        <v>1074.5493623234145</v>
      </c>
      <c r="AI8" s="71">
        <f t="shared" si="19"/>
        <v>0</v>
      </c>
      <c r="AJ8" s="73">
        <f t="shared" si="15"/>
        <v>0</v>
      </c>
      <c r="AK8" s="75">
        <f t="shared" si="16"/>
        <v>0</v>
      </c>
      <c r="AL8" s="52">
        <f t="shared" si="20"/>
        <v>1074.5493623234145</v>
      </c>
      <c r="AM8" s="71">
        <f t="shared" si="17"/>
        <v>0</v>
      </c>
      <c r="AN8" s="75">
        <f t="shared" si="18"/>
        <v>0</v>
      </c>
    </row>
    <row r="9" spans="1:40" x14ac:dyDescent="0.25">
      <c r="A9" s="27">
        <v>45413</v>
      </c>
      <c r="B9" s="28" t="s">
        <v>44</v>
      </c>
      <c r="C9" s="67">
        <v>0.17</v>
      </c>
      <c r="D9" s="29">
        <v>0</v>
      </c>
      <c r="E9" s="68">
        <v>0</v>
      </c>
      <c r="F9" s="19">
        <v>0</v>
      </c>
      <c r="G9" s="20">
        <v>0</v>
      </c>
      <c r="H9" s="12"/>
      <c r="I9" s="2">
        <f t="shared" si="1"/>
        <v>0</v>
      </c>
      <c r="J9" s="11">
        <f t="shared" si="2"/>
        <v>0</v>
      </c>
      <c r="K9" s="49">
        <v>1039.5695869487799</v>
      </c>
      <c r="L9" s="50">
        <v>1097.8692125731709</v>
      </c>
      <c r="M9" s="50">
        <v>1217.001442453658</v>
      </c>
      <c r="N9" s="51"/>
      <c r="O9" s="13"/>
      <c r="P9" s="14"/>
      <c r="Q9" s="14"/>
      <c r="R9" s="26">
        <f t="shared" si="3"/>
        <v>1</v>
      </c>
      <c r="S9" s="15"/>
      <c r="T9" s="16"/>
      <c r="U9" s="16"/>
      <c r="V9" s="17"/>
      <c r="W9" s="61">
        <f t="shared" si="4"/>
        <v>0</v>
      </c>
      <c r="X9" s="61">
        <f t="shared" si="5"/>
        <v>0</v>
      </c>
      <c r="Y9" s="61">
        <f t="shared" si="6"/>
        <v>0</v>
      </c>
      <c r="Z9" s="76">
        <f t="shared" si="7"/>
        <v>0</v>
      </c>
      <c r="AA9" s="78">
        <f t="shared" si="8"/>
        <v>0</v>
      </c>
      <c r="AB9" s="79">
        <f t="shared" si="9"/>
        <v>0</v>
      </c>
      <c r="AC9" s="61">
        <f t="shared" si="10"/>
        <v>0</v>
      </c>
      <c r="AD9" s="61">
        <f t="shared" si="11"/>
        <v>0</v>
      </c>
      <c r="AE9" s="61">
        <f t="shared" si="12"/>
        <v>0</v>
      </c>
      <c r="AF9" s="13">
        <v>0.4</v>
      </c>
      <c r="AG9" s="26">
        <f t="shared" si="13"/>
        <v>0.6</v>
      </c>
      <c r="AH9" s="81">
        <f t="shared" si="14"/>
        <v>1074.5493623234145</v>
      </c>
      <c r="AI9" s="71">
        <f t="shared" si="19"/>
        <v>0</v>
      </c>
      <c r="AJ9" s="73">
        <f t="shared" si="15"/>
        <v>0</v>
      </c>
      <c r="AK9" s="75">
        <f t="shared" si="16"/>
        <v>0</v>
      </c>
      <c r="AL9" s="52">
        <f t="shared" si="20"/>
        <v>1074.5493623234145</v>
      </c>
      <c r="AM9" s="71">
        <f t="shared" si="17"/>
        <v>0</v>
      </c>
      <c r="AN9" s="75">
        <f t="shared" si="18"/>
        <v>0</v>
      </c>
    </row>
    <row r="10" spans="1:40" x14ac:dyDescent="0.25">
      <c r="A10" s="27">
        <v>45444</v>
      </c>
      <c r="B10" s="28" t="s">
        <v>44</v>
      </c>
      <c r="C10" s="67">
        <v>0.17</v>
      </c>
      <c r="D10" s="29">
        <v>0</v>
      </c>
      <c r="E10" s="68">
        <v>0</v>
      </c>
      <c r="F10" s="19">
        <v>0</v>
      </c>
      <c r="G10" s="20">
        <v>0</v>
      </c>
      <c r="H10" s="12"/>
      <c r="I10" s="2">
        <f t="shared" si="1"/>
        <v>0</v>
      </c>
      <c r="J10" s="11">
        <f t="shared" si="2"/>
        <v>0</v>
      </c>
      <c r="K10" s="49">
        <v>1039.5695869487799</v>
      </c>
      <c r="L10" s="50">
        <v>1097.8692125731709</v>
      </c>
      <c r="M10" s="50">
        <v>1217.001442453658</v>
      </c>
      <c r="N10" s="51"/>
      <c r="O10" s="13"/>
      <c r="P10" s="14"/>
      <c r="Q10" s="14"/>
      <c r="R10" s="26">
        <f t="shared" si="3"/>
        <v>1</v>
      </c>
      <c r="S10" s="15"/>
      <c r="T10" s="16"/>
      <c r="U10" s="16"/>
      <c r="V10" s="17"/>
      <c r="W10" s="61">
        <f t="shared" si="4"/>
        <v>0</v>
      </c>
      <c r="X10" s="61">
        <f t="shared" si="5"/>
        <v>0</v>
      </c>
      <c r="Y10" s="61">
        <f t="shared" si="6"/>
        <v>0</v>
      </c>
      <c r="Z10" s="76">
        <f t="shared" si="7"/>
        <v>0</v>
      </c>
      <c r="AA10" s="78">
        <f t="shared" si="8"/>
        <v>0</v>
      </c>
      <c r="AB10" s="79">
        <f t="shared" si="9"/>
        <v>0</v>
      </c>
      <c r="AC10" s="61">
        <f t="shared" si="10"/>
        <v>0</v>
      </c>
      <c r="AD10" s="61">
        <f t="shared" si="11"/>
        <v>0</v>
      </c>
      <c r="AE10" s="61">
        <f t="shared" si="12"/>
        <v>0</v>
      </c>
      <c r="AF10" s="13">
        <v>0.4</v>
      </c>
      <c r="AG10" s="26">
        <f t="shared" si="13"/>
        <v>0.6</v>
      </c>
      <c r="AH10" s="81">
        <f t="shared" si="14"/>
        <v>1074.5493623234145</v>
      </c>
      <c r="AI10" s="71">
        <f t="shared" si="19"/>
        <v>0</v>
      </c>
      <c r="AJ10" s="73">
        <f t="shared" si="15"/>
        <v>0</v>
      </c>
      <c r="AK10" s="75">
        <f t="shared" si="16"/>
        <v>0</v>
      </c>
      <c r="AL10" s="52">
        <f t="shared" si="20"/>
        <v>1074.5493623234145</v>
      </c>
      <c r="AM10" s="71">
        <f t="shared" si="17"/>
        <v>0</v>
      </c>
      <c r="AN10" s="75">
        <f t="shared" si="18"/>
        <v>0</v>
      </c>
    </row>
    <row r="11" spans="1:40" x14ac:dyDescent="0.25">
      <c r="A11" s="27">
        <v>45474</v>
      </c>
      <c r="B11" s="28" t="s">
        <v>44</v>
      </c>
      <c r="C11" s="67">
        <v>0.17</v>
      </c>
      <c r="D11" s="29">
        <v>0</v>
      </c>
      <c r="E11" s="68">
        <v>0</v>
      </c>
      <c r="F11" s="19">
        <v>0</v>
      </c>
      <c r="G11" s="20">
        <v>0</v>
      </c>
      <c r="H11" s="12"/>
      <c r="I11" s="2">
        <f t="shared" si="1"/>
        <v>0</v>
      </c>
      <c r="J11" s="11">
        <f t="shared" si="2"/>
        <v>0</v>
      </c>
      <c r="K11" s="49">
        <v>1039.5695869487799</v>
      </c>
      <c r="L11" s="50">
        <v>1097.8692125731709</v>
      </c>
      <c r="M11" s="50">
        <v>1217.001442453658</v>
      </c>
      <c r="N11" s="51"/>
      <c r="O11" s="13"/>
      <c r="P11" s="14"/>
      <c r="Q11" s="14"/>
      <c r="R11" s="26">
        <f t="shared" si="3"/>
        <v>1</v>
      </c>
      <c r="S11" s="15"/>
      <c r="T11" s="16"/>
      <c r="U11" s="16"/>
      <c r="V11" s="17"/>
      <c r="W11" s="61">
        <f t="shared" si="4"/>
        <v>0</v>
      </c>
      <c r="X11" s="61">
        <f t="shared" si="5"/>
        <v>0</v>
      </c>
      <c r="Y11" s="61">
        <f t="shared" si="6"/>
        <v>0</v>
      </c>
      <c r="Z11" s="76">
        <f t="shared" si="7"/>
        <v>0</v>
      </c>
      <c r="AA11" s="78">
        <f t="shared" si="8"/>
        <v>0</v>
      </c>
      <c r="AB11" s="79">
        <f t="shared" si="9"/>
        <v>0</v>
      </c>
      <c r="AC11" s="61">
        <f t="shared" si="10"/>
        <v>0</v>
      </c>
      <c r="AD11" s="61">
        <f t="shared" si="11"/>
        <v>0</v>
      </c>
      <c r="AE11" s="61">
        <f t="shared" si="12"/>
        <v>0</v>
      </c>
      <c r="AF11" s="13">
        <v>0.4</v>
      </c>
      <c r="AG11" s="26">
        <f t="shared" si="13"/>
        <v>0.6</v>
      </c>
      <c r="AH11" s="81">
        <f t="shared" si="14"/>
        <v>1074.5493623234145</v>
      </c>
      <c r="AI11" s="71">
        <f t="shared" si="19"/>
        <v>0</v>
      </c>
      <c r="AJ11" s="73">
        <f t="shared" si="15"/>
        <v>0</v>
      </c>
      <c r="AK11" s="75">
        <f t="shared" si="16"/>
        <v>0</v>
      </c>
      <c r="AL11" s="52">
        <f t="shared" si="20"/>
        <v>1074.5493623234145</v>
      </c>
      <c r="AM11" s="71">
        <f t="shared" si="17"/>
        <v>0</v>
      </c>
      <c r="AN11" s="75">
        <f t="shared" si="18"/>
        <v>0</v>
      </c>
    </row>
    <row r="12" spans="1:40" x14ac:dyDescent="0.25">
      <c r="A12" s="27">
        <v>45505</v>
      </c>
      <c r="B12" s="28" t="s">
        <v>44</v>
      </c>
      <c r="C12" s="67">
        <v>0.17</v>
      </c>
      <c r="D12" s="29">
        <v>0</v>
      </c>
      <c r="E12" s="68">
        <v>0</v>
      </c>
      <c r="F12" s="19">
        <v>0</v>
      </c>
      <c r="G12" s="20">
        <v>0</v>
      </c>
      <c r="H12" s="12"/>
      <c r="I12" s="2">
        <f t="shared" si="1"/>
        <v>0</v>
      </c>
      <c r="J12" s="11">
        <f t="shared" si="2"/>
        <v>0</v>
      </c>
      <c r="K12" s="49">
        <v>1039.5695869487799</v>
      </c>
      <c r="L12" s="50">
        <v>1097.8692125731709</v>
      </c>
      <c r="M12" s="50">
        <v>1217.001442453658</v>
      </c>
      <c r="N12" s="51"/>
      <c r="O12" s="13"/>
      <c r="P12" s="14"/>
      <c r="Q12" s="14"/>
      <c r="R12" s="26">
        <f t="shared" si="3"/>
        <v>1</v>
      </c>
      <c r="S12" s="15"/>
      <c r="T12" s="16"/>
      <c r="U12" s="16"/>
      <c r="V12" s="17"/>
      <c r="W12" s="61">
        <f t="shared" si="4"/>
        <v>0</v>
      </c>
      <c r="X12" s="61">
        <f t="shared" si="5"/>
        <v>0</v>
      </c>
      <c r="Y12" s="61">
        <f t="shared" si="6"/>
        <v>0</v>
      </c>
      <c r="Z12" s="76">
        <f t="shared" si="7"/>
        <v>0</v>
      </c>
      <c r="AA12" s="78">
        <f t="shared" si="8"/>
        <v>0</v>
      </c>
      <c r="AB12" s="79">
        <f t="shared" si="9"/>
        <v>0</v>
      </c>
      <c r="AC12" s="61">
        <f t="shared" si="10"/>
        <v>0</v>
      </c>
      <c r="AD12" s="61">
        <f t="shared" si="11"/>
        <v>0</v>
      </c>
      <c r="AE12" s="61">
        <f t="shared" si="12"/>
        <v>0</v>
      </c>
      <c r="AF12" s="13">
        <v>0.4</v>
      </c>
      <c r="AG12" s="26">
        <f t="shared" si="13"/>
        <v>0.6</v>
      </c>
      <c r="AH12" s="81">
        <f t="shared" si="14"/>
        <v>1074.5493623234145</v>
      </c>
      <c r="AI12" s="71">
        <f t="shared" si="19"/>
        <v>0</v>
      </c>
      <c r="AJ12" s="73">
        <f t="shared" si="15"/>
        <v>0</v>
      </c>
      <c r="AK12" s="75">
        <f t="shared" si="16"/>
        <v>0</v>
      </c>
      <c r="AL12" s="52">
        <f t="shared" si="20"/>
        <v>1074.5493623234145</v>
      </c>
      <c r="AM12" s="71">
        <f t="shared" si="17"/>
        <v>0</v>
      </c>
      <c r="AN12" s="75">
        <f t="shared" si="18"/>
        <v>0</v>
      </c>
    </row>
    <row r="13" spans="1:40" x14ac:dyDescent="0.25">
      <c r="A13" s="27">
        <v>45536</v>
      </c>
      <c r="B13" s="28" t="s">
        <v>44</v>
      </c>
      <c r="C13" s="67">
        <v>0.17</v>
      </c>
      <c r="D13" s="29">
        <v>0</v>
      </c>
      <c r="E13" s="68">
        <v>0</v>
      </c>
      <c r="F13" s="19">
        <v>0</v>
      </c>
      <c r="G13" s="20">
        <v>0</v>
      </c>
      <c r="H13" s="12"/>
      <c r="I13" s="2">
        <f t="shared" si="1"/>
        <v>0</v>
      </c>
      <c r="J13" s="11">
        <f t="shared" si="2"/>
        <v>0</v>
      </c>
      <c r="K13" s="49">
        <v>1062.1423202634151</v>
      </c>
      <c r="L13" s="50">
        <v>1123.8971616463409</v>
      </c>
      <c r="M13" s="50">
        <v>1241.440450360976</v>
      </c>
      <c r="N13" s="51"/>
      <c r="O13" s="13"/>
      <c r="P13" s="14"/>
      <c r="Q13" s="14"/>
      <c r="R13" s="26">
        <f t="shared" si="3"/>
        <v>1</v>
      </c>
      <c r="S13" s="15"/>
      <c r="T13" s="16"/>
      <c r="U13" s="16"/>
      <c r="V13" s="17"/>
      <c r="W13" s="61">
        <f t="shared" si="4"/>
        <v>0</v>
      </c>
      <c r="X13" s="61">
        <f t="shared" si="5"/>
        <v>0</v>
      </c>
      <c r="Y13" s="61">
        <f t="shared" si="6"/>
        <v>0</v>
      </c>
      <c r="Z13" s="76">
        <f t="shared" si="7"/>
        <v>0</v>
      </c>
      <c r="AA13" s="78">
        <f t="shared" si="8"/>
        <v>0</v>
      </c>
      <c r="AB13" s="79">
        <f t="shared" si="9"/>
        <v>0</v>
      </c>
      <c r="AC13" s="61">
        <f t="shared" si="10"/>
        <v>0</v>
      </c>
      <c r="AD13" s="61">
        <f t="shared" si="11"/>
        <v>0</v>
      </c>
      <c r="AE13" s="61">
        <f t="shared" si="12"/>
        <v>0</v>
      </c>
      <c r="AF13" s="13">
        <v>0.4</v>
      </c>
      <c r="AG13" s="26">
        <f t="shared" si="13"/>
        <v>0.6</v>
      </c>
      <c r="AH13" s="81">
        <f t="shared" si="14"/>
        <v>1099.1952250931704</v>
      </c>
      <c r="AI13" s="71">
        <f t="shared" si="19"/>
        <v>0</v>
      </c>
      <c r="AJ13" s="73">
        <f t="shared" si="15"/>
        <v>0</v>
      </c>
      <c r="AK13" s="75">
        <f t="shared" si="16"/>
        <v>0</v>
      </c>
      <c r="AL13" s="52">
        <f t="shared" si="20"/>
        <v>1099.1952250931704</v>
      </c>
      <c r="AM13" s="71">
        <f t="shared" si="17"/>
        <v>0</v>
      </c>
      <c r="AN13" s="75">
        <f t="shared" si="18"/>
        <v>0</v>
      </c>
    </row>
    <row r="14" spans="1:40" x14ac:dyDescent="0.25">
      <c r="A14" s="27">
        <v>45566</v>
      </c>
      <c r="B14" s="28" t="s">
        <v>44</v>
      </c>
      <c r="C14" s="67">
        <v>0.17</v>
      </c>
      <c r="D14" s="29">
        <v>23</v>
      </c>
      <c r="E14" s="68">
        <v>23</v>
      </c>
      <c r="F14" s="19">
        <v>23</v>
      </c>
      <c r="G14" s="20">
        <v>23</v>
      </c>
      <c r="H14" s="12"/>
      <c r="I14" s="2">
        <f t="shared" si="1"/>
        <v>0</v>
      </c>
      <c r="J14" s="11">
        <f t="shared" si="2"/>
        <v>0</v>
      </c>
      <c r="K14" s="49">
        <v>1062.1423202634151</v>
      </c>
      <c r="L14" s="50">
        <v>1123.8971616463409</v>
      </c>
      <c r="M14" s="50">
        <v>1241.440450360976</v>
      </c>
      <c r="N14" s="51"/>
      <c r="O14" s="13"/>
      <c r="P14" s="14"/>
      <c r="Q14" s="14"/>
      <c r="R14" s="26">
        <f t="shared" si="3"/>
        <v>1</v>
      </c>
      <c r="S14" s="15"/>
      <c r="T14" s="16"/>
      <c r="U14" s="16"/>
      <c r="V14" s="17"/>
      <c r="W14" s="61">
        <f t="shared" si="4"/>
        <v>0</v>
      </c>
      <c r="X14" s="61">
        <f t="shared" si="5"/>
        <v>0</v>
      </c>
      <c r="Y14" s="61">
        <f t="shared" si="6"/>
        <v>0</v>
      </c>
      <c r="Z14" s="76">
        <f t="shared" si="7"/>
        <v>0</v>
      </c>
      <c r="AA14" s="78">
        <f t="shared" si="8"/>
        <v>0</v>
      </c>
      <c r="AB14" s="79">
        <f t="shared" si="9"/>
        <v>0</v>
      </c>
      <c r="AC14" s="61">
        <f t="shared" si="10"/>
        <v>0</v>
      </c>
      <c r="AD14" s="61">
        <f t="shared" si="11"/>
        <v>0</v>
      </c>
      <c r="AE14" s="61">
        <f t="shared" si="12"/>
        <v>0</v>
      </c>
      <c r="AF14" s="13">
        <v>0.4</v>
      </c>
      <c r="AG14" s="26">
        <f t="shared" si="13"/>
        <v>0.6</v>
      </c>
      <c r="AH14" s="81">
        <f t="shared" si="14"/>
        <v>1099.1952250931704</v>
      </c>
      <c r="AI14" s="71">
        <f t="shared" si="19"/>
        <v>0</v>
      </c>
      <c r="AJ14" s="73">
        <f t="shared" si="15"/>
        <v>25281.490177142918</v>
      </c>
      <c r="AK14" s="75">
        <f t="shared" si="16"/>
        <v>0</v>
      </c>
      <c r="AL14" s="52">
        <f t="shared" si="20"/>
        <v>1099.1952250931704</v>
      </c>
      <c r="AM14" s="71">
        <f t="shared" si="17"/>
        <v>0</v>
      </c>
      <c r="AN14" s="75">
        <f t="shared" si="18"/>
        <v>0</v>
      </c>
    </row>
    <row r="15" spans="1:40" x14ac:dyDescent="0.25">
      <c r="A15" s="27">
        <v>45597</v>
      </c>
      <c r="B15" s="28" t="s">
        <v>44</v>
      </c>
      <c r="C15" s="67">
        <v>0.17</v>
      </c>
      <c r="D15" s="29">
        <v>23</v>
      </c>
      <c r="E15" s="68">
        <v>23</v>
      </c>
      <c r="F15" s="19">
        <v>23</v>
      </c>
      <c r="G15" s="20">
        <v>23</v>
      </c>
      <c r="H15" s="12"/>
      <c r="I15" s="2">
        <f t="shared" si="1"/>
        <v>0</v>
      </c>
      <c r="J15" s="11">
        <f t="shared" si="2"/>
        <v>0</v>
      </c>
      <c r="K15" s="49">
        <v>1062.1423202634151</v>
      </c>
      <c r="L15" s="50">
        <v>1123.8971616463409</v>
      </c>
      <c r="M15" s="50">
        <v>1241.440450360976</v>
      </c>
      <c r="N15" s="51"/>
      <c r="O15" s="13"/>
      <c r="P15" s="14"/>
      <c r="Q15" s="14"/>
      <c r="R15" s="26">
        <f t="shared" si="3"/>
        <v>1</v>
      </c>
      <c r="S15" s="15"/>
      <c r="T15" s="16"/>
      <c r="U15" s="16"/>
      <c r="V15" s="17"/>
      <c r="W15" s="61">
        <f t="shared" si="4"/>
        <v>0</v>
      </c>
      <c r="X15" s="61">
        <f t="shared" si="5"/>
        <v>0</v>
      </c>
      <c r="Y15" s="61">
        <f t="shared" si="6"/>
        <v>0</v>
      </c>
      <c r="Z15" s="76">
        <f t="shared" si="7"/>
        <v>0</v>
      </c>
      <c r="AA15" s="78">
        <f t="shared" si="8"/>
        <v>0</v>
      </c>
      <c r="AB15" s="79">
        <f t="shared" si="9"/>
        <v>0</v>
      </c>
      <c r="AC15" s="61">
        <f t="shared" si="10"/>
        <v>0</v>
      </c>
      <c r="AD15" s="61">
        <f t="shared" si="11"/>
        <v>0</v>
      </c>
      <c r="AE15" s="61">
        <f t="shared" si="12"/>
        <v>0</v>
      </c>
      <c r="AF15" s="13">
        <v>0.4</v>
      </c>
      <c r="AG15" s="26">
        <f t="shared" si="13"/>
        <v>0.6</v>
      </c>
      <c r="AH15" s="81">
        <f t="shared" si="14"/>
        <v>1099.1952250931704</v>
      </c>
      <c r="AI15" s="71">
        <f t="shared" si="19"/>
        <v>0</v>
      </c>
      <c r="AJ15" s="73">
        <f t="shared" si="15"/>
        <v>25281.490177142918</v>
      </c>
      <c r="AK15" s="75">
        <f t="shared" si="16"/>
        <v>0</v>
      </c>
      <c r="AL15" s="52">
        <f t="shared" si="20"/>
        <v>1099.1952250931704</v>
      </c>
      <c r="AM15" s="71">
        <f t="shared" si="17"/>
        <v>0</v>
      </c>
      <c r="AN15" s="75">
        <f t="shared" si="18"/>
        <v>0</v>
      </c>
    </row>
    <row r="16" spans="1:40" x14ac:dyDescent="0.25">
      <c r="A16" s="27">
        <v>45627</v>
      </c>
      <c r="B16" s="28" t="s">
        <v>44</v>
      </c>
      <c r="C16" s="67">
        <v>0.17</v>
      </c>
      <c r="D16" s="29">
        <v>23</v>
      </c>
      <c r="E16" s="68">
        <v>23</v>
      </c>
      <c r="F16" s="19">
        <v>23</v>
      </c>
      <c r="G16" s="20">
        <v>23</v>
      </c>
      <c r="H16" s="12"/>
      <c r="I16" s="2">
        <f t="shared" si="1"/>
        <v>0</v>
      </c>
      <c r="J16" s="11">
        <f t="shared" si="2"/>
        <v>0</v>
      </c>
      <c r="K16" s="49">
        <v>1062.1423202634151</v>
      </c>
      <c r="L16" s="50">
        <v>1123.8971616463409</v>
      </c>
      <c r="M16" s="50">
        <v>1241.440450360976</v>
      </c>
      <c r="N16" s="51"/>
      <c r="O16" s="13"/>
      <c r="P16" s="14"/>
      <c r="Q16" s="14"/>
      <c r="R16" s="26">
        <f t="shared" si="3"/>
        <v>1</v>
      </c>
      <c r="S16" s="15"/>
      <c r="T16" s="16"/>
      <c r="U16" s="16"/>
      <c r="V16" s="17"/>
      <c r="W16" s="61">
        <f t="shared" si="4"/>
        <v>0</v>
      </c>
      <c r="X16" s="61">
        <f t="shared" si="5"/>
        <v>0</v>
      </c>
      <c r="Y16" s="61">
        <f t="shared" si="6"/>
        <v>0</v>
      </c>
      <c r="Z16" s="76">
        <f t="shared" si="7"/>
        <v>0</v>
      </c>
      <c r="AA16" s="78">
        <f t="shared" si="8"/>
        <v>0</v>
      </c>
      <c r="AB16" s="79">
        <f t="shared" si="9"/>
        <v>0</v>
      </c>
      <c r="AC16" s="61">
        <f t="shared" si="10"/>
        <v>0</v>
      </c>
      <c r="AD16" s="61">
        <f t="shared" si="11"/>
        <v>0</v>
      </c>
      <c r="AE16" s="61">
        <f t="shared" si="12"/>
        <v>0</v>
      </c>
      <c r="AF16" s="13">
        <v>0.4</v>
      </c>
      <c r="AG16" s="26">
        <f t="shared" si="13"/>
        <v>0.6</v>
      </c>
      <c r="AH16" s="81">
        <f t="shared" si="14"/>
        <v>1099.1952250931704</v>
      </c>
      <c r="AI16" s="71">
        <f t="shared" si="19"/>
        <v>0</v>
      </c>
      <c r="AJ16" s="73">
        <f t="shared" si="15"/>
        <v>25281.490177142918</v>
      </c>
      <c r="AK16" s="75">
        <f t="shared" si="16"/>
        <v>0</v>
      </c>
      <c r="AL16" s="52">
        <f t="shared" si="20"/>
        <v>1099.1952250931704</v>
      </c>
      <c r="AM16" s="71">
        <f t="shared" si="17"/>
        <v>0</v>
      </c>
      <c r="AN16" s="75">
        <f t="shared" si="18"/>
        <v>0</v>
      </c>
    </row>
    <row r="17" spans="1:40" x14ac:dyDescent="0.25">
      <c r="A17" s="27">
        <v>45292</v>
      </c>
      <c r="B17" s="28" t="s">
        <v>45</v>
      </c>
      <c r="C17" s="67">
        <v>0.17</v>
      </c>
      <c r="D17" s="29">
        <v>31</v>
      </c>
      <c r="E17" s="68">
        <v>31</v>
      </c>
      <c r="F17" s="19">
        <v>31</v>
      </c>
      <c r="G17" s="20">
        <v>31</v>
      </c>
      <c r="H17" s="12">
        <v>0.95</v>
      </c>
      <c r="I17" s="2">
        <f t="shared" si="1"/>
        <v>29.45</v>
      </c>
      <c r="J17" s="11">
        <f t="shared" si="2"/>
        <v>0.95</v>
      </c>
      <c r="K17" s="49">
        <v>821.09828000000005</v>
      </c>
      <c r="L17" s="50">
        <v>865.15612352941173</v>
      </c>
      <c r="M17" s="50">
        <v>959.56340999999998</v>
      </c>
      <c r="N17" s="51">
        <v>722.62499999999989</v>
      </c>
      <c r="O17" s="13">
        <v>0.4</v>
      </c>
      <c r="P17" s="14">
        <v>0.4</v>
      </c>
      <c r="Q17" s="14">
        <v>0</v>
      </c>
      <c r="R17" s="26">
        <f t="shared" si="3"/>
        <v>0.19999999999999996</v>
      </c>
      <c r="S17" s="15">
        <v>0</v>
      </c>
      <c r="T17" s="16">
        <v>0.05</v>
      </c>
      <c r="U17" s="16">
        <v>0</v>
      </c>
      <c r="V17" s="17">
        <v>0</v>
      </c>
      <c r="W17" s="61">
        <f t="shared" si="4"/>
        <v>9648.3563940540025</v>
      </c>
      <c r="X17" s="61">
        <f t="shared" si="5"/>
        <v>10166.060287338529</v>
      </c>
      <c r="Y17" s="61">
        <f t="shared" si="6"/>
        <v>0</v>
      </c>
      <c r="Z17" s="76">
        <f t="shared" si="7"/>
        <v>4245.6205968749982</v>
      </c>
      <c r="AA17" s="78">
        <f t="shared" si="8"/>
        <v>19814.416681392533</v>
      </c>
      <c r="AB17" s="79">
        <f t="shared" si="9"/>
        <v>3368.4508358367307</v>
      </c>
      <c r="AC17" s="61">
        <f t="shared" si="10"/>
        <v>672.81550700823539</v>
      </c>
      <c r="AD17" s="61">
        <f t="shared" si="11"/>
        <v>639.1747316578236</v>
      </c>
      <c r="AE17" s="61">
        <f t="shared" si="12"/>
        <v>819.02676141176471</v>
      </c>
      <c r="AF17" s="13">
        <v>0.4</v>
      </c>
      <c r="AG17" s="26">
        <f t="shared" si="13"/>
        <v>0.6</v>
      </c>
      <c r="AH17" s="81">
        <f t="shared" si="14"/>
        <v>847.53298611764694</v>
      </c>
      <c r="AI17" s="71">
        <f t="shared" si="19"/>
        <v>0.95</v>
      </c>
      <c r="AJ17" s="73">
        <f t="shared" si="15"/>
        <v>26273.522569647055</v>
      </c>
      <c r="AK17" s="75">
        <f t="shared" si="16"/>
        <v>24959.8464411647</v>
      </c>
      <c r="AL17" s="52">
        <f t="shared" si="20"/>
        <v>847.53298611764694</v>
      </c>
      <c r="AM17" s="71">
        <f t="shared" si="17"/>
        <v>0.95</v>
      </c>
      <c r="AN17" s="75">
        <f t="shared" si="18"/>
        <v>24959.8464411647</v>
      </c>
    </row>
    <row r="18" spans="1:40" x14ac:dyDescent="0.25">
      <c r="A18" s="27">
        <v>45323</v>
      </c>
      <c r="B18" s="28" t="s">
        <v>45</v>
      </c>
      <c r="C18" s="67">
        <v>0.17</v>
      </c>
      <c r="D18" s="29">
        <v>31</v>
      </c>
      <c r="E18" s="68">
        <v>31</v>
      </c>
      <c r="F18" s="19">
        <v>31</v>
      </c>
      <c r="G18" s="20">
        <v>31</v>
      </c>
      <c r="H18" s="12">
        <v>0.95</v>
      </c>
      <c r="I18" s="2">
        <f t="shared" si="1"/>
        <v>29.45</v>
      </c>
      <c r="J18" s="11">
        <f t="shared" si="2"/>
        <v>0.95</v>
      </c>
      <c r="K18" s="49">
        <v>821.09828000000005</v>
      </c>
      <c r="L18" s="50">
        <v>865.15612352941173</v>
      </c>
      <c r="M18" s="50">
        <v>959.56340999999998</v>
      </c>
      <c r="N18" s="51">
        <v>722.62499999999989</v>
      </c>
      <c r="O18" s="13">
        <v>0.4</v>
      </c>
      <c r="P18" s="14">
        <v>0.4</v>
      </c>
      <c r="Q18" s="14">
        <v>0</v>
      </c>
      <c r="R18" s="26">
        <f t="shared" si="3"/>
        <v>0.19999999999999996</v>
      </c>
      <c r="S18" s="15">
        <v>0</v>
      </c>
      <c r="T18" s="16">
        <v>0.05</v>
      </c>
      <c r="U18" s="16">
        <v>0</v>
      </c>
      <c r="V18" s="17">
        <v>0</v>
      </c>
      <c r="W18" s="61">
        <f t="shared" si="4"/>
        <v>9648.3563940540025</v>
      </c>
      <c r="X18" s="61">
        <f t="shared" si="5"/>
        <v>10166.060287338529</v>
      </c>
      <c r="Y18" s="61">
        <f t="shared" si="6"/>
        <v>0</v>
      </c>
      <c r="Z18" s="76">
        <f t="shared" si="7"/>
        <v>4245.6205968749982</v>
      </c>
      <c r="AA18" s="78">
        <f t="shared" si="8"/>
        <v>19814.416681392533</v>
      </c>
      <c r="AB18" s="79">
        <f t="shared" si="9"/>
        <v>3368.4508358367307</v>
      </c>
      <c r="AC18" s="61">
        <f t="shared" si="10"/>
        <v>672.81550700823539</v>
      </c>
      <c r="AD18" s="61">
        <f t="shared" si="11"/>
        <v>639.1747316578236</v>
      </c>
      <c r="AE18" s="61">
        <f t="shared" si="12"/>
        <v>819.02676141176471</v>
      </c>
      <c r="AF18" s="13">
        <v>0.4</v>
      </c>
      <c r="AG18" s="26">
        <f t="shared" si="13"/>
        <v>0.6</v>
      </c>
      <c r="AH18" s="81">
        <f t="shared" si="14"/>
        <v>847.53298611764694</v>
      </c>
      <c r="AI18" s="71">
        <f t="shared" si="19"/>
        <v>0.95</v>
      </c>
      <c r="AJ18" s="73">
        <f t="shared" si="15"/>
        <v>26273.522569647055</v>
      </c>
      <c r="AK18" s="75">
        <f t="shared" si="16"/>
        <v>24959.8464411647</v>
      </c>
      <c r="AL18" s="52">
        <f t="shared" si="20"/>
        <v>847.53298611764694</v>
      </c>
      <c r="AM18" s="71">
        <f t="shared" si="17"/>
        <v>0.95</v>
      </c>
      <c r="AN18" s="75">
        <f t="shared" si="18"/>
        <v>24959.8464411647</v>
      </c>
    </row>
    <row r="19" spans="1:40" x14ac:dyDescent="0.25">
      <c r="A19" s="27">
        <v>45352</v>
      </c>
      <c r="B19" s="28" t="s">
        <v>45</v>
      </c>
      <c r="C19" s="67">
        <v>0.17</v>
      </c>
      <c r="D19" s="29">
        <v>31</v>
      </c>
      <c r="E19" s="68">
        <v>31</v>
      </c>
      <c r="F19" s="19">
        <v>31</v>
      </c>
      <c r="G19" s="20">
        <v>31</v>
      </c>
      <c r="H19" s="12">
        <v>0.95</v>
      </c>
      <c r="I19" s="2">
        <f t="shared" si="1"/>
        <v>29.45</v>
      </c>
      <c r="J19" s="11">
        <f t="shared" si="2"/>
        <v>0.95</v>
      </c>
      <c r="K19" s="49">
        <v>821.09828000000005</v>
      </c>
      <c r="L19" s="50">
        <v>865.15612352941173</v>
      </c>
      <c r="M19" s="50">
        <v>959.56340999999998</v>
      </c>
      <c r="N19" s="51">
        <v>722.62499999999989</v>
      </c>
      <c r="O19" s="13">
        <v>0.4</v>
      </c>
      <c r="P19" s="14">
        <v>0.4</v>
      </c>
      <c r="Q19" s="14">
        <v>0</v>
      </c>
      <c r="R19" s="26">
        <f t="shared" si="3"/>
        <v>0.19999999999999996</v>
      </c>
      <c r="S19" s="15">
        <v>0</v>
      </c>
      <c r="T19" s="16">
        <v>0.05</v>
      </c>
      <c r="U19" s="16">
        <v>0</v>
      </c>
      <c r="V19" s="17">
        <v>0</v>
      </c>
      <c r="W19" s="61">
        <f t="shared" si="4"/>
        <v>9648.3563940540025</v>
      </c>
      <c r="X19" s="61">
        <f t="shared" si="5"/>
        <v>10166.060287338529</v>
      </c>
      <c r="Y19" s="61">
        <f t="shared" si="6"/>
        <v>0</v>
      </c>
      <c r="Z19" s="76">
        <f t="shared" si="7"/>
        <v>4245.6205968749982</v>
      </c>
      <c r="AA19" s="78">
        <f t="shared" si="8"/>
        <v>19814.416681392533</v>
      </c>
      <c r="AB19" s="79">
        <f t="shared" si="9"/>
        <v>3368.4508358367307</v>
      </c>
      <c r="AC19" s="61">
        <f t="shared" si="10"/>
        <v>672.81550700823539</v>
      </c>
      <c r="AD19" s="61">
        <f t="shared" si="11"/>
        <v>639.1747316578236</v>
      </c>
      <c r="AE19" s="61">
        <f t="shared" si="12"/>
        <v>819.02676141176471</v>
      </c>
      <c r="AF19" s="13">
        <v>0.4</v>
      </c>
      <c r="AG19" s="26">
        <f t="shared" si="13"/>
        <v>0.6</v>
      </c>
      <c r="AH19" s="81">
        <f t="shared" si="14"/>
        <v>847.53298611764694</v>
      </c>
      <c r="AI19" s="71">
        <f t="shared" si="19"/>
        <v>0.95</v>
      </c>
      <c r="AJ19" s="73">
        <f t="shared" si="15"/>
        <v>26273.522569647055</v>
      </c>
      <c r="AK19" s="75">
        <f t="shared" si="16"/>
        <v>24959.8464411647</v>
      </c>
      <c r="AL19" s="52">
        <f t="shared" si="20"/>
        <v>847.53298611764694</v>
      </c>
      <c r="AM19" s="71">
        <f t="shared" si="17"/>
        <v>0.95</v>
      </c>
      <c r="AN19" s="75">
        <f t="shared" si="18"/>
        <v>24959.8464411647</v>
      </c>
    </row>
    <row r="20" spans="1:40" x14ac:dyDescent="0.25">
      <c r="A20" s="27">
        <v>45383</v>
      </c>
      <c r="B20" s="28" t="s">
        <v>45</v>
      </c>
      <c r="C20" s="67">
        <v>0.17</v>
      </c>
      <c r="D20" s="29">
        <v>31</v>
      </c>
      <c r="E20" s="68">
        <v>31</v>
      </c>
      <c r="F20" s="19">
        <v>31</v>
      </c>
      <c r="G20" s="20">
        <v>31</v>
      </c>
      <c r="H20" s="12">
        <v>0.95</v>
      </c>
      <c r="I20" s="2">
        <f t="shared" si="1"/>
        <v>29.45</v>
      </c>
      <c r="J20" s="11">
        <f t="shared" si="2"/>
        <v>0.95</v>
      </c>
      <c r="K20" s="49">
        <v>821.09828000000005</v>
      </c>
      <c r="L20" s="50">
        <v>865.15612352941173</v>
      </c>
      <c r="M20" s="50">
        <v>959.56340999999998</v>
      </c>
      <c r="N20" s="51">
        <v>722.62499999999989</v>
      </c>
      <c r="O20" s="13">
        <v>0.4</v>
      </c>
      <c r="P20" s="14">
        <v>0.4</v>
      </c>
      <c r="Q20" s="14">
        <v>0</v>
      </c>
      <c r="R20" s="26">
        <f t="shared" si="3"/>
        <v>0.19999999999999996</v>
      </c>
      <c r="S20" s="15">
        <v>0</v>
      </c>
      <c r="T20" s="16">
        <v>0.05</v>
      </c>
      <c r="U20" s="16">
        <v>0</v>
      </c>
      <c r="V20" s="17">
        <v>0</v>
      </c>
      <c r="W20" s="61">
        <f t="shared" si="4"/>
        <v>9648.3563940540025</v>
      </c>
      <c r="X20" s="61">
        <f t="shared" si="5"/>
        <v>10166.060287338529</v>
      </c>
      <c r="Y20" s="61">
        <f t="shared" si="6"/>
        <v>0</v>
      </c>
      <c r="Z20" s="76">
        <f t="shared" si="7"/>
        <v>4245.6205968749982</v>
      </c>
      <c r="AA20" s="78">
        <f t="shared" si="8"/>
        <v>19814.416681392533</v>
      </c>
      <c r="AB20" s="79">
        <f t="shared" si="9"/>
        <v>3368.4508358367307</v>
      </c>
      <c r="AC20" s="61">
        <f t="shared" si="10"/>
        <v>672.81550700823539</v>
      </c>
      <c r="AD20" s="61">
        <f t="shared" si="11"/>
        <v>639.1747316578236</v>
      </c>
      <c r="AE20" s="61">
        <f t="shared" si="12"/>
        <v>819.02676141176471</v>
      </c>
      <c r="AF20" s="13">
        <v>0.4</v>
      </c>
      <c r="AG20" s="26">
        <f t="shared" si="13"/>
        <v>0.6</v>
      </c>
      <c r="AH20" s="81">
        <f t="shared" si="14"/>
        <v>847.53298611764694</v>
      </c>
      <c r="AI20" s="71">
        <f t="shared" si="19"/>
        <v>0.95</v>
      </c>
      <c r="AJ20" s="73">
        <f t="shared" si="15"/>
        <v>26273.522569647055</v>
      </c>
      <c r="AK20" s="75">
        <f t="shared" si="16"/>
        <v>24959.8464411647</v>
      </c>
      <c r="AL20" s="52">
        <f t="shared" si="20"/>
        <v>847.53298611764694</v>
      </c>
      <c r="AM20" s="71">
        <f t="shared" si="17"/>
        <v>0.95</v>
      </c>
      <c r="AN20" s="75">
        <f t="shared" si="18"/>
        <v>24959.8464411647</v>
      </c>
    </row>
    <row r="21" spans="1:40" x14ac:dyDescent="0.25">
      <c r="A21" s="27">
        <v>45413</v>
      </c>
      <c r="B21" s="28" t="s">
        <v>45</v>
      </c>
      <c r="C21" s="67">
        <v>0.17</v>
      </c>
      <c r="D21" s="29">
        <v>31</v>
      </c>
      <c r="E21" s="68">
        <v>31</v>
      </c>
      <c r="F21" s="19">
        <v>31</v>
      </c>
      <c r="G21" s="20">
        <v>31</v>
      </c>
      <c r="H21" s="12">
        <v>0.92</v>
      </c>
      <c r="I21" s="2">
        <f t="shared" si="1"/>
        <v>28.52</v>
      </c>
      <c r="J21" s="11">
        <f t="shared" si="2"/>
        <v>0.92</v>
      </c>
      <c r="K21" s="49">
        <v>821.09828000000005</v>
      </c>
      <c r="L21" s="50">
        <v>865.15612352941173</v>
      </c>
      <c r="M21" s="50">
        <v>959.56340999999998</v>
      </c>
      <c r="N21" s="51">
        <v>722.62499999999989</v>
      </c>
      <c r="O21" s="13">
        <v>0.4</v>
      </c>
      <c r="P21" s="14">
        <v>0.4</v>
      </c>
      <c r="Q21" s="14">
        <v>0</v>
      </c>
      <c r="R21" s="26">
        <f t="shared" si="3"/>
        <v>0.19999999999999996</v>
      </c>
      <c r="S21" s="15">
        <v>0</v>
      </c>
      <c r="T21" s="16">
        <v>0.05</v>
      </c>
      <c r="U21" s="16">
        <v>0</v>
      </c>
      <c r="V21" s="17">
        <v>0</v>
      </c>
      <c r="W21" s="61">
        <f t="shared" si="4"/>
        <v>9343.6714552944013</v>
      </c>
      <c r="X21" s="61">
        <f t="shared" si="5"/>
        <v>9845.0268045804696</v>
      </c>
      <c r="Y21" s="61">
        <f t="shared" si="6"/>
        <v>0</v>
      </c>
      <c r="Z21" s="76">
        <f t="shared" si="7"/>
        <v>4111.5483674999987</v>
      </c>
      <c r="AA21" s="78">
        <f t="shared" si="8"/>
        <v>19188.698259874873</v>
      </c>
      <c r="AB21" s="79">
        <f t="shared" si="9"/>
        <v>3262.0787041787285</v>
      </c>
      <c r="AC21" s="61">
        <f t="shared" si="10"/>
        <v>672.81550700823539</v>
      </c>
      <c r="AD21" s="61">
        <f t="shared" si="11"/>
        <v>618.99026644757657</v>
      </c>
      <c r="AE21" s="61">
        <f t="shared" si="12"/>
        <v>819.02676141176471</v>
      </c>
      <c r="AF21" s="13">
        <v>0.4</v>
      </c>
      <c r="AG21" s="26">
        <f t="shared" si="13"/>
        <v>0.6</v>
      </c>
      <c r="AH21" s="81">
        <f t="shared" si="14"/>
        <v>847.53298611764694</v>
      </c>
      <c r="AI21" s="71">
        <f t="shared" si="19"/>
        <v>0.92</v>
      </c>
      <c r="AJ21" s="73">
        <f t="shared" si="15"/>
        <v>26273.522569647055</v>
      </c>
      <c r="AK21" s="75">
        <f t="shared" si="16"/>
        <v>24171.640764075291</v>
      </c>
      <c r="AL21" s="52">
        <f t="shared" si="20"/>
        <v>847.53298611764694</v>
      </c>
      <c r="AM21" s="71">
        <f t="shared" si="17"/>
        <v>0.92</v>
      </c>
      <c r="AN21" s="75">
        <f t="shared" si="18"/>
        <v>24171.640764075291</v>
      </c>
    </row>
    <row r="22" spans="1:40" x14ac:dyDescent="0.25">
      <c r="A22" s="27">
        <v>45444</v>
      </c>
      <c r="B22" s="28" t="s">
        <v>45</v>
      </c>
      <c r="C22" s="67">
        <v>0.17</v>
      </c>
      <c r="D22" s="29">
        <v>31</v>
      </c>
      <c r="E22" s="68">
        <v>31</v>
      </c>
      <c r="F22" s="19">
        <v>31</v>
      </c>
      <c r="G22" s="20">
        <v>31</v>
      </c>
      <c r="H22" s="12">
        <v>0.92</v>
      </c>
      <c r="I22" s="2">
        <f t="shared" si="1"/>
        <v>28.52</v>
      </c>
      <c r="J22" s="11">
        <f t="shared" si="2"/>
        <v>0.92</v>
      </c>
      <c r="K22" s="49">
        <v>821.09828000000005</v>
      </c>
      <c r="L22" s="50">
        <v>865.15612352941173</v>
      </c>
      <c r="M22" s="50">
        <v>959.56340999999998</v>
      </c>
      <c r="N22" s="51">
        <v>722.62499999999989</v>
      </c>
      <c r="O22" s="13">
        <v>0.5</v>
      </c>
      <c r="P22" s="14">
        <v>0.5</v>
      </c>
      <c r="Q22" s="14">
        <v>0</v>
      </c>
      <c r="R22" s="26">
        <f t="shared" si="3"/>
        <v>0</v>
      </c>
      <c r="S22" s="15">
        <v>0</v>
      </c>
      <c r="T22" s="16">
        <v>0.05</v>
      </c>
      <c r="U22" s="16">
        <v>0</v>
      </c>
      <c r="V22" s="17">
        <v>0</v>
      </c>
      <c r="W22" s="61">
        <f t="shared" si="4"/>
        <v>11679.589319118002</v>
      </c>
      <c r="X22" s="61">
        <f t="shared" si="5"/>
        <v>12306.283505725587</v>
      </c>
      <c r="Y22" s="61">
        <f t="shared" si="6"/>
        <v>0</v>
      </c>
      <c r="Z22" s="76">
        <f t="shared" si="7"/>
        <v>0</v>
      </c>
      <c r="AA22" s="78">
        <f t="shared" si="8"/>
        <v>23985.872824843587</v>
      </c>
      <c r="AB22" s="79">
        <f t="shared" si="9"/>
        <v>4077.59838022341</v>
      </c>
      <c r="AC22" s="61">
        <f t="shared" si="10"/>
        <v>841.01938376029409</v>
      </c>
      <c r="AD22" s="61">
        <f t="shared" si="11"/>
        <v>773.73783305947052</v>
      </c>
      <c r="AE22" s="61">
        <f t="shared" si="12"/>
        <v>843.12720176470589</v>
      </c>
      <c r="AF22" s="13">
        <v>0.4</v>
      </c>
      <c r="AG22" s="26">
        <f t="shared" si="13"/>
        <v>0.6</v>
      </c>
      <c r="AH22" s="81">
        <f t="shared" si="14"/>
        <v>847.53298611764694</v>
      </c>
      <c r="AI22" s="71">
        <f t="shared" si="19"/>
        <v>0.92</v>
      </c>
      <c r="AJ22" s="73">
        <f t="shared" si="15"/>
        <v>26273.522569647055</v>
      </c>
      <c r="AK22" s="75">
        <f t="shared" si="16"/>
        <v>24171.640764075291</v>
      </c>
      <c r="AL22" s="52">
        <f t="shared" si="20"/>
        <v>847.53298611764694</v>
      </c>
      <c r="AM22" s="71">
        <f t="shared" si="17"/>
        <v>0.92</v>
      </c>
      <c r="AN22" s="75">
        <f t="shared" si="18"/>
        <v>24171.640764075291</v>
      </c>
    </row>
    <row r="23" spans="1:40" x14ac:dyDescent="0.25">
      <c r="A23" s="27">
        <v>45474</v>
      </c>
      <c r="B23" s="28" t="s">
        <v>45</v>
      </c>
      <c r="C23" s="67">
        <v>0.17</v>
      </c>
      <c r="D23" s="29">
        <v>31</v>
      </c>
      <c r="E23" s="68">
        <v>31</v>
      </c>
      <c r="F23" s="19">
        <v>31</v>
      </c>
      <c r="G23" s="20">
        <v>31</v>
      </c>
      <c r="H23" s="12">
        <v>0.75</v>
      </c>
      <c r="I23" s="2">
        <f t="shared" si="1"/>
        <v>23.25</v>
      </c>
      <c r="J23" s="11">
        <f t="shared" si="2"/>
        <v>0.75</v>
      </c>
      <c r="K23" s="49">
        <v>821.09828000000005</v>
      </c>
      <c r="L23" s="50">
        <v>865.15612352941173</v>
      </c>
      <c r="M23" s="50">
        <v>959.56340999999998</v>
      </c>
      <c r="N23" s="51">
        <v>722.62499999999989</v>
      </c>
      <c r="O23" s="13">
        <v>0.5</v>
      </c>
      <c r="P23" s="14">
        <v>0.5</v>
      </c>
      <c r="Q23" s="14">
        <v>0</v>
      </c>
      <c r="R23" s="26">
        <f t="shared" si="3"/>
        <v>0</v>
      </c>
      <c r="S23" s="15">
        <v>0</v>
      </c>
      <c r="T23" s="16">
        <v>0.05</v>
      </c>
      <c r="U23" s="16">
        <v>0.2</v>
      </c>
      <c r="V23" s="17">
        <v>0</v>
      </c>
      <c r="W23" s="61">
        <f t="shared" si="4"/>
        <v>9425.9516611875006</v>
      </c>
      <c r="X23" s="61">
        <f t="shared" si="5"/>
        <v>9931.7219368290444</v>
      </c>
      <c r="Y23" s="61">
        <f t="shared" si="6"/>
        <v>0</v>
      </c>
      <c r="Z23" s="76">
        <f t="shared" si="7"/>
        <v>0</v>
      </c>
      <c r="AA23" s="78">
        <f t="shared" si="8"/>
        <v>19357.673598016547</v>
      </c>
      <c r="AB23" s="79">
        <f t="shared" si="9"/>
        <v>3290.8045116628132</v>
      </c>
      <c r="AC23" s="61">
        <f t="shared" si="10"/>
        <v>832.58811174264713</v>
      </c>
      <c r="AD23" s="61">
        <f t="shared" si="11"/>
        <v>624.44108380698538</v>
      </c>
      <c r="AE23" s="61">
        <f t="shared" si="12"/>
        <v>843.12720176470589</v>
      </c>
      <c r="AF23" s="13">
        <v>0.4</v>
      </c>
      <c r="AG23" s="26">
        <f t="shared" si="13"/>
        <v>0.6</v>
      </c>
      <c r="AH23" s="81">
        <f t="shared" si="14"/>
        <v>847.53298611764694</v>
      </c>
      <c r="AI23" s="71">
        <f t="shared" si="19"/>
        <v>0.75</v>
      </c>
      <c r="AJ23" s="73">
        <f t="shared" si="15"/>
        <v>26273.522569647055</v>
      </c>
      <c r="AK23" s="75">
        <f t="shared" si="16"/>
        <v>19705.14192723529</v>
      </c>
      <c r="AL23" s="52">
        <f t="shared" si="20"/>
        <v>847.53298611764694</v>
      </c>
      <c r="AM23" s="71">
        <f t="shared" si="17"/>
        <v>0.75</v>
      </c>
      <c r="AN23" s="75">
        <f t="shared" si="18"/>
        <v>19705.14192723529</v>
      </c>
    </row>
    <row r="24" spans="1:40" x14ac:dyDescent="0.25">
      <c r="A24" s="27">
        <v>45505</v>
      </c>
      <c r="B24" s="28" t="s">
        <v>45</v>
      </c>
      <c r="C24" s="67">
        <v>0.17</v>
      </c>
      <c r="D24" s="29">
        <v>31</v>
      </c>
      <c r="E24" s="68">
        <v>31</v>
      </c>
      <c r="F24" s="19">
        <v>31</v>
      </c>
      <c r="G24" s="20">
        <v>31</v>
      </c>
      <c r="H24" s="12">
        <v>0.4</v>
      </c>
      <c r="I24" s="2">
        <f t="shared" si="1"/>
        <v>12.4</v>
      </c>
      <c r="J24" s="11">
        <f t="shared" si="2"/>
        <v>0.4</v>
      </c>
      <c r="K24" s="49">
        <v>821.09828000000005</v>
      </c>
      <c r="L24" s="50">
        <v>865.15612352941173</v>
      </c>
      <c r="M24" s="50">
        <v>959.56340999999998</v>
      </c>
      <c r="N24" s="51">
        <v>722.62499999999989</v>
      </c>
      <c r="O24" s="13">
        <v>0.5</v>
      </c>
      <c r="P24" s="14">
        <v>0.5</v>
      </c>
      <c r="Q24" s="14">
        <v>0</v>
      </c>
      <c r="R24" s="26">
        <f t="shared" si="3"/>
        <v>0</v>
      </c>
      <c r="S24" s="15">
        <v>0</v>
      </c>
      <c r="T24" s="16">
        <v>0.05</v>
      </c>
      <c r="U24" s="16">
        <v>0.2</v>
      </c>
      <c r="V24" s="17">
        <v>0</v>
      </c>
      <c r="W24" s="61">
        <f t="shared" si="4"/>
        <v>5027.1742193000009</v>
      </c>
      <c r="X24" s="61">
        <f t="shared" si="5"/>
        <v>5296.9183663088243</v>
      </c>
      <c r="Y24" s="61">
        <f t="shared" si="6"/>
        <v>0</v>
      </c>
      <c r="Z24" s="76">
        <f t="shared" si="7"/>
        <v>0</v>
      </c>
      <c r="AA24" s="78">
        <f t="shared" si="8"/>
        <v>10324.092585608825</v>
      </c>
      <c r="AB24" s="79">
        <f t="shared" si="9"/>
        <v>1755.0957395535004</v>
      </c>
      <c r="AC24" s="61">
        <f t="shared" si="10"/>
        <v>832.58811174264713</v>
      </c>
      <c r="AD24" s="61">
        <f t="shared" si="11"/>
        <v>333.03524469705889</v>
      </c>
      <c r="AE24" s="61">
        <f t="shared" si="12"/>
        <v>843.12720176470589</v>
      </c>
      <c r="AF24" s="13">
        <v>0.4</v>
      </c>
      <c r="AG24" s="26">
        <f t="shared" si="13"/>
        <v>0.6</v>
      </c>
      <c r="AH24" s="81">
        <f t="shared" si="14"/>
        <v>847.53298611764694</v>
      </c>
      <c r="AI24" s="71">
        <f t="shared" si="19"/>
        <v>0.4</v>
      </c>
      <c r="AJ24" s="73">
        <f t="shared" si="15"/>
        <v>26273.522569647055</v>
      </c>
      <c r="AK24" s="75">
        <f t="shared" si="16"/>
        <v>10509.409027858823</v>
      </c>
      <c r="AL24" s="52">
        <f t="shared" si="20"/>
        <v>847.53298611764694</v>
      </c>
      <c r="AM24" s="71">
        <f t="shared" si="17"/>
        <v>0.4</v>
      </c>
      <c r="AN24" s="75">
        <f t="shared" si="18"/>
        <v>10509.409027858823</v>
      </c>
    </row>
    <row r="25" spans="1:40" x14ac:dyDescent="0.25">
      <c r="A25" s="27">
        <v>45536</v>
      </c>
      <c r="B25" s="28" t="s">
        <v>45</v>
      </c>
      <c r="C25" s="67">
        <v>0.17</v>
      </c>
      <c r="D25" s="29">
        <v>31</v>
      </c>
      <c r="E25" s="68">
        <v>31</v>
      </c>
      <c r="F25" s="19">
        <v>31</v>
      </c>
      <c r="G25" s="20">
        <v>31</v>
      </c>
      <c r="H25" s="12">
        <v>0.9</v>
      </c>
      <c r="I25" s="2">
        <f t="shared" si="1"/>
        <v>27.900000000000002</v>
      </c>
      <c r="J25" s="11">
        <f t="shared" si="2"/>
        <v>0.9</v>
      </c>
      <c r="K25" s="49">
        <v>837.52531294117648</v>
      </c>
      <c r="L25" s="50">
        <v>885.90538735294115</v>
      </c>
      <c r="M25" s="50">
        <v>980.54636029411768</v>
      </c>
      <c r="N25" s="51">
        <v>722.62499999999989</v>
      </c>
      <c r="O25" s="13">
        <v>0.5</v>
      </c>
      <c r="P25" s="14">
        <v>0.5</v>
      </c>
      <c r="Q25" s="14">
        <v>0</v>
      </c>
      <c r="R25" s="26">
        <f t="shared" si="3"/>
        <v>0</v>
      </c>
      <c r="S25" s="15">
        <v>0</v>
      </c>
      <c r="T25" s="16">
        <v>0.05</v>
      </c>
      <c r="U25" s="16">
        <v>0</v>
      </c>
      <c r="V25" s="17">
        <v>0.05</v>
      </c>
      <c r="W25" s="61">
        <f t="shared" si="4"/>
        <v>11595.852029662943</v>
      </c>
      <c r="X25" s="61">
        <f t="shared" si="5"/>
        <v>12265.69230242173</v>
      </c>
      <c r="Y25" s="61">
        <f t="shared" si="6"/>
        <v>0</v>
      </c>
      <c r="Z25" s="76">
        <f t="shared" si="7"/>
        <v>0</v>
      </c>
      <c r="AA25" s="78">
        <f t="shared" si="8"/>
        <v>23861.594332084671</v>
      </c>
      <c r="AB25" s="79">
        <f t="shared" si="9"/>
        <v>4056.4710364543944</v>
      </c>
      <c r="AC25" s="61">
        <f t="shared" si="10"/>
        <v>855.25427713565125</v>
      </c>
      <c r="AD25" s="61">
        <f t="shared" si="11"/>
        <v>769.72884942208611</v>
      </c>
      <c r="AE25" s="61">
        <f t="shared" si="12"/>
        <v>861.71535014705887</v>
      </c>
      <c r="AF25" s="13">
        <v>0.4</v>
      </c>
      <c r="AG25" s="26">
        <f t="shared" si="13"/>
        <v>0.6</v>
      </c>
      <c r="AH25" s="81">
        <f t="shared" si="14"/>
        <v>866.55335758823526</v>
      </c>
      <c r="AI25" s="71">
        <f t="shared" si="19"/>
        <v>0.9</v>
      </c>
      <c r="AJ25" s="73">
        <f t="shared" si="15"/>
        <v>26863.154085235292</v>
      </c>
      <c r="AK25" s="75">
        <f t="shared" si="16"/>
        <v>24176.838676711763</v>
      </c>
      <c r="AL25" s="52">
        <f t="shared" si="20"/>
        <v>866.55335758823526</v>
      </c>
      <c r="AM25" s="71">
        <f t="shared" si="17"/>
        <v>0.9</v>
      </c>
      <c r="AN25" s="75">
        <f t="shared" si="18"/>
        <v>24176.838676711763</v>
      </c>
    </row>
    <row r="26" spans="1:40" x14ac:dyDescent="0.25">
      <c r="A26" s="27">
        <v>45566</v>
      </c>
      <c r="B26" s="28" t="s">
        <v>45</v>
      </c>
      <c r="C26" s="67">
        <v>0.17</v>
      </c>
      <c r="D26" s="29">
        <v>31</v>
      </c>
      <c r="E26" s="68">
        <v>31</v>
      </c>
      <c r="F26" s="19">
        <v>31</v>
      </c>
      <c r="G26" s="20">
        <v>31</v>
      </c>
      <c r="H26" s="12">
        <v>0.96</v>
      </c>
      <c r="I26" s="2">
        <f t="shared" si="1"/>
        <v>29.759999999999998</v>
      </c>
      <c r="J26" s="11">
        <f t="shared" si="2"/>
        <v>0.96</v>
      </c>
      <c r="K26" s="49">
        <v>837.52531294117648</v>
      </c>
      <c r="L26" s="50">
        <v>885.90538735294115</v>
      </c>
      <c r="M26" s="50">
        <v>980.54636029411768</v>
      </c>
      <c r="N26" s="51">
        <v>722.62499999999989</v>
      </c>
      <c r="O26" s="13">
        <v>0.5</v>
      </c>
      <c r="P26" s="14">
        <v>0.5</v>
      </c>
      <c r="Q26" s="14">
        <v>0</v>
      </c>
      <c r="R26" s="26">
        <f t="shared" si="3"/>
        <v>0</v>
      </c>
      <c r="S26" s="15">
        <v>0</v>
      </c>
      <c r="T26" s="16">
        <v>0.05</v>
      </c>
      <c r="U26" s="16">
        <v>0</v>
      </c>
      <c r="V26" s="17">
        <v>0.05</v>
      </c>
      <c r="W26" s="61">
        <f t="shared" si="4"/>
        <v>12368.90883164047</v>
      </c>
      <c r="X26" s="61">
        <f t="shared" si="5"/>
        <v>13083.405122583175</v>
      </c>
      <c r="Y26" s="61">
        <f t="shared" si="6"/>
        <v>0</v>
      </c>
      <c r="Z26" s="76">
        <f t="shared" si="7"/>
        <v>0</v>
      </c>
      <c r="AA26" s="78">
        <f t="shared" si="8"/>
        <v>25452.363954223645</v>
      </c>
      <c r="AB26" s="79">
        <f t="shared" si="9"/>
        <v>4326.9018722180199</v>
      </c>
      <c r="AC26" s="61">
        <f t="shared" si="10"/>
        <v>855.25416512848278</v>
      </c>
      <c r="AD26" s="61">
        <f t="shared" si="11"/>
        <v>821.04399852334336</v>
      </c>
      <c r="AE26" s="61">
        <f t="shared" si="12"/>
        <v>861.71535014705887</v>
      </c>
      <c r="AF26" s="13">
        <v>0.4</v>
      </c>
      <c r="AG26" s="26">
        <f t="shared" si="13"/>
        <v>0.6</v>
      </c>
      <c r="AH26" s="81">
        <f t="shared" si="14"/>
        <v>866.55335758823526</v>
      </c>
      <c r="AI26" s="71">
        <f t="shared" si="19"/>
        <v>0.96</v>
      </c>
      <c r="AJ26" s="73">
        <f t="shared" si="15"/>
        <v>26863.154085235292</v>
      </c>
      <c r="AK26" s="75">
        <f t="shared" si="16"/>
        <v>25788.627921825879</v>
      </c>
      <c r="AL26" s="52">
        <f t="shared" si="20"/>
        <v>866.55335758823526</v>
      </c>
      <c r="AM26" s="71">
        <f t="shared" si="17"/>
        <v>0.96</v>
      </c>
      <c r="AN26" s="75">
        <f t="shared" si="18"/>
        <v>25788.627921825879</v>
      </c>
    </row>
    <row r="27" spans="1:40" x14ac:dyDescent="0.25">
      <c r="A27" s="27">
        <v>45597</v>
      </c>
      <c r="B27" s="28" t="s">
        <v>45</v>
      </c>
      <c r="C27" s="67">
        <v>0.17</v>
      </c>
      <c r="D27" s="29">
        <v>31</v>
      </c>
      <c r="E27" s="68">
        <v>31</v>
      </c>
      <c r="F27" s="19">
        <v>31</v>
      </c>
      <c r="G27" s="20">
        <v>31</v>
      </c>
      <c r="H27" s="12">
        <v>0.96</v>
      </c>
      <c r="I27" s="2">
        <f t="shared" si="1"/>
        <v>29.759999999999998</v>
      </c>
      <c r="J27" s="11">
        <f t="shared" si="2"/>
        <v>0.96</v>
      </c>
      <c r="K27" s="49">
        <v>837.52531294117648</v>
      </c>
      <c r="L27" s="50">
        <v>885.90538735294115</v>
      </c>
      <c r="M27" s="50">
        <v>980.54636029411768</v>
      </c>
      <c r="N27" s="51">
        <v>722.62499999999989</v>
      </c>
      <c r="O27" s="13">
        <v>0.5</v>
      </c>
      <c r="P27" s="14">
        <v>0.5</v>
      </c>
      <c r="Q27" s="14">
        <v>0</v>
      </c>
      <c r="R27" s="26">
        <f t="shared" si="3"/>
        <v>0</v>
      </c>
      <c r="S27" s="15">
        <v>0</v>
      </c>
      <c r="T27" s="16">
        <v>0.05</v>
      </c>
      <c r="U27" s="16">
        <v>0</v>
      </c>
      <c r="V27" s="17">
        <v>0.05</v>
      </c>
      <c r="W27" s="61">
        <f t="shared" si="4"/>
        <v>12368.90883164047</v>
      </c>
      <c r="X27" s="61">
        <f t="shared" si="5"/>
        <v>13083.405122583175</v>
      </c>
      <c r="Y27" s="61">
        <f t="shared" si="6"/>
        <v>0</v>
      </c>
      <c r="Z27" s="76">
        <f t="shared" si="7"/>
        <v>0</v>
      </c>
      <c r="AA27" s="78">
        <f t="shared" si="8"/>
        <v>25452.363954223645</v>
      </c>
      <c r="AB27" s="79">
        <f t="shared" si="9"/>
        <v>4326.9018722180199</v>
      </c>
      <c r="AC27" s="61">
        <f t="shared" si="10"/>
        <v>855.25416512848278</v>
      </c>
      <c r="AD27" s="61">
        <f t="shared" si="11"/>
        <v>821.04399852334336</v>
      </c>
      <c r="AE27" s="61">
        <f t="shared" si="12"/>
        <v>861.71535014705887</v>
      </c>
      <c r="AF27" s="13">
        <v>0.4</v>
      </c>
      <c r="AG27" s="26">
        <f t="shared" si="13"/>
        <v>0.6</v>
      </c>
      <c r="AH27" s="81">
        <f t="shared" si="14"/>
        <v>866.55335758823526</v>
      </c>
      <c r="AI27" s="71">
        <f t="shared" si="19"/>
        <v>0.96</v>
      </c>
      <c r="AJ27" s="73">
        <f t="shared" si="15"/>
        <v>26863.154085235292</v>
      </c>
      <c r="AK27" s="75">
        <f t="shared" si="16"/>
        <v>25788.627921825879</v>
      </c>
      <c r="AL27" s="52">
        <f t="shared" si="20"/>
        <v>866.55335758823526</v>
      </c>
      <c r="AM27" s="71">
        <f t="shared" si="17"/>
        <v>0.96</v>
      </c>
      <c r="AN27" s="75">
        <f t="shared" si="18"/>
        <v>25788.627921825879</v>
      </c>
    </row>
    <row r="28" spans="1:40" x14ac:dyDescent="0.25">
      <c r="A28" s="27">
        <v>45627</v>
      </c>
      <c r="B28" s="28" t="s">
        <v>45</v>
      </c>
      <c r="C28" s="67">
        <v>0.17</v>
      </c>
      <c r="D28" s="29">
        <v>31</v>
      </c>
      <c r="E28" s="68">
        <v>31</v>
      </c>
      <c r="F28" s="19">
        <v>31</v>
      </c>
      <c r="G28" s="20">
        <v>31</v>
      </c>
      <c r="H28" s="12">
        <v>0.95</v>
      </c>
      <c r="I28" s="2">
        <f t="shared" si="1"/>
        <v>29.45</v>
      </c>
      <c r="J28" s="11">
        <f t="shared" si="2"/>
        <v>0.95</v>
      </c>
      <c r="K28" s="49">
        <v>837.52531294117648</v>
      </c>
      <c r="L28" s="50">
        <v>885.90538735294115</v>
      </c>
      <c r="M28" s="50">
        <v>980.54636029411768</v>
      </c>
      <c r="N28" s="51">
        <v>722.62499999999989</v>
      </c>
      <c r="O28" s="13">
        <v>0.5</v>
      </c>
      <c r="P28" s="14">
        <v>0.5</v>
      </c>
      <c r="Q28" s="14">
        <v>0</v>
      </c>
      <c r="R28" s="26">
        <f t="shared" si="3"/>
        <v>0</v>
      </c>
      <c r="S28" s="15">
        <v>0</v>
      </c>
      <c r="T28" s="16">
        <v>0.05</v>
      </c>
      <c r="U28" s="16">
        <v>0</v>
      </c>
      <c r="V28" s="17">
        <v>0.05</v>
      </c>
      <c r="W28" s="61">
        <f t="shared" si="4"/>
        <v>12240.066031310884</v>
      </c>
      <c r="X28" s="61">
        <f t="shared" si="5"/>
        <v>12947.119652556268</v>
      </c>
      <c r="Y28" s="61">
        <f t="shared" si="6"/>
        <v>0</v>
      </c>
      <c r="Z28" s="76">
        <f t="shared" si="7"/>
        <v>0</v>
      </c>
      <c r="AA28" s="78">
        <f t="shared" si="8"/>
        <v>25187.235683867151</v>
      </c>
      <c r="AB28" s="79">
        <f t="shared" si="9"/>
        <v>4281.8300662574156</v>
      </c>
      <c r="AC28" s="61">
        <f t="shared" si="10"/>
        <v>855.2541828138252</v>
      </c>
      <c r="AD28" s="61">
        <f t="shared" si="11"/>
        <v>812.4914736731339</v>
      </c>
      <c r="AE28" s="61">
        <f t="shared" si="12"/>
        <v>861.71535014705887</v>
      </c>
      <c r="AF28" s="13">
        <v>0.4</v>
      </c>
      <c r="AG28" s="26">
        <f t="shared" si="13"/>
        <v>0.6</v>
      </c>
      <c r="AH28" s="81">
        <f t="shared" si="14"/>
        <v>866.55335758823526</v>
      </c>
      <c r="AI28" s="71">
        <f t="shared" si="19"/>
        <v>0.95</v>
      </c>
      <c r="AJ28" s="73">
        <f t="shared" si="15"/>
        <v>26863.154085235292</v>
      </c>
      <c r="AK28" s="75">
        <f t="shared" si="16"/>
        <v>25519.996380973527</v>
      </c>
      <c r="AL28" s="52">
        <f t="shared" si="20"/>
        <v>866.55335758823526</v>
      </c>
      <c r="AM28" s="71">
        <f t="shared" si="17"/>
        <v>0.95</v>
      </c>
      <c r="AN28" s="75">
        <f t="shared" si="18"/>
        <v>25519.996380973527</v>
      </c>
    </row>
    <row r="29" spans="1:40" x14ac:dyDescent="0.25">
      <c r="A29" s="27">
        <v>45292</v>
      </c>
      <c r="B29" s="28" t="s">
        <v>46</v>
      </c>
      <c r="C29" s="67">
        <v>0.13</v>
      </c>
      <c r="D29" s="29">
        <v>61</v>
      </c>
      <c r="E29" s="68">
        <v>61</v>
      </c>
      <c r="F29" s="19">
        <v>61</v>
      </c>
      <c r="G29" s="20">
        <v>61</v>
      </c>
      <c r="H29" s="12">
        <v>1</v>
      </c>
      <c r="I29" s="2">
        <f t="shared" si="1"/>
        <v>61</v>
      </c>
      <c r="J29" s="11">
        <f t="shared" si="2"/>
        <v>1</v>
      </c>
      <c r="K29" s="49">
        <v>591.27986770491805</v>
      </c>
      <c r="L29" s="50">
        <v>626.88803852459012</v>
      </c>
      <c r="M29" s="50">
        <v>697.7021072131148</v>
      </c>
      <c r="N29" s="51">
        <v>513</v>
      </c>
      <c r="O29" s="13">
        <v>0</v>
      </c>
      <c r="P29" s="14">
        <v>0</v>
      </c>
      <c r="Q29" s="14">
        <v>0</v>
      </c>
      <c r="R29" s="26">
        <f t="shared" si="3"/>
        <v>1</v>
      </c>
      <c r="S29" s="15">
        <v>0</v>
      </c>
      <c r="T29" s="16">
        <v>0</v>
      </c>
      <c r="U29" s="16">
        <v>0</v>
      </c>
      <c r="V29" s="17">
        <v>0</v>
      </c>
      <c r="W29" s="61">
        <f t="shared" si="4"/>
        <v>0</v>
      </c>
      <c r="X29" s="61">
        <f t="shared" si="5"/>
        <v>0</v>
      </c>
      <c r="Y29" s="61">
        <f t="shared" si="6"/>
        <v>0</v>
      </c>
      <c r="Z29" s="76">
        <f t="shared" si="7"/>
        <v>31293</v>
      </c>
      <c r="AA29" s="78">
        <f t="shared" si="8"/>
        <v>0</v>
      </c>
      <c r="AB29" s="79">
        <f t="shared" si="9"/>
        <v>0</v>
      </c>
      <c r="AC29" s="61">
        <f t="shared" si="10"/>
        <v>0</v>
      </c>
      <c r="AD29" s="61">
        <f t="shared" si="11"/>
        <v>0</v>
      </c>
      <c r="AE29" s="61">
        <f t="shared" si="12"/>
        <v>513</v>
      </c>
      <c r="AF29" s="13">
        <v>0.4</v>
      </c>
      <c r="AG29" s="26">
        <f t="shared" si="13"/>
        <v>0.6</v>
      </c>
      <c r="AH29" s="81">
        <f t="shared" si="14"/>
        <v>612.64477019672131</v>
      </c>
      <c r="AI29" s="71">
        <f t="shared" si="19"/>
        <v>1</v>
      </c>
      <c r="AJ29" s="73">
        <f t="shared" si="15"/>
        <v>37371.330981999999</v>
      </c>
      <c r="AK29" s="75">
        <f t="shared" si="16"/>
        <v>37371.330981999999</v>
      </c>
      <c r="AL29" s="52">
        <f t="shared" si="20"/>
        <v>612.64477019672131</v>
      </c>
      <c r="AM29" s="71">
        <f t="shared" si="17"/>
        <v>1</v>
      </c>
      <c r="AN29" s="75">
        <f t="shared" si="18"/>
        <v>37371.330981999999</v>
      </c>
    </row>
    <row r="30" spans="1:40" x14ac:dyDescent="0.25">
      <c r="A30" s="27">
        <v>45323</v>
      </c>
      <c r="B30" s="28" t="s">
        <v>46</v>
      </c>
      <c r="C30" s="67">
        <v>0.13</v>
      </c>
      <c r="D30" s="29">
        <v>61</v>
      </c>
      <c r="E30" s="68">
        <v>61</v>
      </c>
      <c r="F30" s="19">
        <v>61</v>
      </c>
      <c r="G30" s="20">
        <v>61</v>
      </c>
      <c r="H30" s="12">
        <v>1</v>
      </c>
      <c r="I30" s="2">
        <f t="shared" si="1"/>
        <v>61</v>
      </c>
      <c r="J30" s="11">
        <f t="shared" si="2"/>
        <v>1</v>
      </c>
      <c r="K30" s="49">
        <v>591.27986770491805</v>
      </c>
      <c r="L30" s="50">
        <v>626.88803852459012</v>
      </c>
      <c r="M30" s="50">
        <v>697.7021072131148</v>
      </c>
      <c r="N30" s="51">
        <v>513</v>
      </c>
      <c r="O30" s="13">
        <v>0</v>
      </c>
      <c r="P30" s="14">
        <v>0</v>
      </c>
      <c r="Q30" s="14">
        <v>0</v>
      </c>
      <c r="R30" s="26">
        <f t="shared" si="3"/>
        <v>1</v>
      </c>
      <c r="S30" s="15">
        <v>0</v>
      </c>
      <c r="T30" s="16">
        <v>0</v>
      </c>
      <c r="U30" s="16">
        <v>0</v>
      </c>
      <c r="V30" s="17">
        <v>0</v>
      </c>
      <c r="W30" s="61">
        <f t="shared" si="4"/>
        <v>0</v>
      </c>
      <c r="X30" s="61">
        <f t="shared" si="5"/>
        <v>0</v>
      </c>
      <c r="Y30" s="61">
        <f t="shared" si="6"/>
        <v>0</v>
      </c>
      <c r="Z30" s="76">
        <f t="shared" si="7"/>
        <v>31293</v>
      </c>
      <c r="AA30" s="78">
        <f t="shared" si="8"/>
        <v>0</v>
      </c>
      <c r="AB30" s="79">
        <f t="shared" si="9"/>
        <v>0</v>
      </c>
      <c r="AC30" s="61">
        <f t="shared" si="10"/>
        <v>0</v>
      </c>
      <c r="AD30" s="61">
        <f t="shared" si="11"/>
        <v>0</v>
      </c>
      <c r="AE30" s="61">
        <f t="shared" si="12"/>
        <v>513</v>
      </c>
      <c r="AF30" s="13">
        <v>0.4</v>
      </c>
      <c r="AG30" s="26">
        <f t="shared" si="13"/>
        <v>0.6</v>
      </c>
      <c r="AH30" s="81">
        <f t="shared" si="14"/>
        <v>612.64477019672131</v>
      </c>
      <c r="AI30" s="71">
        <f t="shared" si="19"/>
        <v>1</v>
      </c>
      <c r="AJ30" s="73">
        <f t="shared" si="15"/>
        <v>37371.330981999999</v>
      </c>
      <c r="AK30" s="75">
        <f t="shared" si="16"/>
        <v>37371.330981999999</v>
      </c>
      <c r="AL30" s="52">
        <f t="shared" si="20"/>
        <v>612.64477019672131</v>
      </c>
      <c r="AM30" s="71">
        <f t="shared" si="17"/>
        <v>1</v>
      </c>
      <c r="AN30" s="75">
        <f t="shared" si="18"/>
        <v>37371.330981999999</v>
      </c>
    </row>
    <row r="31" spans="1:40" x14ac:dyDescent="0.25">
      <c r="A31" s="27">
        <v>45352</v>
      </c>
      <c r="B31" s="28" t="s">
        <v>46</v>
      </c>
      <c r="C31" s="67">
        <v>0.13</v>
      </c>
      <c r="D31" s="29">
        <v>61</v>
      </c>
      <c r="E31" s="68">
        <v>61</v>
      </c>
      <c r="F31" s="19">
        <v>61</v>
      </c>
      <c r="G31" s="20">
        <v>61</v>
      </c>
      <c r="H31" s="12">
        <v>1</v>
      </c>
      <c r="I31" s="2">
        <f t="shared" si="1"/>
        <v>61</v>
      </c>
      <c r="J31" s="11">
        <f t="shared" si="2"/>
        <v>1</v>
      </c>
      <c r="K31" s="49">
        <v>591.27986770491805</v>
      </c>
      <c r="L31" s="50">
        <v>626.88803852459012</v>
      </c>
      <c r="M31" s="50">
        <v>697.7021072131148</v>
      </c>
      <c r="N31" s="51">
        <v>513</v>
      </c>
      <c r="O31" s="13">
        <v>0</v>
      </c>
      <c r="P31" s="14">
        <v>0</v>
      </c>
      <c r="Q31" s="14">
        <v>0</v>
      </c>
      <c r="R31" s="26">
        <f t="shared" si="3"/>
        <v>1</v>
      </c>
      <c r="S31" s="15">
        <v>0</v>
      </c>
      <c r="T31" s="16">
        <v>0</v>
      </c>
      <c r="U31" s="16">
        <v>0</v>
      </c>
      <c r="V31" s="17">
        <v>0</v>
      </c>
      <c r="W31" s="61">
        <f t="shared" si="4"/>
        <v>0</v>
      </c>
      <c r="X31" s="61">
        <f t="shared" si="5"/>
        <v>0</v>
      </c>
      <c r="Y31" s="61">
        <f t="shared" si="6"/>
        <v>0</v>
      </c>
      <c r="Z31" s="76">
        <f t="shared" si="7"/>
        <v>31293</v>
      </c>
      <c r="AA31" s="78">
        <f t="shared" si="8"/>
        <v>0</v>
      </c>
      <c r="AB31" s="79">
        <f t="shared" si="9"/>
        <v>0</v>
      </c>
      <c r="AC31" s="61">
        <f t="shared" si="10"/>
        <v>0</v>
      </c>
      <c r="AD31" s="61">
        <f t="shared" si="11"/>
        <v>0</v>
      </c>
      <c r="AE31" s="61">
        <f t="shared" si="12"/>
        <v>513</v>
      </c>
      <c r="AF31" s="13">
        <v>0.4</v>
      </c>
      <c r="AG31" s="26">
        <f t="shared" si="13"/>
        <v>0.6</v>
      </c>
      <c r="AH31" s="81">
        <f t="shared" si="14"/>
        <v>612.64477019672131</v>
      </c>
      <c r="AI31" s="71">
        <f t="shared" si="19"/>
        <v>1</v>
      </c>
      <c r="AJ31" s="73">
        <f t="shared" si="15"/>
        <v>37371.330981999999</v>
      </c>
      <c r="AK31" s="75">
        <f t="shared" si="16"/>
        <v>37371.330981999999</v>
      </c>
      <c r="AL31" s="52">
        <f t="shared" si="20"/>
        <v>612.64477019672131</v>
      </c>
      <c r="AM31" s="71">
        <f t="shared" si="17"/>
        <v>1</v>
      </c>
      <c r="AN31" s="75">
        <f t="shared" si="18"/>
        <v>37371.330981999999</v>
      </c>
    </row>
    <row r="32" spans="1:40" x14ac:dyDescent="0.25">
      <c r="A32" s="27">
        <v>45383</v>
      </c>
      <c r="B32" s="28" t="s">
        <v>46</v>
      </c>
      <c r="C32" s="67">
        <v>0.13</v>
      </c>
      <c r="D32" s="29">
        <v>61</v>
      </c>
      <c r="E32" s="68">
        <v>61</v>
      </c>
      <c r="F32" s="19">
        <v>61</v>
      </c>
      <c r="G32" s="20">
        <v>61</v>
      </c>
      <c r="H32" s="12">
        <v>1</v>
      </c>
      <c r="I32" s="2">
        <f t="shared" si="1"/>
        <v>61</v>
      </c>
      <c r="J32" s="11">
        <f t="shared" si="2"/>
        <v>1</v>
      </c>
      <c r="K32" s="49">
        <v>591.27986770491805</v>
      </c>
      <c r="L32" s="50">
        <v>626.88803852459012</v>
      </c>
      <c r="M32" s="50">
        <v>697.7021072131148</v>
      </c>
      <c r="N32" s="51">
        <v>513</v>
      </c>
      <c r="O32" s="13">
        <v>0</v>
      </c>
      <c r="P32" s="14">
        <v>0</v>
      </c>
      <c r="Q32" s="14">
        <v>0</v>
      </c>
      <c r="R32" s="26">
        <f t="shared" si="3"/>
        <v>1</v>
      </c>
      <c r="S32" s="15">
        <v>0</v>
      </c>
      <c r="T32" s="16">
        <v>0</v>
      </c>
      <c r="U32" s="16">
        <v>0</v>
      </c>
      <c r="V32" s="17">
        <v>0</v>
      </c>
      <c r="W32" s="61">
        <f t="shared" si="4"/>
        <v>0</v>
      </c>
      <c r="X32" s="61">
        <f t="shared" si="5"/>
        <v>0</v>
      </c>
      <c r="Y32" s="61">
        <f t="shared" si="6"/>
        <v>0</v>
      </c>
      <c r="Z32" s="76">
        <f t="shared" si="7"/>
        <v>31293</v>
      </c>
      <c r="AA32" s="78">
        <f t="shared" si="8"/>
        <v>0</v>
      </c>
      <c r="AB32" s="79">
        <f t="shared" si="9"/>
        <v>0</v>
      </c>
      <c r="AC32" s="61">
        <f t="shared" si="10"/>
        <v>0</v>
      </c>
      <c r="AD32" s="61">
        <f t="shared" si="11"/>
        <v>0</v>
      </c>
      <c r="AE32" s="61">
        <f t="shared" si="12"/>
        <v>513</v>
      </c>
      <c r="AF32" s="13">
        <v>0.4</v>
      </c>
      <c r="AG32" s="26">
        <f t="shared" si="13"/>
        <v>0.6</v>
      </c>
      <c r="AH32" s="81">
        <f t="shared" si="14"/>
        <v>612.64477019672131</v>
      </c>
      <c r="AI32" s="71">
        <f t="shared" si="19"/>
        <v>1</v>
      </c>
      <c r="AJ32" s="73">
        <f t="shared" si="15"/>
        <v>37371.330981999999</v>
      </c>
      <c r="AK32" s="75">
        <f t="shared" si="16"/>
        <v>37371.330981999999</v>
      </c>
      <c r="AL32" s="52">
        <f t="shared" si="20"/>
        <v>612.64477019672131</v>
      </c>
      <c r="AM32" s="71">
        <f t="shared" si="17"/>
        <v>1</v>
      </c>
      <c r="AN32" s="75">
        <f t="shared" si="18"/>
        <v>37371.330981999999</v>
      </c>
    </row>
    <row r="33" spans="1:40" x14ac:dyDescent="0.25">
      <c r="A33" s="27">
        <v>45413</v>
      </c>
      <c r="B33" s="28" t="s">
        <v>46</v>
      </c>
      <c r="C33" s="67">
        <v>0.13</v>
      </c>
      <c r="D33" s="29">
        <v>61</v>
      </c>
      <c r="E33" s="68">
        <v>61</v>
      </c>
      <c r="F33" s="19">
        <v>61</v>
      </c>
      <c r="G33" s="20">
        <v>61</v>
      </c>
      <c r="H33" s="12">
        <v>1</v>
      </c>
      <c r="I33" s="2">
        <f t="shared" si="1"/>
        <v>61</v>
      </c>
      <c r="J33" s="11">
        <f t="shared" si="2"/>
        <v>1</v>
      </c>
      <c r="K33" s="49">
        <v>591.27986770491805</v>
      </c>
      <c r="L33" s="50">
        <v>626.88803852459012</v>
      </c>
      <c r="M33" s="50">
        <v>697.7021072131148</v>
      </c>
      <c r="N33" s="51">
        <v>513</v>
      </c>
      <c r="O33" s="13">
        <v>0</v>
      </c>
      <c r="P33" s="14">
        <v>0</v>
      </c>
      <c r="Q33" s="14">
        <v>0</v>
      </c>
      <c r="R33" s="26">
        <f t="shared" si="3"/>
        <v>1</v>
      </c>
      <c r="S33" s="15">
        <v>0</v>
      </c>
      <c r="T33" s="16">
        <v>0</v>
      </c>
      <c r="U33" s="16">
        <v>0</v>
      </c>
      <c r="V33" s="17">
        <v>0</v>
      </c>
      <c r="W33" s="61">
        <f t="shared" si="4"/>
        <v>0</v>
      </c>
      <c r="X33" s="61">
        <f t="shared" si="5"/>
        <v>0</v>
      </c>
      <c r="Y33" s="61">
        <f t="shared" si="6"/>
        <v>0</v>
      </c>
      <c r="Z33" s="76">
        <f t="shared" si="7"/>
        <v>31293</v>
      </c>
      <c r="AA33" s="78">
        <f t="shared" si="8"/>
        <v>0</v>
      </c>
      <c r="AB33" s="79">
        <f t="shared" si="9"/>
        <v>0</v>
      </c>
      <c r="AC33" s="61">
        <f t="shared" si="10"/>
        <v>0</v>
      </c>
      <c r="AD33" s="61">
        <f t="shared" si="11"/>
        <v>0</v>
      </c>
      <c r="AE33" s="61">
        <f t="shared" si="12"/>
        <v>513</v>
      </c>
      <c r="AF33" s="13">
        <v>0.4</v>
      </c>
      <c r="AG33" s="26">
        <f t="shared" si="13"/>
        <v>0.6</v>
      </c>
      <c r="AH33" s="81">
        <f t="shared" si="14"/>
        <v>612.64477019672131</v>
      </c>
      <c r="AI33" s="71">
        <f t="shared" si="19"/>
        <v>1</v>
      </c>
      <c r="AJ33" s="73">
        <f t="shared" si="15"/>
        <v>37371.330981999999</v>
      </c>
      <c r="AK33" s="75">
        <f t="shared" si="16"/>
        <v>37371.330981999999</v>
      </c>
      <c r="AL33" s="52">
        <f t="shared" si="20"/>
        <v>612.64477019672131</v>
      </c>
      <c r="AM33" s="71">
        <f t="shared" si="17"/>
        <v>1</v>
      </c>
      <c r="AN33" s="75">
        <f t="shared" si="18"/>
        <v>37371.330981999999</v>
      </c>
    </row>
    <row r="34" spans="1:40" x14ac:dyDescent="0.25">
      <c r="A34" s="27">
        <v>45444</v>
      </c>
      <c r="B34" s="28" t="s">
        <v>46</v>
      </c>
      <c r="C34" s="67">
        <v>0.13</v>
      </c>
      <c r="D34" s="29">
        <v>61</v>
      </c>
      <c r="E34" s="68">
        <v>61</v>
      </c>
      <c r="F34" s="19">
        <v>61</v>
      </c>
      <c r="G34" s="20">
        <v>61</v>
      </c>
      <c r="H34" s="12">
        <v>1</v>
      </c>
      <c r="I34" s="2">
        <f t="shared" si="1"/>
        <v>61</v>
      </c>
      <c r="J34" s="11">
        <f t="shared" si="2"/>
        <v>1</v>
      </c>
      <c r="K34" s="49">
        <v>591.27986770491805</v>
      </c>
      <c r="L34" s="50">
        <v>626.88803852459012</v>
      </c>
      <c r="M34" s="50">
        <v>697.7021072131148</v>
      </c>
      <c r="N34" s="51">
        <v>513</v>
      </c>
      <c r="O34" s="13">
        <v>0</v>
      </c>
      <c r="P34" s="14">
        <v>0</v>
      </c>
      <c r="Q34" s="14">
        <v>0</v>
      </c>
      <c r="R34" s="26">
        <f t="shared" si="3"/>
        <v>1</v>
      </c>
      <c r="S34" s="15">
        <v>0</v>
      </c>
      <c r="T34" s="16">
        <v>0</v>
      </c>
      <c r="U34" s="16">
        <v>0</v>
      </c>
      <c r="V34" s="17">
        <v>0</v>
      </c>
      <c r="W34" s="61">
        <f t="shared" si="4"/>
        <v>0</v>
      </c>
      <c r="X34" s="61">
        <f t="shared" si="5"/>
        <v>0</v>
      </c>
      <c r="Y34" s="61">
        <f t="shared" si="6"/>
        <v>0</v>
      </c>
      <c r="Z34" s="76">
        <f t="shared" si="7"/>
        <v>31293</v>
      </c>
      <c r="AA34" s="78">
        <f t="shared" si="8"/>
        <v>0</v>
      </c>
      <c r="AB34" s="79">
        <f t="shared" si="9"/>
        <v>0</v>
      </c>
      <c r="AC34" s="61">
        <f t="shared" si="10"/>
        <v>0</v>
      </c>
      <c r="AD34" s="61">
        <f t="shared" si="11"/>
        <v>0</v>
      </c>
      <c r="AE34" s="61">
        <f t="shared" si="12"/>
        <v>513</v>
      </c>
      <c r="AF34" s="13">
        <v>0.4</v>
      </c>
      <c r="AG34" s="26">
        <f t="shared" si="13"/>
        <v>0.6</v>
      </c>
      <c r="AH34" s="81">
        <f t="shared" si="14"/>
        <v>612.64477019672131</v>
      </c>
      <c r="AI34" s="71">
        <f t="shared" si="19"/>
        <v>1</v>
      </c>
      <c r="AJ34" s="73">
        <f t="shared" si="15"/>
        <v>37371.330981999999</v>
      </c>
      <c r="AK34" s="75">
        <f t="shared" si="16"/>
        <v>37371.330981999999</v>
      </c>
      <c r="AL34" s="52">
        <f t="shared" si="20"/>
        <v>612.64477019672131</v>
      </c>
      <c r="AM34" s="71">
        <f t="shared" si="17"/>
        <v>1</v>
      </c>
      <c r="AN34" s="75">
        <f t="shared" si="18"/>
        <v>37371.330981999999</v>
      </c>
    </row>
    <row r="35" spans="1:40" x14ac:dyDescent="0.25">
      <c r="A35" s="27">
        <v>45474</v>
      </c>
      <c r="B35" s="28" t="s">
        <v>46</v>
      </c>
      <c r="C35" s="67">
        <v>0.13</v>
      </c>
      <c r="D35" s="29">
        <v>61</v>
      </c>
      <c r="E35" s="68">
        <v>61</v>
      </c>
      <c r="F35" s="19">
        <v>61</v>
      </c>
      <c r="G35" s="20">
        <v>61</v>
      </c>
      <c r="H35" s="12">
        <v>1</v>
      </c>
      <c r="I35" s="2">
        <f t="shared" si="1"/>
        <v>61</v>
      </c>
      <c r="J35" s="11">
        <f t="shared" si="2"/>
        <v>1</v>
      </c>
      <c r="K35" s="49">
        <v>591.27986770491805</v>
      </c>
      <c r="L35" s="50">
        <v>626.88803852459012</v>
      </c>
      <c r="M35" s="50">
        <v>697.7021072131148</v>
      </c>
      <c r="N35" s="51">
        <v>513</v>
      </c>
      <c r="O35" s="13">
        <v>0</v>
      </c>
      <c r="P35" s="14">
        <v>0</v>
      </c>
      <c r="Q35" s="14">
        <v>0</v>
      </c>
      <c r="R35" s="26">
        <f t="shared" si="3"/>
        <v>1</v>
      </c>
      <c r="S35" s="15">
        <v>0</v>
      </c>
      <c r="T35" s="16">
        <v>0</v>
      </c>
      <c r="U35" s="16">
        <v>0</v>
      </c>
      <c r="V35" s="17">
        <v>0</v>
      </c>
      <c r="W35" s="61">
        <f t="shared" si="4"/>
        <v>0</v>
      </c>
      <c r="X35" s="61">
        <f t="shared" si="5"/>
        <v>0</v>
      </c>
      <c r="Y35" s="61">
        <f t="shared" si="6"/>
        <v>0</v>
      </c>
      <c r="Z35" s="76">
        <f t="shared" si="7"/>
        <v>31293</v>
      </c>
      <c r="AA35" s="78">
        <f t="shared" si="8"/>
        <v>0</v>
      </c>
      <c r="AB35" s="79">
        <f t="shared" si="9"/>
        <v>0</v>
      </c>
      <c r="AC35" s="61">
        <f t="shared" si="10"/>
        <v>0</v>
      </c>
      <c r="AD35" s="61">
        <f t="shared" si="11"/>
        <v>0</v>
      </c>
      <c r="AE35" s="61">
        <f t="shared" si="12"/>
        <v>513</v>
      </c>
      <c r="AF35" s="13">
        <v>0.4</v>
      </c>
      <c r="AG35" s="26">
        <f t="shared" si="13"/>
        <v>0.6</v>
      </c>
      <c r="AH35" s="81">
        <f t="shared" si="14"/>
        <v>612.64477019672131</v>
      </c>
      <c r="AI35" s="71">
        <f t="shared" si="19"/>
        <v>1</v>
      </c>
      <c r="AJ35" s="73">
        <f t="shared" si="15"/>
        <v>37371.330981999999</v>
      </c>
      <c r="AK35" s="75">
        <f t="shared" si="16"/>
        <v>37371.330981999999</v>
      </c>
      <c r="AL35" s="52">
        <f t="shared" si="20"/>
        <v>612.64477019672131</v>
      </c>
      <c r="AM35" s="71">
        <f t="shared" si="17"/>
        <v>1</v>
      </c>
      <c r="AN35" s="75">
        <f t="shared" si="18"/>
        <v>37371.330981999999</v>
      </c>
    </row>
    <row r="36" spans="1:40" x14ac:dyDescent="0.25">
      <c r="A36" s="27">
        <v>45505</v>
      </c>
      <c r="B36" s="28" t="s">
        <v>46</v>
      </c>
      <c r="C36" s="67">
        <v>0.13</v>
      </c>
      <c r="D36" s="29">
        <v>61</v>
      </c>
      <c r="E36" s="68">
        <v>61</v>
      </c>
      <c r="F36" s="19">
        <v>61</v>
      </c>
      <c r="G36" s="20">
        <v>61</v>
      </c>
      <c r="H36" s="12">
        <v>1</v>
      </c>
      <c r="I36" s="2">
        <f t="shared" si="1"/>
        <v>61</v>
      </c>
      <c r="J36" s="11">
        <f t="shared" si="2"/>
        <v>1</v>
      </c>
      <c r="K36" s="49">
        <v>591.27986770491805</v>
      </c>
      <c r="L36" s="50">
        <v>626.88803852459012</v>
      </c>
      <c r="M36" s="50">
        <v>697.7021072131148</v>
      </c>
      <c r="N36" s="51">
        <v>513</v>
      </c>
      <c r="O36" s="13">
        <v>0</v>
      </c>
      <c r="P36" s="14">
        <v>0</v>
      </c>
      <c r="Q36" s="14">
        <v>0</v>
      </c>
      <c r="R36" s="26">
        <f t="shared" si="3"/>
        <v>1</v>
      </c>
      <c r="S36" s="15">
        <v>0</v>
      </c>
      <c r="T36" s="16">
        <v>0</v>
      </c>
      <c r="U36" s="16">
        <v>0</v>
      </c>
      <c r="V36" s="17">
        <v>0</v>
      </c>
      <c r="W36" s="61">
        <f t="shared" si="4"/>
        <v>0</v>
      </c>
      <c r="X36" s="61">
        <f t="shared" si="5"/>
        <v>0</v>
      </c>
      <c r="Y36" s="61">
        <f t="shared" si="6"/>
        <v>0</v>
      </c>
      <c r="Z36" s="76">
        <f t="shared" si="7"/>
        <v>31293</v>
      </c>
      <c r="AA36" s="78">
        <f t="shared" si="8"/>
        <v>0</v>
      </c>
      <c r="AB36" s="79">
        <f t="shared" si="9"/>
        <v>0</v>
      </c>
      <c r="AC36" s="61">
        <f t="shared" si="10"/>
        <v>0</v>
      </c>
      <c r="AD36" s="61">
        <f t="shared" si="11"/>
        <v>0</v>
      </c>
      <c r="AE36" s="61">
        <f t="shared" si="12"/>
        <v>513</v>
      </c>
      <c r="AF36" s="13">
        <v>0.4</v>
      </c>
      <c r="AG36" s="26">
        <f t="shared" si="13"/>
        <v>0.6</v>
      </c>
      <c r="AH36" s="81">
        <f t="shared" si="14"/>
        <v>612.64477019672131</v>
      </c>
      <c r="AI36" s="71">
        <f t="shared" si="19"/>
        <v>1</v>
      </c>
      <c r="AJ36" s="73">
        <f t="shared" si="15"/>
        <v>37371.330981999999</v>
      </c>
      <c r="AK36" s="75">
        <f t="shared" si="16"/>
        <v>37371.330981999999</v>
      </c>
      <c r="AL36" s="52">
        <f t="shared" si="20"/>
        <v>612.64477019672131</v>
      </c>
      <c r="AM36" s="71">
        <f t="shared" si="17"/>
        <v>1</v>
      </c>
      <c r="AN36" s="75">
        <f t="shared" si="18"/>
        <v>37371.330981999999</v>
      </c>
    </row>
    <row r="37" spans="1:40" x14ac:dyDescent="0.25">
      <c r="A37" s="27">
        <v>45536</v>
      </c>
      <c r="B37" s="28" t="s">
        <v>46</v>
      </c>
      <c r="C37" s="67">
        <v>0.13</v>
      </c>
      <c r="D37" s="29">
        <v>61</v>
      </c>
      <c r="E37" s="68">
        <v>61</v>
      </c>
      <c r="F37" s="19">
        <v>61</v>
      </c>
      <c r="G37" s="20">
        <v>61</v>
      </c>
      <c r="H37" s="12">
        <v>1</v>
      </c>
      <c r="I37" s="2">
        <f t="shared" si="1"/>
        <v>61</v>
      </c>
      <c r="J37" s="11">
        <f t="shared" si="2"/>
        <v>1</v>
      </c>
      <c r="K37" s="49">
        <v>606.00593934426229</v>
      </c>
      <c r="L37" s="50">
        <v>642.64771196721313</v>
      </c>
      <c r="M37" s="50">
        <v>715.24180950819675</v>
      </c>
      <c r="N37" s="51">
        <v>513</v>
      </c>
      <c r="O37" s="13">
        <v>0</v>
      </c>
      <c r="P37" s="14">
        <v>0</v>
      </c>
      <c r="Q37" s="14">
        <v>0</v>
      </c>
      <c r="R37" s="26">
        <f t="shared" si="3"/>
        <v>1</v>
      </c>
      <c r="S37" s="15">
        <v>0</v>
      </c>
      <c r="T37" s="16">
        <v>0</v>
      </c>
      <c r="U37" s="16">
        <v>0</v>
      </c>
      <c r="V37" s="17">
        <v>0</v>
      </c>
      <c r="W37" s="61">
        <f t="shared" si="4"/>
        <v>0</v>
      </c>
      <c r="X37" s="61">
        <f t="shared" si="5"/>
        <v>0</v>
      </c>
      <c r="Y37" s="61">
        <f t="shared" si="6"/>
        <v>0</v>
      </c>
      <c r="Z37" s="76">
        <f t="shared" si="7"/>
        <v>31293</v>
      </c>
      <c r="AA37" s="78">
        <f t="shared" si="8"/>
        <v>0</v>
      </c>
      <c r="AB37" s="79">
        <f t="shared" si="9"/>
        <v>0</v>
      </c>
      <c r="AC37" s="61">
        <f t="shared" si="10"/>
        <v>0</v>
      </c>
      <c r="AD37" s="61">
        <f t="shared" si="11"/>
        <v>0</v>
      </c>
      <c r="AE37" s="61">
        <f t="shared" si="12"/>
        <v>513</v>
      </c>
      <c r="AF37" s="13">
        <v>0.4</v>
      </c>
      <c r="AG37" s="26">
        <f t="shared" si="13"/>
        <v>0.6</v>
      </c>
      <c r="AH37" s="81">
        <f t="shared" si="14"/>
        <v>627.99100291803279</v>
      </c>
      <c r="AI37" s="71">
        <f t="shared" si="19"/>
        <v>1</v>
      </c>
      <c r="AJ37" s="73">
        <f t="shared" si="15"/>
        <v>38307.451178000003</v>
      </c>
      <c r="AK37" s="75">
        <f t="shared" si="16"/>
        <v>38307.451178000003</v>
      </c>
      <c r="AL37" s="52">
        <f t="shared" si="20"/>
        <v>627.99100291803279</v>
      </c>
      <c r="AM37" s="71">
        <f t="shared" si="17"/>
        <v>1</v>
      </c>
      <c r="AN37" s="75">
        <f t="shared" si="18"/>
        <v>38307.451178000003</v>
      </c>
    </row>
    <row r="38" spans="1:40" x14ac:dyDescent="0.25">
      <c r="A38" s="27">
        <v>45566</v>
      </c>
      <c r="B38" s="28" t="s">
        <v>46</v>
      </c>
      <c r="C38" s="67">
        <v>0.13</v>
      </c>
      <c r="D38" s="29">
        <v>61</v>
      </c>
      <c r="E38" s="68">
        <v>61</v>
      </c>
      <c r="F38" s="19">
        <v>61</v>
      </c>
      <c r="G38" s="20">
        <v>61</v>
      </c>
      <c r="H38" s="12">
        <v>1</v>
      </c>
      <c r="I38" s="2">
        <f t="shared" si="1"/>
        <v>61</v>
      </c>
      <c r="J38" s="11">
        <f t="shared" si="2"/>
        <v>1</v>
      </c>
      <c r="K38" s="49">
        <v>606.00593934426229</v>
      </c>
      <c r="L38" s="50">
        <v>642.64771196721313</v>
      </c>
      <c r="M38" s="50">
        <v>715.24180950819675</v>
      </c>
      <c r="N38" s="51">
        <v>513</v>
      </c>
      <c r="O38" s="13">
        <v>0</v>
      </c>
      <c r="P38" s="14">
        <v>0</v>
      </c>
      <c r="Q38" s="14">
        <v>0</v>
      </c>
      <c r="R38" s="26">
        <f t="shared" si="3"/>
        <v>1</v>
      </c>
      <c r="S38" s="15">
        <v>0</v>
      </c>
      <c r="T38" s="16">
        <v>0</v>
      </c>
      <c r="U38" s="16">
        <v>0</v>
      </c>
      <c r="V38" s="17">
        <v>0</v>
      </c>
      <c r="W38" s="61">
        <f t="shared" si="4"/>
        <v>0</v>
      </c>
      <c r="X38" s="61">
        <f t="shared" si="5"/>
        <v>0</v>
      </c>
      <c r="Y38" s="61">
        <f t="shared" si="6"/>
        <v>0</v>
      </c>
      <c r="Z38" s="76">
        <f t="shared" si="7"/>
        <v>31293</v>
      </c>
      <c r="AA38" s="78">
        <f t="shared" si="8"/>
        <v>0</v>
      </c>
      <c r="AB38" s="79">
        <f t="shared" si="9"/>
        <v>0</v>
      </c>
      <c r="AC38" s="61">
        <f t="shared" si="10"/>
        <v>0</v>
      </c>
      <c r="AD38" s="61">
        <f t="shared" si="11"/>
        <v>0</v>
      </c>
      <c r="AE38" s="61">
        <f t="shared" si="12"/>
        <v>513</v>
      </c>
      <c r="AF38" s="13">
        <v>0.4</v>
      </c>
      <c r="AG38" s="26">
        <f t="shared" si="13"/>
        <v>0.6</v>
      </c>
      <c r="AH38" s="81">
        <f t="shared" si="14"/>
        <v>627.99100291803279</v>
      </c>
      <c r="AI38" s="71">
        <f t="shared" si="19"/>
        <v>1</v>
      </c>
      <c r="AJ38" s="73">
        <f t="shared" si="15"/>
        <v>38307.451178000003</v>
      </c>
      <c r="AK38" s="75">
        <f t="shared" si="16"/>
        <v>38307.451178000003</v>
      </c>
      <c r="AL38" s="52">
        <f t="shared" si="20"/>
        <v>627.99100291803279</v>
      </c>
      <c r="AM38" s="71">
        <f t="shared" si="17"/>
        <v>1</v>
      </c>
      <c r="AN38" s="75">
        <f t="shared" si="18"/>
        <v>38307.451178000003</v>
      </c>
    </row>
    <row r="39" spans="1:40" x14ac:dyDescent="0.25">
      <c r="A39" s="27">
        <v>45597</v>
      </c>
      <c r="B39" s="28" t="s">
        <v>46</v>
      </c>
      <c r="C39" s="67">
        <v>0.13</v>
      </c>
      <c r="D39" s="29">
        <v>61</v>
      </c>
      <c r="E39" s="68">
        <v>61</v>
      </c>
      <c r="F39" s="19">
        <v>61</v>
      </c>
      <c r="G39" s="20">
        <v>61</v>
      </c>
      <c r="H39" s="12">
        <v>1</v>
      </c>
      <c r="I39" s="2">
        <f t="shared" si="1"/>
        <v>61</v>
      </c>
      <c r="J39" s="11">
        <f t="shared" si="2"/>
        <v>1</v>
      </c>
      <c r="K39" s="49">
        <v>606.00593934426229</v>
      </c>
      <c r="L39" s="50">
        <v>642.64771196721313</v>
      </c>
      <c r="M39" s="50">
        <v>715.24180950819675</v>
      </c>
      <c r="N39" s="51">
        <v>513</v>
      </c>
      <c r="O39" s="13">
        <v>0</v>
      </c>
      <c r="P39" s="14">
        <v>0</v>
      </c>
      <c r="Q39" s="14">
        <v>0</v>
      </c>
      <c r="R39" s="26">
        <f t="shared" si="3"/>
        <v>1</v>
      </c>
      <c r="S39" s="15">
        <v>0</v>
      </c>
      <c r="T39" s="16">
        <v>0</v>
      </c>
      <c r="U39" s="16">
        <v>0</v>
      </c>
      <c r="V39" s="17">
        <v>0</v>
      </c>
      <c r="W39" s="61">
        <f t="shared" si="4"/>
        <v>0</v>
      </c>
      <c r="X39" s="61">
        <f t="shared" si="5"/>
        <v>0</v>
      </c>
      <c r="Y39" s="61">
        <f t="shared" si="6"/>
        <v>0</v>
      </c>
      <c r="Z39" s="76">
        <f t="shared" si="7"/>
        <v>31293</v>
      </c>
      <c r="AA39" s="78">
        <f t="shared" si="8"/>
        <v>0</v>
      </c>
      <c r="AB39" s="79">
        <f t="shared" si="9"/>
        <v>0</v>
      </c>
      <c r="AC39" s="61">
        <f t="shared" si="10"/>
        <v>0</v>
      </c>
      <c r="AD39" s="61">
        <f t="shared" si="11"/>
        <v>0</v>
      </c>
      <c r="AE39" s="61">
        <f t="shared" si="12"/>
        <v>513</v>
      </c>
      <c r="AF39" s="13">
        <v>0.4</v>
      </c>
      <c r="AG39" s="26">
        <f t="shared" si="13"/>
        <v>0.6</v>
      </c>
      <c r="AH39" s="81">
        <f t="shared" si="14"/>
        <v>627.99100291803279</v>
      </c>
      <c r="AI39" s="71">
        <f t="shared" si="19"/>
        <v>1</v>
      </c>
      <c r="AJ39" s="73">
        <f t="shared" si="15"/>
        <v>38307.451178000003</v>
      </c>
      <c r="AK39" s="75">
        <f t="shared" si="16"/>
        <v>38307.451178000003</v>
      </c>
      <c r="AL39" s="52">
        <f t="shared" si="20"/>
        <v>627.99100291803279</v>
      </c>
      <c r="AM39" s="71">
        <f t="shared" si="17"/>
        <v>1</v>
      </c>
      <c r="AN39" s="75">
        <f t="shared" si="18"/>
        <v>38307.451178000003</v>
      </c>
    </row>
    <row r="40" spans="1:40" x14ac:dyDescent="0.25">
      <c r="A40" s="27">
        <v>45627</v>
      </c>
      <c r="B40" s="28" t="s">
        <v>46</v>
      </c>
      <c r="C40" s="67">
        <v>0.13</v>
      </c>
      <c r="D40" s="29">
        <v>61</v>
      </c>
      <c r="E40" s="68">
        <v>61</v>
      </c>
      <c r="F40" s="19">
        <v>61</v>
      </c>
      <c r="G40" s="20">
        <v>61</v>
      </c>
      <c r="H40" s="12">
        <v>1</v>
      </c>
      <c r="I40" s="2">
        <f t="shared" si="1"/>
        <v>61</v>
      </c>
      <c r="J40" s="11">
        <f t="shared" si="2"/>
        <v>1</v>
      </c>
      <c r="K40" s="49">
        <v>606.00593934426229</v>
      </c>
      <c r="L40" s="50">
        <v>642.64771196721313</v>
      </c>
      <c r="M40" s="50">
        <v>715.24180950819675</v>
      </c>
      <c r="N40" s="51">
        <v>513</v>
      </c>
      <c r="O40" s="13">
        <v>0</v>
      </c>
      <c r="P40" s="14">
        <v>0</v>
      </c>
      <c r="Q40" s="14">
        <v>0</v>
      </c>
      <c r="R40" s="26">
        <f t="shared" si="3"/>
        <v>1</v>
      </c>
      <c r="S40" s="15">
        <v>0</v>
      </c>
      <c r="T40" s="16">
        <v>0</v>
      </c>
      <c r="U40" s="16">
        <v>0</v>
      </c>
      <c r="V40" s="17">
        <v>0</v>
      </c>
      <c r="W40" s="61">
        <f t="shared" si="4"/>
        <v>0</v>
      </c>
      <c r="X40" s="61">
        <f t="shared" si="5"/>
        <v>0</v>
      </c>
      <c r="Y40" s="61">
        <f t="shared" si="6"/>
        <v>0</v>
      </c>
      <c r="Z40" s="76">
        <f t="shared" si="7"/>
        <v>31293</v>
      </c>
      <c r="AA40" s="78">
        <f t="shared" si="8"/>
        <v>0</v>
      </c>
      <c r="AB40" s="79">
        <f t="shared" si="9"/>
        <v>0</v>
      </c>
      <c r="AC40" s="61">
        <f t="shared" si="10"/>
        <v>0</v>
      </c>
      <c r="AD40" s="61">
        <f t="shared" si="11"/>
        <v>0</v>
      </c>
      <c r="AE40" s="61">
        <f t="shared" si="12"/>
        <v>513</v>
      </c>
      <c r="AF40" s="13">
        <v>0.4</v>
      </c>
      <c r="AG40" s="26">
        <f t="shared" si="13"/>
        <v>0.6</v>
      </c>
      <c r="AH40" s="81">
        <f t="shared" si="14"/>
        <v>627.99100291803279</v>
      </c>
      <c r="AI40" s="71">
        <f t="shared" si="19"/>
        <v>1</v>
      </c>
      <c r="AJ40" s="73">
        <f t="shared" si="15"/>
        <v>38307.451178000003</v>
      </c>
      <c r="AK40" s="75">
        <f t="shared" si="16"/>
        <v>38307.451178000003</v>
      </c>
      <c r="AL40" s="52">
        <f t="shared" si="20"/>
        <v>627.99100291803279</v>
      </c>
      <c r="AM40" s="71">
        <f t="shared" si="17"/>
        <v>1</v>
      </c>
      <c r="AN40" s="75">
        <f t="shared" si="18"/>
        <v>38307.451178000003</v>
      </c>
    </row>
    <row r="41" spans="1:40" x14ac:dyDescent="0.25">
      <c r="A41" s="27">
        <v>45292</v>
      </c>
      <c r="B41" s="28" t="s">
        <v>47</v>
      </c>
      <c r="C41" s="67">
        <v>0.17</v>
      </c>
      <c r="D41" s="29">
        <v>130</v>
      </c>
      <c r="E41" s="68">
        <v>130</v>
      </c>
      <c r="F41" s="19">
        <v>130</v>
      </c>
      <c r="G41" s="20">
        <v>130</v>
      </c>
      <c r="H41" s="12">
        <v>0.95</v>
      </c>
      <c r="I41" s="2">
        <f t="shared" si="1"/>
        <v>123.5</v>
      </c>
      <c r="J41" s="11">
        <f t="shared" si="2"/>
        <v>0.95</v>
      </c>
      <c r="K41" s="49">
        <v>745.21245823076924</v>
      </c>
      <c r="L41" s="50">
        <v>787.03221184615381</v>
      </c>
      <c r="M41" s="50">
        <v>870.59759707692308</v>
      </c>
      <c r="N41" s="51">
        <v>0</v>
      </c>
      <c r="O41" s="13">
        <v>0.6</v>
      </c>
      <c r="P41" s="14">
        <v>0.4</v>
      </c>
      <c r="Q41" s="14">
        <v>0</v>
      </c>
      <c r="R41" s="26">
        <f t="shared" si="3"/>
        <v>0</v>
      </c>
      <c r="S41" s="15">
        <v>0.02</v>
      </c>
      <c r="T41" s="16">
        <v>0.05</v>
      </c>
      <c r="U41" s="16">
        <v>0</v>
      </c>
      <c r="V41" s="17">
        <v>0</v>
      </c>
      <c r="W41" s="61">
        <f t="shared" si="4"/>
        <v>54761.915136714335</v>
      </c>
      <c r="X41" s="61">
        <f t="shared" si="5"/>
        <v>38556.692317698842</v>
      </c>
      <c r="Y41" s="61">
        <f t="shared" si="6"/>
        <v>0</v>
      </c>
      <c r="Z41" s="76">
        <f t="shared" si="7"/>
        <v>0</v>
      </c>
      <c r="AA41" s="78">
        <f t="shared" si="8"/>
        <v>93318.60745441317</v>
      </c>
      <c r="AB41" s="79">
        <f t="shared" si="9"/>
        <v>15864.16326725024</v>
      </c>
      <c r="AC41" s="61">
        <f t="shared" si="10"/>
        <v>755.61625469160458</v>
      </c>
      <c r="AD41" s="61">
        <f t="shared" si="11"/>
        <v>717.83544195702439</v>
      </c>
      <c r="AE41" s="61">
        <f t="shared" si="12"/>
        <v>761.94035967692309</v>
      </c>
      <c r="AF41" s="13">
        <v>0.4</v>
      </c>
      <c r="AG41" s="26">
        <f t="shared" si="13"/>
        <v>0.6</v>
      </c>
      <c r="AH41" s="81">
        <f t="shared" si="14"/>
        <v>770.30431039999996</v>
      </c>
      <c r="AI41" s="71">
        <f t="shared" si="19"/>
        <v>0.95</v>
      </c>
      <c r="AJ41" s="73">
        <f t="shared" si="15"/>
        <v>100139.560352</v>
      </c>
      <c r="AK41" s="75">
        <f t="shared" si="16"/>
        <v>95132.582334399995</v>
      </c>
      <c r="AL41" s="52">
        <f t="shared" si="20"/>
        <v>770.30431039999996</v>
      </c>
      <c r="AM41" s="71">
        <f t="shared" si="17"/>
        <v>0.95</v>
      </c>
      <c r="AN41" s="75">
        <f t="shared" si="18"/>
        <v>95132.58233439998</v>
      </c>
    </row>
    <row r="42" spans="1:40" x14ac:dyDescent="0.25">
      <c r="A42" s="27">
        <v>45323</v>
      </c>
      <c r="B42" s="28" t="s">
        <v>47</v>
      </c>
      <c r="C42" s="67">
        <v>0.17</v>
      </c>
      <c r="D42" s="29">
        <v>130</v>
      </c>
      <c r="E42" s="68">
        <v>130</v>
      </c>
      <c r="F42" s="19">
        <v>130</v>
      </c>
      <c r="G42" s="20">
        <v>130</v>
      </c>
      <c r="H42" s="12">
        <v>0.95</v>
      </c>
      <c r="I42" s="2">
        <f t="shared" si="1"/>
        <v>123.5</v>
      </c>
      <c r="J42" s="11">
        <f t="shared" si="2"/>
        <v>0.95</v>
      </c>
      <c r="K42" s="49">
        <v>745.21245823076924</v>
      </c>
      <c r="L42" s="50">
        <v>787.03221184615381</v>
      </c>
      <c r="M42" s="50">
        <v>870.59759707692308</v>
      </c>
      <c r="N42" s="51">
        <v>0</v>
      </c>
      <c r="O42" s="13">
        <v>0.6</v>
      </c>
      <c r="P42" s="14">
        <v>0.4</v>
      </c>
      <c r="Q42" s="14">
        <v>0</v>
      </c>
      <c r="R42" s="26">
        <f t="shared" si="3"/>
        <v>0</v>
      </c>
      <c r="S42" s="15">
        <v>0.02</v>
      </c>
      <c r="T42" s="16">
        <v>0.05</v>
      </c>
      <c r="U42" s="16">
        <v>0</v>
      </c>
      <c r="V42" s="17">
        <v>0</v>
      </c>
      <c r="W42" s="61">
        <f t="shared" si="4"/>
        <v>54761.915136714335</v>
      </c>
      <c r="X42" s="61">
        <f t="shared" si="5"/>
        <v>38556.692317698842</v>
      </c>
      <c r="Y42" s="61">
        <f t="shared" si="6"/>
        <v>0</v>
      </c>
      <c r="Z42" s="76">
        <f t="shared" si="7"/>
        <v>0</v>
      </c>
      <c r="AA42" s="78">
        <f t="shared" si="8"/>
        <v>93318.60745441317</v>
      </c>
      <c r="AB42" s="79">
        <f t="shared" si="9"/>
        <v>15864.16326725024</v>
      </c>
      <c r="AC42" s="61">
        <f t="shared" si="10"/>
        <v>755.61625469160458</v>
      </c>
      <c r="AD42" s="61">
        <f t="shared" si="11"/>
        <v>717.83544195702439</v>
      </c>
      <c r="AE42" s="61">
        <f t="shared" si="12"/>
        <v>761.94035967692309</v>
      </c>
      <c r="AF42" s="13">
        <v>0.4</v>
      </c>
      <c r="AG42" s="26">
        <f t="shared" si="13"/>
        <v>0.6</v>
      </c>
      <c r="AH42" s="81">
        <f t="shared" si="14"/>
        <v>770.30431039999996</v>
      </c>
      <c r="AI42" s="71">
        <f t="shared" si="19"/>
        <v>0.95</v>
      </c>
      <c r="AJ42" s="73">
        <f t="shared" si="15"/>
        <v>100139.560352</v>
      </c>
      <c r="AK42" s="75">
        <f t="shared" si="16"/>
        <v>95132.582334399995</v>
      </c>
      <c r="AL42" s="52">
        <f t="shared" si="20"/>
        <v>770.30431039999996</v>
      </c>
      <c r="AM42" s="71">
        <f t="shared" si="17"/>
        <v>0.95</v>
      </c>
      <c r="AN42" s="75">
        <f t="shared" si="18"/>
        <v>95132.58233439998</v>
      </c>
    </row>
    <row r="43" spans="1:40" x14ac:dyDescent="0.25">
      <c r="A43" s="27">
        <v>45352</v>
      </c>
      <c r="B43" s="28" t="s">
        <v>47</v>
      </c>
      <c r="C43" s="67">
        <v>0.17</v>
      </c>
      <c r="D43" s="29">
        <v>130</v>
      </c>
      <c r="E43" s="68">
        <v>130</v>
      </c>
      <c r="F43" s="19">
        <v>130</v>
      </c>
      <c r="G43" s="20">
        <v>130</v>
      </c>
      <c r="H43" s="12">
        <v>0.95</v>
      </c>
      <c r="I43" s="2">
        <f t="shared" si="1"/>
        <v>123.5</v>
      </c>
      <c r="J43" s="11">
        <f t="shared" si="2"/>
        <v>0.95</v>
      </c>
      <c r="K43" s="49">
        <v>745.21245823076924</v>
      </c>
      <c r="L43" s="50">
        <v>787.03221184615381</v>
      </c>
      <c r="M43" s="50">
        <v>870.59759707692308</v>
      </c>
      <c r="N43" s="51">
        <v>0</v>
      </c>
      <c r="O43" s="13">
        <v>0.6</v>
      </c>
      <c r="P43" s="14">
        <v>0.4</v>
      </c>
      <c r="Q43" s="14">
        <v>0</v>
      </c>
      <c r="R43" s="26">
        <f t="shared" si="3"/>
        <v>0</v>
      </c>
      <c r="S43" s="15">
        <v>0.02</v>
      </c>
      <c r="T43" s="16">
        <v>0.05</v>
      </c>
      <c r="U43" s="16">
        <v>0</v>
      </c>
      <c r="V43" s="17">
        <v>0</v>
      </c>
      <c r="W43" s="61">
        <f t="shared" si="4"/>
        <v>54761.915136714335</v>
      </c>
      <c r="X43" s="61">
        <f t="shared" si="5"/>
        <v>38556.692317698842</v>
      </c>
      <c r="Y43" s="61">
        <f t="shared" si="6"/>
        <v>0</v>
      </c>
      <c r="Z43" s="76">
        <f t="shared" si="7"/>
        <v>0</v>
      </c>
      <c r="AA43" s="78">
        <f t="shared" si="8"/>
        <v>93318.60745441317</v>
      </c>
      <c r="AB43" s="79">
        <f t="shared" si="9"/>
        <v>15864.16326725024</v>
      </c>
      <c r="AC43" s="61">
        <f t="shared" si="10"/>
        <v>755.61625469160458</v>
      </c>
      <c r="AD43" s="61">
        <f t="shared" si="11"/>
        <v>717.83544195702439</v>
      </c>
      <c r="AE43" s="61">
        <f t="shared" si="12"/>
        <v>761.94035967692309</v>
      </c>
      <c r="AF43" s="13">
        <v>0.4</v>
      </c>
      <c r="AG43" s="26">
        <f t="shared" si="13"/>
        <v>0.6</v>
      </c>
      <c r="AH43" s="81">
        <f t="shared" si="14"/>
        <v>770.30431039999996</v>
      </c>
      <c r="AI43" s="71">
        <f t="shared" si="19"/>
        <v>0.95</v>
      </c>
      <c r="AJ43" s="73">
        <f t="shared" si="15"/>
        <v>100139.560352</v>
      </c>
      <c r="AK43" s="75">
        <f t="shared" si="16"/>
        <v>95132.582334399995</v>
      </c>
      <c r="AL43" s="52">
        <f t="shared" si="20"/>
        <v>770.30431039999996</v>
      </c>
      <c r="AM43" s="71">
        <f t="shared" si="17"/>
        <v>0.95</v>
      </c>
      <c r="AN43" s="75">
        <f t="shared" si="18"/>
        <v>95132.58233439998</v>
      </c>
    </row>
    <row r="44" spans="1:40" x14ac:dyDescent="0.25">
      <c r="A44" s="27">
        <v>45383</v>
      </c>
      <c r="B44" s="28" t="s">
        <v>47</v>
      </c>
      <c r="C44" s="67">
        <v>0.17</v>
      </c>
      <c r="D44" s="29">
        <v>130</v>
      </c>
      <c r="E44" s="68">
        <v>130</v>
      </c>
      <c r="F44" s="19">
        <v>130</v>
      </c>
      <c r="G44" s="20">
        <v>130</v>
      </c>
      <c r="H44" s="12">
        <v>0.95</v>
      </c>
      <c r="I44" s="2">
        <f t="shared" si="1"/>
        <v>123.5</v>
      </c>
      <c r="J44" s="11">
        <f t="shared" si="2"/>
        <v>0.95</v>
      </c>
      <c r="K44" s="49">
        <v>745.21245823076924</v>
      </c>
      <c r="L44" s="50">
        <v>787.03221184615381</v>
      </c>
      <c r="M44" s="50">
        <v>870.59759707692308</v>
      </c>
      <c r="N44" s="51">
        <v>0</v>
      </c>
      <c r="O44" s="13">
        <v>0.6</v>
      </c>
      <c r="P44" s="14">
        <v>0.4</v>
      </c>
      <c r="Q44" s="14">
        <v>0</v>
      </c>
      <c r="R44" s="26">
        <f t="shared" si="3"/>
        <v>0</v>
      </c>
      <c r="S44" s="15">
        <v>0.02</v>
      </c>
      <c r="T44" s="16">
        <v>0.05</v>
      </c>
      <c r="U44" s="16">
        <v>0</v>
      </c>
      <c r="V44" s="17">
        <v>0</v>
      </c>
      <c r="W44" s="61">
        <f t="shared" si="4"/>
        <v>54761.915136714335</v>
      </c>
      <c r="X44" s="61">
        <f t="shared" si="5"/>
        <v>38556.692317698842</v>
      </c>
      <c r="Y44" s="61">
        <f t="shared" si="6"/>
        <v>0</v>
      </c>
      <c r="Z44" s="76">
        <f t="shared" si="7"/>
        <v>0</v>
      </c>
      <c r="AA44" s="78">
        <f t="shared" si="8"/>
        <v>93318.60745441317</v>
      </c>
      <c r="AB44" s="79">
        <f t="shared" si="9"/>
        <v>15864.16326725024</v>
      </c>
      <c r="AC44" s="61">
        <f t="shared" si="10"/>
        <v>755.61625469160458</v>
      </c>
      <c r="AD44" s="61">
        <f t="shared" si="11"/>
        <v>717.83544195702439</v>
      </c>
      <c r="AE44" s="61">
        <f t="shared" si="12"/>
        <v>761.94035967692309</v>
      </c>
      <c r="AF44" s="13">
        <v>0.4</v>
      </c>
      <c r="AG44" s="26">
        <f t="shared" si="13"/>
        <v>0.6</v>
      </c>
      <c r="AH44" s="81">
        <f t="shared" si="14"/>
        <v>770.30431039999996</v>
      </c>
      <c r="AI44" s="71">
        <f t="shared" si="19"/>
        <v>0.95</v>
      </c>
      <c r="AJ44" s="73">
        <f t="shared" si="15"/>
        <v>100139.560352</v>
      </c>
      <c r="AK44" s="75">
        <f t="shared" si="16"/>
        <v>95132.582334399995</v>
      </c>
      <c r="AL44" s="52">
        <f t="shared" si="20"/>
        <v>770.30431039999996</v>
      </c>
      <c r="AM44" s="71">
        <f t="shared" si="17"/>
        <v>0.95</v>
      </c>
      <c r="AN44" s="75">
        <f t="shared" si="18"/>
        <v>95132.58233439998</v>
      </c>
    </row>
    <row r="45" spans="1:40" x14ac:dyDescent="0.25">
      <c r="A45" s="27">
        <v>45413</v>
      </c>
      <c r="B45" s="28" t="s">
        <v>47</v>
      </c>
      <c r="C45" s="67">
        <v>0.17</v>
      </c>
      <c r="D45" s="29">
        <v>130</v>
      </c>
      <c r="E45" s="68">
        <v>130</v>
      </c>
      <c r="F45" s="19">
        <v>130</v>
      </c>
      <c r="G45" s="20">
        <v>130</v>
      </c>
      <c r="H45" s="12">
        <v>0.92</v>
      </c>
      <c r="I45" s="2">
        <f t="shared" si="1"/>
        <v>119.60000000000001</v>
      </c>
      <c r="J45" s="11">
        <f t="shared" si="2"/>
        <v>0.92</v>
      </c>
      <c r="K45" s="49">
        <v>745.21245823076924</v>
      </c>
      <c r="L45" s="50">
        <v>787.03221184615381</v>
      </c>
      <c r="M45" s="50">
        <v>870.59759707692308</v>
      </c>
      <c r="N45" s="51">
        <v>0</v>
      </c>
      <c r="O45" s="13">
        <v>0.6</v>
      </c>
      <c r="P45" s="14">
        <v>0.4</v>
      </c>
      <c r="Q45" s="14">
        <v>0</v>
      </c>
      <c r="R45" s="26">
        <f t="shared" si="3"/>
        <v>0</v>
      </c>
      <c r="S45" s="15">
        <v>0.02</v>
      </c>
      <c r="T45" s="16">
        <v>0.05</v>
      </c>
      <c r="U45" s="16">
        <v>0</v>
      </c>
      <c r="V45" s="17">
        <v>0</v>
      </c>
      <c r="W45" s="61">
        <f t="shared" si="4"/>
        <v>53032.591500818089</v>
      </c>
      <c r="X45" s="61">
        <f t="shared" si="5"/>
        <v>37339.112560297821</v>
      </c>
      <c r="Y45" s="61">
        <f t="shared" si="6"/>
        <v>0</v>
      </c>
      <c r="Z45" s="76">
        <f t="shared" si="7"/>
        <v>0</v>
      </c>
      <c r="AA45" s="78">
        <f t="shared" si="8"/>
        <v>90371.704061115917</v>
      </c>
      <c r="AB45" s="79">
        <f t="shared" si="9"/>
        <v>15363.189690389707</v>
      </c>
      <c r="AC45" s="61">
        <f t="shared" si="10"/>
        <v>755.61625469160458</v>
      </c>
      <c r="AD45" s="61">
        <f t="shared" si="11"/>
        <v>695.16695431627625</v>
      </c>
      <c r="AE45" s="61">
        <f t="shared" si="12"/>
        <v>761.94035967692309</v>
      </c>
      <c r="AF45" s="13">
        <v>0.4</v>
      </c>
      <c r="AG45" s="26">
        <f t="shared" si="13"/>
        <v>0.6</v>
      </c>
      <c r="AH45" s="81">
        <f t="shared" si="14"/>
        <v>770.30431039999996</v>
      </c>
      <c r="AI45" s="71">
        <f t="shared" si="19"/>
        <v>0.92</v>
      </c>
      <c r="AJ45" s="73">
        <f t="shared" si="15"/>
        <v>100139.560352</v>
      </c>
      <c r="AK45" s="75">
        <f t="shared" si="16"/>
        <v>92128.395523840009</v>
      </c>
      <c r="AL45" s="52">
        <f t="shared" si="20"/>
        <v>770.30431039999996</v>
      </c>
      <c r="AM45" s="71">
        <f t="shared" si="17"/>
        <v>0.92</v>
      </c>
      <c r="AN45" s="75">
        <f t="shared" si="18"/>
        <v>92128.395523839994</v>
      </c>
    </row>
    <row r="46" spans="1:40" x14ac:dyDescent="0.25">
      <c r="A46" s="27">
        <v>45444</v>
      </c>
      <c r="B46" s="28" t="s">
        <v>47</v>
      </c>
      <c r="C46" s="67">
        <v>0.17</v>
      </c>
      <c r="D46" s="29">
        <v>130</v>
      </c>
      <c r="E46" s="68">
        <v>130</v>
      </c>
      <c r="F46" s="19">
        <v>130</v>
      </c>
      <c r="G46" s="20">
        <v>130</v>
      </c>
      <c r="H46" s="12">
        <v>0.92</v>
      </c>
      <c r="I46" s="2">
        <f t="shared" si="1"/>
        <v>119.60000000000001</v>
      </c>
      <c r="J46" s="11">
        <f t="shared" si="2"/>
        <v>0.92</v>
      </c>
      <c r="K46" s="49">
        <v>745.21245823076924</v>
      </c>
      <c r="L46" s="50">
        <v>787.03221184615381</v>
      </c>
      <c r="M46" s="50">
        <v>870.59759707692308</v>
      </c>
      <c r="N46" s="51">
        <v>0</v>
      </c>
      <c r="O46" s="13">
        <v>0.6</v>
      </c>
      <c r="P46" s="14">
        <v>0.4</v>
      </c>
      <c r="Q46" s="14">
        <v>0</v>
      </c>
      <c r="R46" s="26">
        <f t="shared" si="3"/>
        <v>0</v>
      </c>
      <c r="S46" s="15">
        <v>0.02</v>
      </c>
      <c r="T46" s="16">
        <v>0.05</v>
      </c>
      <c r="U46" s="16">
        <v>0</v>
      </c>
      <c r="V46" s="17">
        <v>0</v>
      </c>
      <c r="W46" s="61">
        <f t="shared" si="4"/>
        <v>53032.591500818089</v>
      </c>
      <c r="X46" s="61">
        <f t="shared" si="5"/>
        <v>37339.112560297821</v>
      </c>
      <c r="Y46" s="61">
        <f t="shared" si="6"/>
        <v>0</v>
      </c>
      <c r="Z46" s="76">
        <f t="shared" si="7"/>
        <v>0</v>
      </c>
      <c r="AA46" s="78">
        <f t="shared" si="8"/>
        <v>90371.704061115917</v>
      </c>
      <c r="AB46" s="79">
        <f t="shared" si="9"/>
        <v>15363.189690389707</v>
      </c>
      <c r="AC46" s="61">
        <f t="shared" si="10"/>
        <v>755.61625469160458</v>
      </c>
      <c r="AD46" s="61">
        <f t="shared" si="11"/>
        <v>695.16695431627625</v>
      </c>
      <c r="AE46" s="61">
        <f t="shared" si="12"/>
        <v>761.94035967692309</v>
      </c>
      <c r="AF46" s="13">
        <v>0.4</v>
      </c>
      <c r="AG46" s="26">
        <f t="shared" si="13"/>
        <v>0.6</v>
      </c>
      <c r="AH46" s="81">
        <f t="shared" si="14"/>
        <v>770.30431039999996</v>
      </c>
      <c r="AI46" s="71">
        <f t="shared" si="19"/>
        <v>0.92</v>
      </c>
      <c r="AJ46" s="73">
        <f t="shared" si="15"/>
        <v>100139.560352</v>
      </c>
      <c r="AK46" s="75">
        <f t="shared" si="16"/>
        <v>92128.395523840009</v>
      </c>
      <c r="AL46" s="52">
        <f t="shared" si="20"/>
        <v>770.30431039999996</v>
      </c>
      <c r="AM46" s="71">
        <f t="shared" si="17"/>
        <v>0.92</v>
      </c>
      <c r="AN46" s="75">
        <f t="shared" si="18"/>
        <v>92128.395523839994</v>
      </c>
    </row>
    <row r="47" spans="1:40" x14ac:dyDescent="0.25">
      <c r="A47" s="27">
        <v>45474</v>
      </c>
      <c r="B47" s="28" t="s">
        <v>47</v>
      </c>
      <c r="C47" s="67">
        <v>0.17</v>
      </c>
      <c r="D47" s="29">
        <v>130</v>
      </c>
      <c r="E47" s="68">
        <v>130</v>
      </c>
      <c r="F47" s="19">
        <v>130</v>
      </c>
      <c r="G47" s="20">
        <v>130</v>
      </c>
      <c r="H47" s="12">
        <v>0.75</v>
      </c>
      <c r="I47" s="2">
        <f t="shared" si="1"/>
        <v>97.5</v>
      </c>
      <c r="J47" s="11">
        <f t="shared" si="2"/>
        <v>0.75</v>
      </c>
      <c r="K47" s="49">
        <v>745.21245823076924</v>
      </c>
      <c r="L47" s="50">
        <v>787.03221184615381</v>
      </c>
      <c r="M47" s="50">
        <v>870.59759707692308</v>
      </c>
      <c r="N47" s="51">
        <v>0</v>
      </c>
      <c r="O47" s="13">
        <v>0.6</v>
      </c>
      <c r="P47" s="14">
        <v>0.4</v>
      </c>
      <c r="Q47" s="14">
        <v>0</v>
      </c>
      <c r="R47" s="26">
        <f t="shared" si="3"/>
        <v>0</v>
      </c>
      <c r="S47" s="15">
        <v>0.02</v>
      </c>
      <c r="T47" s="16">
        <v>0.05</v>
      </c>
      <c r="U47" s="16">
        <v>0.2</v>
      </c>
      <c r="V47" s="17">
        <v>0</v>
      </c>
      <c r="W47" s="61">
        <f t="shared" si="4"/>
        <v>42797.141609341052</v>
      </c>
      <c r="X47" s="61">
        <f t="shared" si="5"/>
        <v>30132.5513724054</v>
      </c>
      <c r="Y47" s="61">
        <f t="shared" si="6"/>
        <v>0</v>
      </c>
      <c r="Z47" s="76">
        <f t="shared" si="7"/>
        <v>0</v>
      </c>
      <c r="AA47" s="78">
        <f t="shared" si="8"/>
        <v>72929.692981746455</v>
      </c>
      <c r="AB47" s="79">
        <f t="shared" si="9"/>
        <v>12398.047806896899</v>
      </c>
      <c r="AC47" s="61">
        <f t="shared" si="10"/>
        <v>747.99685109483539</v>
      </c>
      <c r="AD47" s="61">
        <f t="shared" si="11"/>
        <v>560.9976383211266</v>
      </c>
      <c r="AE47" s="61">
        <f t="shared" si="12"/>
        <v>761.94035967692309</v>
      </c>
      <c r="AF47" s="13">
        <v>0.4</v>
      </c>
      <c r="AG47" s="26">
        <f t="shared" si="13"/>
        <v>0.6</v>
      </c>
      <c r="AH47" s="81">
        <f t="shared" si="14"/>
        <v>770.30431039999996</v>
      </c>
      <c r="AI47" s="71">
        <f t="shared" si="19"/>
        <v>0.75</v>
      </c>
      <c r="AJ47" s="73">
        <f t="shared" si="15"/>
        <v>100139.560352</v>
      </c>
      <c r="AK47" s="75">
        <f t="shared" si="16"/>
        <v>75104.670264</v>
      </c>
      <c r="AL47" s="52">
        <f t="shared" si="20"/>
        <v>770.30431039999996</v>
      </c>
      <c r="AM47" s="71">
        <f t="shared" si="17"/>
        <v>0.75</v>
      </c>
      <c r="AN47" s="75">
        <f t="shared" si="18"/>
        <v>75104.670264</v>
      </c>
    </row>
    <row r="48" spans="1:40" x14ac:dyDescent="0.25">
      <c r="A48" s="27">
        <v>45505</v>
      </c>
      <c r="B48" s="28" t="s">
        <v>47</v>
      </c>
      <c r="C48" s="67">
        <v>0.17</v>
      </c>
      <c r="D48" s="29">
        <v>130</v>
      </c>
      <c r="E48" s="68">
        <v>130</v>
      </c>
      <c r="F48" s="19">
        <v>130</v>
      </c>
      <c r="G48" s="20">
        <v>130</v>
      </c>
      <c r="H48" s="12">
        <v>0.4</v>
      </c>
      <c r="I48" s="2">
        <f t="shared" si="1"/>
        <v>52</v>
      </c>
      <c r="J48" s="11">
        <f t="shared" si="2"/>
        <v>0.4</v>
      </c>
      <c r="K48" s="49">
        <v>745.21245823076924</v>
      </c>
      <c r="L48" s="50">
        <v>787.03221184615381</v>
      </c>
      <c r="M48" s="50">
        <v>870.59759707692308</v>
      </c>
      <c r="N48" s="51">
        <v>0</v>
      </c>
      <c r="O48" s="13">
        <v>0.6</v>
      </c>
      <c r="P48" s="14">
        <v>0.4</v>
      </c>
      <c r="Q48" s="14">
        <v>0</v>
      </c>
      <c r="R48" s="26">
        <f t="shared" si="3"/>
        <v>0</v>
      </c>
      <c r="S48" s="15">
        <v>0.02</v>
      </c>
      <c r="T48" s="16">
        <v>0.05</v>
      </c>
      <c r="U48" s="16">
        <v>0.2</v>
      </c>
      <c r="V48" s="17">
        <v>0</v>
      </c>
      <c r="W48" s="61">
        <f t="shared" si="4"/>
        <v>22825.142191648563</v>
      </c>
      <c r="X48" s="61">
        <f t="shared" si="5"/>
        <v>16070.694065282878</v>
      </c>
      <c r="Y48" s="61">
        <f t="shared" si="6"/>
        <v>0</v>
      </c>
      <c r="Z48" s="76">
        <f t="shared" si="7"/>
        <v>0</v>
      </c>
      <c r="AA48" s="78">
        <f t="shared" si="8"/>
        <v>38895.836256931441</v>
      </c>
      <c r="AB48" s="79">
        <f t="shared" si="9"/>
        <v>6612.2921636783458</v>
      </c>
      <c r="AC48" s="61">
        <f t="shared" si="10"/>
        <v>747.99685109483539</v>
      </c>
      <c r="AD48" s="61">
        <f t="shared" si="11"/>
        <v>299.19874043793419</v>
      </c>
      <c r="AE48" s="61">
        <f t="shared" si="12"/>
        <v>761.94035967692309</v>
      </c>
      <c r="AF48" s="13">
        <v>0.4</v>
      </c>
      <c r="AG48" s="26">
        <f t="shared" si="13"/>
        <v>0.6</v>
      </c>
      <c r="AH48" s="81">
        <f t="shared" si="14"/>
        <v>770.30431039999996</v>
      </c>
      <c r="AI48" s="71">
        <f t="shared" si="19"/>
        <v>0.4</v>
      </c>
      <c r="AJ48" s="73">
        <f t="shared" si="15"/>
        <v>100139.560352</v>
      </c>
      <c r="AK48" s="75">
        <f t="shared" si="16"/>
        <v>40055.824140800003</v>
      </c>
      <c r="AL48" s="52">
        <f t="shared" si="20"/>
        <v>770.30431039999996</v>
      </c>
      <c r="AM48" s="71">
        <f t="shared" si="17"/>
        <v>0.4</v>
      </c>
      <c r="AN48" s="75">
        <f t="shared" si="18"/>
        <v>40055.824140799996</v>
      </c>
    </row>
    <row r="49" spans="1:40" x14ac:dyDescent="0.25">
      <c r="A49" s="27">
        <v>45536</v>
      </c>
      <c r="B49" s="28" t="s">
        <v>47</v>
      </c>
      <c r="C49" s="67">
        <v>0.17</v>
      </c>
      <c r="D49" s="29">
        <v>130</v>
      </c>
      <c r="E49" s="68">
        <v>130</v>
      </c>
      <c r="F49" s="19">
        <v>130</v>
      </c>
      <c r="G49" s="20">
        <v>130</v>
      </c>
      <c r="H49" s="12">
        <v>0.9</v>
      </c>
      <c r="I49" s="2">
        <f t="shared" si="1"/>
        <v>117</v>
      </c>
      <c r="J49" s="11">
        <f t="shared" si="2"/>
        <v>0.9</v>
      </c>
      <c r="K49" s="49">
        <v>762.82354369230768</v>
      </c>
      <c r="L49" s="50">
        <v>805.85639030769232</v>
      </c>
      <c r="M49" s="50">
        <v>891.24284876923082</v>
      </c>
      <c r="N49" s="51">
        <v>0</v>
      </c>
      <c r="O49" s="13">
        <v>0.6</v>
      </c>
      <c r="P49" s="14">
        <v>0.4</v>
      </c>
      <c r="Q49" s="14">
        <v>0</v>
      </c>
      <c r="R49" s="26">
        <f t="shared" si="3"/>
        <v>0</v>
      </c>
      <c r="S49" s="15">
        <v>0.02</v>
      </c>
      <c r="T49" s="16">
        <v>0.05</v>
      </c>
      <c r="U49" s="16">
        <v>0</v>
      </c>
      <c r="V49" s="17">
        <v>0.05</v>
      </c>
      <c r="W49" s="61">
        <f t="shared" si="4"/>
        <v>52837.994937396237</v>
      </c>
      <c r="X49" s="61">
        <f t="shared" si="5"/>
        <v>37212.481814816878</v>
      </c>
      <c r="Y49" s="61">
        <f t="shared" si="6"/>
        <v>0</v>
      </c>
      <c r="Z49" s="76">
        <f t="shared" si="7"/>
        <v>0</v>
      </c>
      <c r="AA49" s="78">
        <f t="shared" si="8"/>
        <v>90050.526752213118</v>
      </c>
      <c r="AB49" s="79">
        <f t="shared" si="9"/>
        <v>15308.58954787623</v>
      </c>
      <c r="AC49" s="61">
        <f t="shared" si="10"/>
        <v>769.66262181378738</v>
      </c>
      <c r="AD49" s="61">
        <f t="shared" si="11"/>
        <v>692.69635963240864</v>
      </c>
      <c r="AE49" s="61">
        <f t="shared" si="12"/>
        <v>780.03668233846156</v>
      </c>
      <c r="AF49" s="13">
        <v>0.4</v>
      </c>
      <c r="AG49" s="26">
        <f t="shared" si="13"/>
        <v>0.6</v>
      </c>
      <c r="AH49" s="81">
        <f t="shared" si="14"/>
        <v>788.64325166153844</v>
      </c>
      <c r="AI49" s="71">
        <f t="shared" si="19"/>
        <v>0.9</v>
      </c>
      <c r="AJ49" s="73">
        <f t="shared" si="15"/>
        <v>102523.622716</v>
      </c>
      <c r="AK49" s="75">
        <f t="shared" si="16"/>
        <v>92271.260444400003</v>
      </c>
      <c r="AL49" s="52">
        <f t="shared" si="20"/>
        <v>788.64325166153844</v>
      </c>
      <c r="AM49" s="71">
        <f t="shared" si="17"/>
        <v>0.9</v>
      </c>
      <c r="AN49" s="75">
        <f t="shared" si="18"/>
        <v>92271.260444400003</v>
      </c>
    </row>
    <row r="50" spans="1:40" x14ac:dyDescent="0.25">
      <c r="A50" s="27">
        <v>45566</v>
      </c>
      <c r="B50" s="28" t="s">
        <v>47</v>
      </c>
      <c r="C50" s="67">
        <v>0.17</v>
      </c>
      <c r="D50" s="29">
        <v>130</v>
      </c>
      <c r="E50" s="68">
        <v>130</v>
      </c>
      <c r="F50" s="19">
        <v>130</v>
      </c>
      <c r="G50" s="20">
        <v>130</v>
      </c>
      <c r="H50" s="12">
        <v>0.96</v>
      </c>
      <c r="I50" s="2">
        <f t="shared" si="1"/>
        <v>124.8</v>
      </c>
      <c r="J50" s="11">
        <f t="shared" si="2"/>
        <v>0.96</v>
      </c>
      <c r="K50" s="49">
        <v>762.82354369230768</v>
      </c>
      <c r="L50" s="50">
        <v>805.85639030769232</v>
      </c>
      <c r="M50" s="50">
        <v>891.24284876923082</v>
      </c>
      <c r="N50" s="51">
        <v>0</v>
      </c>
      <c r="O50" s="13">
        <v>0.6</v>
      </c>
      <c r="P50" s="14">
        <v>0.4</v>
      </c>
      <c r="Q50" s="14">
        <v>0</v>
      </c>
      <c r="R50" s="26">
        <f t="shared" si="3"/>
        <v>0</v>
      </c>
      <c r="S50" s="15">
        <v>0.02</v>
      </c>
      <c r="T50" s="16">
        <v>0.05</v>
      </c>
      <c r="U50" s="16">
        <v>0</v>
      </c>
      <c r="V50" s="17">
        <v>0.05</v>
      </c>
      <c r="W50" s="61">
        <f t="shared" si="4"/>
        <v>56360.527933222649</v>
      </c>
      <c r="X50" s="61">
        <f t="shared" si="5"/>
        <v>39693.313935804676</v>
      </c>
      <c r="Y50" s="61">
        <f t="shared" si="6"/>
        <v>0</v>
      </c>
      <c r="Z50" s="76">
        <f t="shared" si="7"/>
        <v>0</v>
      </c>
      <c r="AA50" s="78">
        <f t="shared" si="8"/>
        <v>96053.891869027328</v>
      </c>
      <c r="AB50" s="79">
        <f t="shared" si="9"/>
        <v>16329.161617734648</v>
      </c>
      <c r="AC50" s="61">
        <f t="shared" si="10"/>
        <v>769.66259510438567</v>
      </c>
      <c r="AD50" s="61">
        <f t="shared" si="11"/>
        <v>738.87609130021019</v>
      </c>
      <c r="AE50" s="61">
        <f t="shared" si="12"/>
        <v>780.03668233846156</v>
      </c>
      <c r="AF50" s="13">
        <v>0.4</v>
      </c>
      <c r="AG50" s="26">
        <f t="shared" si="13"/>
        <v>0.6</v>
      </c>
      <c r="AH50" s="81">
        <f t="shared" si="14"/>
        <v>788.64325166153844</v>
      </c>
      <c r="AI50" s="71">
        <f t="shared" si="19"/>
        <v>0.96</v>
      </c>
      <c r="AJ50" s="73">
        <f t="shared" si="15"/>
        <v>102523.622716</v>
      </c>
      <c r="AK50" s="75">
        <f t="shared" si="16"/>
        <v>98422.67780736</v>
      </c>
      <c r="AL50" s="52">
        <f t="shared" si="20"/>
        <v>788.64325166153844</v>
      </c>
      <c r="AM50" s="71">
        <f t="shared" si="17"/>
        <v>0.96</v>
      </c>
      <c r="AN50" s="75">
        <f t="shared" si="18"/>
        <v>98422.677807359985</v>
      </c>
    </row>
    <row r="51" spans="1:40" x14ac:dyDescent="0.25">
      <c r="A51" s="27">
        <v>45597</v>
      </c>
      <c r="B51" s="28" t="s">
        <v>47</v>
      </c>
      <c r="C51" s="67">
        <v>0.17</v>
      </c>
      <c r="D51" s="29">
        <v>130</v>
      </c>
      <c r="E51" s="68">
        <v>130</v>
      </c>
      <c r="F51" s="19">
        <v>130</v>
      </c>
      <c r="G51" s="20">
        <v>130</v>
      </c>
      <c r="H51" s="12">
        <v>0.96</v>
      </c>
      <c r="I51" s="2">
        <f t="shared" si="1"/>
        <v>124.8</v>
      </c>
      <c r="J51" s="11">
        <f t="shared" si="2"/>
        <v>0.96</v>
      </c>
      <c r="K51" s="49">
        <v>762.82354369230768</v>
      </c>
      <c r="L51" s="50">
        <v>805.85639030769232</v>
      </c>
      <c r="M51" s="50">
        <v>891.24284876923082</v>
      </c>
      <c r="N51" s="51">
        <v>0</v>
      </c>
      <c r="O51" s="13">
        <v>0.6</v>
      </c>
      <c r="P51" s="14">
        <v>0.4</v>
      </c>
      <c r="Q51" s="14">
        <v>0</v>
      </c>
      <c r="R51" s="26">
        <f t="shared" si="3"/>
        <v>0</v>
      </c>
      <c r="S51" s="15">
        <v>0.02</v>
      </c>
      <c r="T51" s="16">
        <v>0.05</v>
      </c>
      <c r="U51" s="16">
        <v>0</v>
      </c>
      <c r="V51" s="17">
        <v>0.05</v>
      </c>
      <c r="W51" s="61">
        <f t="shared" si="4"/>
        <v>56360.527933222649</v>
      </c>
      <c r="X51" s="61">
        <f t="shared" si="5"/>
        <v>39693.313935804676</v>
      </c>
      <c r="Y51" s="61">
        <f t="shared" si="6"/>
        <v>0</v>
      </c>
      <c r="Z51" s="76">
        <f t="shared" si="7"/>
        <v>0</v>
      </c>
      <c r="AA51" s="78">
        <f t="shared" si="8"/>
        <v>96053.891869027328</v>
      </c>
      <c r="AB51" s="79">
        <f t="shared" si="9"/>
        <v>16329.161617734648</v>
      </c>
      <c r="AC51" s="61">
        <f t="shared" si="10"/>
        <v>769.66259510438567</v>
      </c>
      <c r="AD51" s="61">
        <f t="shared" si="11"/>
        <v>738.87609130021019</v>
      </c>
      <c r="AE51" s="61">
        <f t="shared" si="12"/>
        <v>780.03668233846156</v>
      </c>
      <c r="AF51" s="13">
        <v>0.4</v>
      </c>
      <c r="AG51" s="26">
        <f t="shared" si="13"/>
        <v>0.6</v>
      </c>
      <c r="AH51" s="81">
        <f t="shared" si="14"/>
        <v>788.64325166153844</v>
      </c>
      <c r="AI51" s="71">
        <f t="shared" si="19"/>
        <v>0.96</v>
      </c>
      <c r="AJ51" s="73">
        <f t="shared" si="15"/>
        <v>102523.622716</v>
      </c>
      <c r="AK51" s="75">
        <f t="shared" si="16"/>
        <v>98422.67780736</v>
      </c>
      <c r="AL51" s="52">
        <f t="shared" si="20"/>
        <v>788.64325166153844</v>
      </c>
      <c r="AM51" s="71">
        <f t="shared" si="17"/>
        <v>0.96</v>
      </c>
      <c r="AN51" s="75">
        <f t="shared" si="18"/>
        <v>98422.677807359985</v>
      </c>
    </row>
    <row r="52" spans="1:40" x14ac:dyDescent="0.25">
      <c r="A52" s="27">
        <v>45627</v>
      </c>
      <c r="B52" s="28" t="s">
        <v>47</v>
      </c>
      <c r="C52" s="67">
        <v>0.17</v>
      </c>
      <c r="D52" s="29">
        <v>130</v>
      </c>
      <c r="E52" s="68">
        <v>130</v>
      </c>
      <c r="F52" s="19">
        <v>130</v>
      </c>
      <c r="G52" s="20">
        <v>130</v>
      </c>
      <c r="H52" s="12">
        <v>0.95</v>
      </c>
      <c r="I52" s="2">
        <f t="shared" si="1"/>
        <v>123.5</v>
      </c>
      <c r="J52" s="11">
        <f t="shared" si="2"/>
        <v>0.95</v>
      </c>
      <c r="K52" s="49">
        <v>762.82354369230768</v>
      </c>
      <c r="L52" s="50">
        <v>805.85639030769232</v>
      </c>
      <c r="M52" s="50">
        <v>891.24284876923082</v>
      </c>
      <c r="N52" s="51">
        <v>0</v>
      </c>
      <c r="O52" s="13">
        <v>0.6</v>
      </c>
      <c r="P52" s="14">
        <v>0.4</v>
      </c>
      <c r="Q52" s="14">
        <v>0</v>
      </c>
      <c r="R52" s="26">
        <f t="shared" si="3"/>
        <v>0</v>
      </c>
      <c r="S52" s="15">
        <v>0.02</v>
      </c>
      <c r="T52" s="16">
        <v>0.05</v>
      </c>
      <c r="U52" s="16">
        <v>0</v>
      </c>
      <c r="V52" s="17">
        <v>0.05</v>
      </c>
      <c r="W52" s="61">
        <f t="shared" si="4"/>
        <v>55773.439100584917</v>
      </c>
      <c r="X52" s="61">
        <f t="shared" si="5"/>
        <v>39279.841915640041</v>
      </c>
      <c r="Y52" s="61">
        <f t="shared" si="6"/>
        <v>0</v>
      </c>
      <c r="Z52" s="76">
        <f t="shared" si="7"/>
        <v>0</v>
      </c>
      <c r="AA52" s="78">
        <f t="shared" si="8"/>
        <v>95053.331016224955</v>
      </c>
      <c r="AB52" s="79">
        <f t="shared" si="9"/>
        <v>16159.066272758244</v>
      </c>
      <c r="AC52" s="61">
        <f t="shared" si="10"/>
        <v>769.66259932165951</v>
      </c>
      <c r="AD52" s="61">
        <f t="shared" si="11"/>
        <v>731.17946935557654</v>
      </c>
      <c r="AE52" s="61">
        <f t="shared" si="12"/>
        <v>780.03668233846156</v>
      </c>
      <c r="AF52" s="13">
        <v>0.4</v>
      </c>
      <c r="AG52" s="26">
        <f t="shared" si="13"/>
        <v>0.6</v>
      </c>
      <c r="AH52" s="81">
        <f t="shared" si="14"/>
        <v>788.64325166153844</v>
      </c>
      <c r="AI52" s="71">
        <f t="shared" si="19"/>
        <v>0.95</v>
      </c>
      <c r="AJ52" s="73">
        <f t="shared" si="15"/>
        <v>102523.622716</v>
      </c>
      <c r="AK52" s="75">
        <f t="shared" si="16"/>
        <v>97397.4415802</v>
      </c>
      <c r="AL52" s="52">
        <f t="shared" si="20"/>
        <v>788.64325166153844</v>
      </c>
      <c r="AM52" s="71">
        <f t="shared" si="17"/>
        <v>0.95</v>
      </c>
      <c r="AN52" s="75">
        <f t="shared" si="18"/>
        <v>97397.441580199986</v>
      </c>
    </row>
    <row r="53" spans="1:40" x14ac:dyDescent="0.25">
      <c r="A53" s="27">
        <v>45292</v>
      </c>
      <c r="B53" s="28" t="s">
        <v>48</v>
      </c>
      <c r="C53" s="67">
        <v>0.17</v>
      </c>
      <c r="D53" s="29">
        <v>14</v>
      </c>
      <c r="E53" s="68">
        <v>14</v>
      </c>
      <c r="F53" s="19">
        <v>14</v>
      </c>
      <c r="G53" s="20">
        <v>14</v>
      </c>
      <c r="H53" s="12">
        <v>1</v>
      </c>
      <c r="I53" s="2">
        <f t="shared" si="1"/>
        <v>14</v>
      </c>
      <c r="J53" s="11">
        <f t="shared" si="2"/>
        <v>1</v>
      </c>
      <c r="K53" s="49">
        <v>963.37767142857138</v>
      </c>
      <c r="L53" s="50">
        <v>1018.817337142857</v>
      </c>
      <c r="M53" s="50">
        <v>1126.432112857143</v>
      </c>
      <c r="N53" s="51">
        <v>722.62499999999989</v>
      </c>
      <c r="O53" s="13">
        <v>0</v>
      </c>
      <c r="P53" s="14">
        <v>0</v>
      </c>
      <c r="Q53" s="14">
        <v>0</v>
      </c>
      <c r="R53" s="26">
        <f t="shared" si="3"/>
        <v>1</v>
      </c>
      <c r="S53" s="15">
        <v>0</v>
      </c>
      <c r="T53" s="16">
        <v>0</v>
      </c>
      <c r="U53" s="16">
        <v>0</v>
      </c>
      <c r="V53" s="17">
        <v>0</v>
      </c>
      <c r="W53" s="61">
        <f t="shared" si="4"/>
        <v>0</v>
      </c>
      <c r="X53" s="61">
        <f t="shared" si="5"/>
        <v>0</v>
      </c>
      <c r="Y53" s="61">
        <f t="shared" si="6"/>
        <v>0</v>
      </c>
      <c r="Z53" s="76">
        <f t="shared" si="7"/>
        <v>10116.749999999998</v>
      </c>
      <c r="AA53" s="78">
        <f t="shared" si="8"/>
        <v>0</v>
      </c>
      <c r="AB53" s="79">
        <f t="shared" si="9"/>
        <v>0</v>
      </c>
      <c r="AC53" s="61">
        <f t="shared" si="10"/>
        <v>0</v>
      </c>
      <c r="AD53" s="61">
        <f t="shared" si="11"/>
        <v>0</v>
      </c>
      <c r="AE53" s="61">
        <f t="shared" si="12"/>
        <v>722.62499999999989</v>
      </c>
      <c r="AF53" s="13">
        <v>0.4</v>
      </c>
      <c r="AG53" s="26">
        <f t="shared" si="13"/>
        <v>0.6</v>
      </c>
      <c r="AH53" s="81">
        <f t="shared" si="14"/>
        <v>996.64147085714285</v>
      </c>
      <c r="AI53" s="71">
        <f t="shared" si="19"/>
        <v>1</v>
      </c>
      <c r="AJ53" s="73">
        <f t="shared" si="15"/>
        <v>13952.980592</v>
      </c>
      <c r="AK53" s="75">
        <f t="shared" si="16"/>
        <v>13952.980592</v>
      </c>
      <c r="AL53" s="52">
        <f t="shared" si="20"/>
        <v>996.64147085714285</v>
      </c>
      <c r="AM53" s="71">
        <f t="shared" si="17"/>
        <v>1</v>
      </c>
      <c r="AN53" s="75">
        <f t="shared" si="18"/>
        <v>13952.980592</v>
      </c>
    </row>
    <row r="54" spans="1:40" x14ac:dyDescent="0.25">
      <c r="A54" s="27">
        <v>45323</v>
      </c>
      <c r="B54" s="28" t="s">
        <v>48</v>
      </c>
      <c r="C54" s="67">
        <v>0.17</v>
      </c>
      <c r="D54" s="29">
        <v>14</v>
      </c>
      <c r="E54" s="68">
        <v>14</v>
      </c>
      <c r="F54" s="19">
        <v>14</v>
      </c>
      <c r="G54" s="20">
        <v>14</v>
      </c>
      <c r="H54" s="12">
        <v>1</v>
      </c>
      <c r="I54" s="2">
        <f t="shared" si="1"/>
        <v>14</v>
      </c>
      <c r="J54" s="11">
        <f t="shared" si="2"/>
        <v>1</v>
      </c>
      <c r="K54" s="49">
        <v>963.37767142857138</v>
      </c>
      <c r="L54" s="50">
        <v>1018.817337142857</v>
      </c>
      <c r="M54" s="50">
        <v>1126.432112857143</v>
      </c>
      <c r="N54" s="51">
        <v>722.62499999999989</v>
      </c>
      <c r="O54" s="13">
        <v>0</v>
      </c>
      <c r="P54" s="14">
        <v>0</v>
      </c>
      <c r="Q54" s="14">
        <v>0</v>
      </c>
      <c r="R54" s="26">
        <f t="shared" si="3"/>
        <v>1</v>
      </c>
      <c r="S54" s="15">
        <v>0</v>
      </c>
      <c r="T54" s="16">
        <v>0</v>
      </c>
      <c r="U54" s="16">
        <v>0</v>
      </c>
      <c r="V54" s="17">
        <v>0</v>
      </c>
      <c r="W54" s="61">
        <f t="shared" si="4"/>
        <v>0</v>
      </c>
      <c r="X54" s="61">
        <f t="shared" si="5"/>
        <v>0</v>
      </c>
      <c r="Y54" s="61">
        <f t="shared" si="6"/>
        <v>0</v>
      </c>
      <c r="Z54" s="76">
        <f t="shared" si="7"/>
        <v>10116.749999999998</v>
      </c>
      <c r="AA54" s="78">
        <f t="shared" si="8"/>
        <v>0</v>
      </c>
      <c r="AB54" s="79">
        <f t="shared" si="9"/>
        <v>0</v>
      </c>
      <c r="AC54" s="61">
        <f t="shared" si="10"/>
        <v>0</v>
      </c>
      <c r="AD54" s="61">
        <f t="shared" si="11"/>
        <v>0</v>
      </c>
      <c r="AE54" s="61">
        <f t="shared" si="12"/>
        <v>722.62499999999989</v>
      </c>
      <c r="AF54" s="13">
        <v>0.4</v>
      </c>
      <c r="AG54" s="26">
        <f t="shared" si="13"/>
        <v>0.6</v>
      </c>
      <c r="AH54" s="81">
        <f t="shared" si="14"/>
        <v>996.64147085714285</v>
      </c>
      <c r="AI54" s="71">
        <f t="shared" si="19"/>
        <v>1</v>
      </c>
      <c r="AJ54" s="73">
        <f t="shared" si="15"/>
        <v>13952.980592</v>
      </c>
      <c r="AK54" s="75">
        <f t="shared" si="16"/>
        <v>13952.980592</v>
      </c>
      <c r="AL54" s="52">
        <f t="shared" si="20"/>
        <v>996.64147085714285</v>
      </c>
      <c r="AM54" s="71">
        <f t="shared" si="17"/>
        <v>1</v>
      </c>
      <c r="AN54" s="75">
        <f t="shared" si="18"/>
        <v>13952.980592</v>
      </c>
    </row>
    <row r="55" spans="1:40" x14ac:dyDescent="0.25">
      <c r="A55" s="27">
        <v>45352</v>
      </c>
      <c r="B55" s="28" t="s">
        <v>48</v>
      </c>
      <c r="C55" s="67">
        <v>0.17</v>
      </c>
      <c r="D55" s="29">
        <v>14</v>
      </c>
      <c r="E55" s="68">
        <v>14</v>
      </c>
      <c r="F55" s="19">
        <v>14</v>
      </c>
      <c r="G55" s="20">
        <v>14</v>
      </c>
      <c r="H55" s="12">
        <v>1</v>
      </c>
      <c r="I55" s="2">
        <f t="shared" si="1"/>
        <v>14</v>
      </c>
      <c r="J55" s="11">
        <f t="shared" si="2"/>
        <v>1</v>
      </c>
      <c r="K55" s="49">
        <v>963.37767142857138</v>
      </c>
      <c r="L55" s="50">
        <v>1018.817337142857</v>
      </c>
      <c r="M55" s="50">
        <v>1126.432112857143</v>
      </c>
      <c r="N55" s="51">
        <v>722.62499999999989</v>
      </c>
      <c r="O55" s="13">
        <v>0</v>
      </c>
      <c r="P55" s="14">
        <v>0</v>
      </c>
      <c r="Q55" s="14">
        <v>0</v>
      </c>
      <c r="R55" s="26">
        <f t="shared" si="3"/>
        <v>1</v>
      </c>
      <c r="S55" s="15">
        <v>0</v>
      </c>
      <c r="T55" s="16">
        <v>0</v>
      </c>
      <c r="U55" s="16">
        <v>0</v>
      </c>
      <c r="V55" s="17">
        <v>0</v>
      </c>
      <c r="W55" s="61">
        <f t="shared" si="4"/>
        <v>0</v>
      </c>
      <c r="X55" s="61">
        <f t="shared" si="5"/>
        <v>0</v>
      </c>
      <c r="Y55" s="61">
        <f t="shared" si="6"/>
        <v>0</v>
      </c>
      <c r="Z55" s="76">
        <f t="shared" si="7"/>
        <v>10116.749999999998</v>
      </c>
      <c r="AA55" s="78">
        <f t="shared" si="8"/>
        <v>0</v>
      </c>
      <c r="AB55" s="79">
        <f t="shared" si="9"/>
        <v>0</v>
      </c>
      <c r="AC55" s="61">
        <f t="shared" si="10"/>
        <v>0</v>
      </c>
      <c r="AD55" s="61">
        <f t="shared" si="11"/>
        <v>0</v>
      </c>
      <c r="AE55" s="61">
        <f t="shared" si="12"/>
        <v>722.62499999999989</v>
      </c>
      <c r="AF55" s="13">
        <v>0.4</v>
      </c>
      <c r="AG55" s="26">
        <f t="shared" si="13"/>
        <v>0.6</v>
      </c>
      <c r="AH55" s="81">
        <f t="shared" si="14"/>
        <v>996.64147085714285</v>
      </c>
      <c r="AI55" s="71">
        <f t="shared" si="19"/>
        <v>1</v>
      </c>
      <c r="AJ55" s="73">
        <f t="shared" si="15"/>
        <v>13952.980592</v>
      </c>
      <c r="AK55" s="75">
        <f t="shared" si="16"/>
        <v>13952.980592</v>
      </c>
      <c r="AL55" s="52">
        <f t="shared" si="20"/>
        <v>996.64147085714285</v>
      </c>
      <c r="AM55" s="71">
        <f t="shared" si="17"/>
        <v>1</v>
      </c>
      <c r="AN55" s="75">
        <f t="shared" si="18"/>
        <v>13952.980592</v>
      </c>
    </row>
    <row r="56" spans="1:40" x14ac:dyDescent="0.25">
      <c r="A56" s="27">
        <v>45383</v>
      </c>
      <c r="B56" s="28" t="s">
        <v>48</v>
      </c>
      <c r="C56" s="67">
        <v>0.17</v>
      </c>
      <c r="D56" s="29">
        <v>14</v>
      </c>
      <c r="E56" s="68">
        <v>14</v>
      </c>
      <c r="F56" s="19">
        <v>14</v>
      </c>
      <c r="G56" s="20">
        <v>14</v>
      </c>
      <c r="H56" s="12">
        <v>1</v>
      </c>
      <c r="I56" s="2">
        <f t="shared" si="1"/>
        <v>14</v>
      </c>
      <c r="J56" s="11">
        <f t="shared" si="2"/>
        <v>1</v>
      </c>
      <c r="K56" s="49">
        <v>963.37767142857138</v>
      </c>
      <c r="L56" s="50">
        <v>1018.817337142857</v>
      </c>
      <c r="M56" s="50">
        <v>1126.432112857143</v>
      </c>
      <c r="N56" s="51">
        <v>722.62499999999989</v>
      </c>
      <c r="O56" s="13">
        <v>0</v>
      </c>
      <c r="P56" s="14">
        <v>0</v>
      </c>
      <c r="Q56" s="14">
        <v>0</v>
      </c>
      <c r="R56" s="26">
        <f t="shared" si="3"/>
        <v>1</v>
      </c>
      <c r="S56" s="15">
        <v>0</v>
      </c>
      <c r="T56" s="16">
        <v>0</v>
      </c>
      <c r="U56" s="16">
        <v>0</v>
      </c>
      <c r="V56" s="17">
        <v>0</v>
      </c>
      <c r="W56" s="61">
        <f t="shared" si="4"/>
        <v>0</v>
      </c>
      <c r="X56" s="61">
        <f t="shared" si="5"/>
        <v>0</v>
      </c>
      <c r="Y56" s="61">
        <f t="shared" si="6"/>
        <v>0</v>
      </c>
      <c r="Z56" s="76">
        <f t="shared" si="7"/>
        <v>10116.749999999998</v>
      </c>
      <c r="AA56" s="78">
        <f t="shared" si="8"/>
        <v>0</v>
      </c>
      <c r="AB56" s="79">
        <f t="shared" si="9"/>
        <v>0</v>
      </c>
      <c r="AC56" s="61">
        <f t="shared" si="10"/>
        <v>0</v>
      </c>
      <c r="AD56" s="61">
        <f t="shared" si="11"/>
        <v>0</v>
      </c>
      <c r="AE56" s="61">
        <f t="shared" si="12"/>
        <v>722.62499999999989</v>
      </c>
      <c r="AF56" s="13">
        <v>0.4</v>
      </c>
      <c r="AG56" s="26">
        <f t="shared" si="13"/>
        <v>0.6</v>
      </c>
      <c r="AH56" s="81">
        <f t="shared" si="14"/>
        <v>996.64147085714285</v>
      </c>
      <c r="AI56" s="71">
        <f t="shared" si="19"/>
        <v>1</v>
      </c>
      <c r="AJ56" s="73">
        <f t="shared" si="15"/>
        <v>13952.980592</v>
      </c>
      <c r="AK56" s="75">
        <f t="shared" si="16"/>
        <v>13952.980592</v>
      </c>
      <c r="AL56" s="52">
        <f t="shared" si="20"/>
        <v>996.64147085714285</v>
      </c>
      <c r="AM56" s="71">
        <f t="shared" si="17"/>
        <v>1</v>
      </c>
      <c r="AN56" s="75">
        <f t="shared" si="18"/>
        <v>13952.980592</v>
      </c>
    </row>
    <row r="57" spans="1:40" x14ac:dyDescent="0.25">
      <c r="A57" s="27">
        <v>45413</v>
      </c>
      <c r="B57" s="28" t="s">
        <v>48</v>
      </c>
      <c r="C57" s="67">
        <v>0.17</v>
      </c>
      <c r="D57" s="29">
        <v>14</v>
      </c>
      <c r="E57" s="68">
        <v>14</v>
      </c>
      <c r="F57" s="19">
        <v>14</v>
      </c>
      <c r="G57" s="20">
        <v>14</v>
      </c>
      <c r="H57" s="12">
        <v>0.6</v>
      </c>
      <c r="I57" s="2">
        <f t="shared" si="1"/>
        <v>8.4</v>
      </c>
      <c r="J57" s="11">
        <f t="shared" si="2"/>
        <v>0.6</v>
      </c>
      <c r="K57" s="49">
        <v>963.37767142857138</v>
      </c>
      <c r="L57" s="50">
        <v>1018.817337142857</v>
      </c>
      <c r="M57" s="50">
        <v>1126.432112857143</v>
      </c>
      <c r="N57" s="51">
        <v>722.62499999999989</v>
      </c>
      <c r="O57" s="13">
        <v>0</v>
      </c>
      <c r="P57" s="14">
        <v>0</v>
      </c>
      <c r="Q57" s="14">
        <v>0</v>
      </c>
      <c r="R57" s="26">
        <f t="shared" si="3"/>
        <v>1</v>
      </c>
      <c r="S57" s="15">
        <v>0</v>
      </c>
      <c r="T57" s="16">
        <v>0</v>
      </c>
      <c r="U57" s="16">
        <v>0</v>
      </c>
      <c r="V57" s="17">
        <v>0</v>
      </c>
      <c r="W57" s="61">
        <f t="shared" si="4"/>
        <v>0</v>
      </c>
      <c r="X57" s="61">
        <f t="shared" si="5"/>
        <v>0</v>
      </c>
      <c r="Y57" s="61">
        <f t="shared" si="6"/>
        <v>0</v>
      </c>
      <c r="Z57" s="76">
        <f t="shared" si="7"/>
        <v>6070.0499999999993</v>
      </c>
      <c r="AA57" s="78">
        <f t="shared" si="8"/>
        <v>0</v>
      </c>
      <c r="AB57" s="79">
        <f t="shared" si="9"/>
        <v>0</v>
      </c>
      <c r="AC57" s="61">
        <f t="shared" si="10"/>
        <v>0</v>
      </c>
      <c r="AD57" s="61">
        <f t="shared" si="11"/>
        <v>0</v>
      </c>
      <c r="AE57" s="61">
        <f t="shared" si="12"/>
        <v>722.62499999999989</v>
      </c>
      <c r="AF57" s="13">
        <v>0.4</v>
      </c>
      <c r="AG57" s="26">
        <f t="shared" si="13"/>
        <v>0.6</v>
      </c>
      <c r="AH57" s="81">
        <f t="shared" si="14"/>
        <v>996.64147085714285</v>
      </c>
      <c r="AI57" s="71">
        <f t="shared" si="19"/>
        <v>0.6</v>
      </c>
      <c r="AJ57" s="73">
        <f t="shared" si="15"/>
        <v>13952.980592</v>
      </c>
      <c r="AK57" s="75">
        <f t="shared" si="16"/>
        <v>8371.7883552000003</v>
      </c>
      <c r="AL57" s="52">
        <f t="shared" si="20"/>
        <v>996.64147085714285</v>
      </c>
      <c r="AM57" s="71">
        <f t="shared" si="17"/>
        <v>0.6</v>
      </c>
      <c r="AN57" s="75">
        <f t="shared" si="18"/>
        <v>8371.7883552000003</v>
      </c>
    </row>
    <row r="58" spans="1:40" x14ac:dyDescent="0.25">
      <c r="A58" s="27">
        <v>45444</v>
      </c>
      <c r="B58" s="28" t="s">
        <v>48</v>
      </c>
      <c r="C58" s="67">
        <v>0.17</v>
      </c>
      <c r="D58" s="29">
        <v>14</v>
      </c>
      <c r="E58" s="68">
        <v>14</v>
      </c>
      <c r="F58" s="19">
        <v>14</v>
      </c>
      <c r="G58" s="20">
        <v>14</v>
      </c>
      <c r="H58" s="12">
        <v>0.6</v>
      </c>
      <c r="I58" s="2">
        <f t="shared" si="1"/>
        <v>8.4</v>
      </c>
      <c r="J58" s="11">
        <f t="shared" si="2"/>
        <v>0.6</v>
      </c>
      <c r="K58" s="49">
        <v>963.37767142857138</v>
      </c>
      <c r="L58" s="50">
        <v>1018.817337142857</v>
      </c>
      <c r="M58" s="50">
        <v>1126.432112857143</v>
      </c>
      <c r="N58" s="51">
        <v>722.62499999999989</v>
      </c>
      <c r="O58" s="13">
        <v>0.6</v>
      </c>
      <c r="P58" s="14">
        <v>0.4</v>
      </c>
      <c r="Q58" s="14">
        <v>0</v>
      </c>
      <c r="R58" s="26">
        <f t="shared" si="3"/>
        <v>0</v>
      </c>
      <c r="S58" s="15">
        <v>0</v>
      </c>
      <c r="T58" s="16">
        <v>0</v>
      </c>
      <c r="U58" s="16">
        <v>0</v>
      </c>
      <c r="V58" s="17">
        <v>0</v>
      </c>
      <c r="W58" s="61">
        <f t="shared" si="4"/>
        <v>4855.4234639999995</v>
      </c>
      <c r="X58" s="61">
        <f t="shared" si="5"/>
        <v>3423.2262528000001</v>
      </c>
      <c r="Y58" s="61">
        <f t="shared" si="6"/>
        <v>0</v>
      </c>
      <c r="Z58" s="76">
        <f t="shared" si="7"/>
        <v>0</v>
      </c>
      <c r="AA58" s="78">
        <f t="shared" si="8"/>
        <v>8278.6497167999987</v>
      </c>
      <c r="AB58" s="79">
        <f t="shared" si="9"/>
        <v>1407.3704518559998</v>
      </c>
      <c r="AC58" s="61">
        <f t="shared" si="10"/>
        <v>985.55353771428554</v>
      </c>
      <c r="AD58" s="61">
        <f t="shared" si="11"/>
        <v>591.33212262857137</v>
      </c>
      <c r="AE58" s="61">
        <f t="shared" si="12"/>
        <v>985.55353771428565</v>
      </c>
      <c r="AF58" s="13">
        <v>0.4</v>
      </c>
      <c r="AG58" s="26">
        <f t="shared" si="13"/>
        <v>0.6</v>
      </c>
      <c r="AH58" s="81">
        <f t="shared" si="14"/>
        <v>996.64147085714285</v>
      </c>
      <c r="AI58" s="71">
        <f t="shared" si="19"/>
        <v>0.6</v>
      </c>
      <c r="AJ58" s="73">
        <f t="shared" si="15"/>
        <v>13952.980592</v>
      </c>
      <c r="AK58" s="75">
        <f t="shared" si="16"/>
        <v>8371.7883552000003</v>
      </c>
      <c r="AL58" s="52">
        <f t="shared" si="20"/>
        <v>996.64147085714285</v>
      </c>
      <c r="AM58" s="71">
        <f t="shared" si="17"/>
        <v>0.6</v>
      </c>
      <c r="AN58" s="75">
        <f t="shared" si="18"/>
        <v>8371.7883552000003</v>
      </c>
    </row>
    <row r="59" spans="1:40" x14ac:dyDescent="0.25">
      <c r="A59" s="27">
        <v>45474</v>
      </c>
      <c r="B59" s="28" t="s">
        <v>48</v>
      </c>
      <c r="C59" s="67">
        <v>0.17</v>
      </c>
      <c r="D59" s="29">
        <v>14</v>
      </c>
      <c r="E59" s="68">
        <v>14</v>
      </c>
      <c r="F59" s="19">
        <v>14</v>
      </c>
      <c r="G59" s="20">
        <v>14</v>
      </c>
      <c r="H59" s="12">
        <v>0.6</v>
      </c>
      <c r="I59" s="2">
        <f t="shared" si="1"/>
        <v>8.4</v>
      </c>
      <c r="J59" s="11">
        <f t="shared" si="2"/>
        <v>0.6</v>
      </c>
      <c r="K59" s="49">
        <v>963.37767142857138</v>
      </c>
      <c r="L59" s="50">
        <v>1018.817337142857</v>
      </c>
      <c r="M59" s="50">
        <v>1126.432112857143</v>
      </c>
      <c r="N59" s="51">
        <v>722.62499999999989</v>
      </c>
      <c r="O59" s="13">
        <v>0.6</v>
      </c>
      <c r="P59" s="14">
        <v>0.4</v>
      </c>
      <c r="Q59" s="14">
        <v>0</v>
      </c>
      <c r="R59" s="26">
        <f t="shared" si="3"/>
        <v>0</v>
      </c>
      <c r="S59" s="15">
        <v>0</v>
      </c>
      <c r="T59" s="16">
        <v>0</v>
      </c>
      <c r="U59" s="16">
        <v>0</v>
      </c>
      <c r="V59" s="17">
        <v>0</v>
      </c>
      <c r="W59" s="61">
        <f t="shared" si="4"/>
        <v>4855.4234639999995</v>
      </c>
      <c r="X59" s="61">
        <f t="shared" si="5"/>
        <v>3423.2262528000001</v>
      </c>
      <c r="Y59" s="61">
        <f t="shared" si="6"/>
        <v>0</v>
      </c>
      <c r="Z59" s="76">
        <f t="shared" si="7"/>
        <v>0</v>
      </c>
      <c r="AA59" s="78">
        <f t="shared" si="8"/>
        <v>8278.6497167999987</v>
      </c>
      <c r="AB59" s="79">
        <f t="shared" si="9"/>
        <v>1407.3704518559998</v>
      </c>
      <c r="AC59" s="61">
        <f t="shared" si="10"/>
        <v>985.55353771428554</v>
      </c>
      <c r="AD59" s="61">
        <f t="shared" si="11"/>
        <v>591.33212262857137</v>
      </c>
      <c r="AE59" s="61">
        <f t="shared" si="12"/>
        <v>985.55353771428565</v>
      </c>
      <c r="AF59" s="13">
        <v>0.4</v>
      </c>
      <c r="AG59" s="26">
        <f t="shared" si="13"/>
        <v>0.6</v>
      </c>
      <c r="AH59" s="81">
        <f t="shared" si="14"/>
        <v>996.64147085714285</v>
      </c>
      <c r="AI59" s="71">
        <f t="shared" si="19"/>
        <v>0.6</v>
      </c>
      <c r="AJ59" s="73">
        <f t="shared" si="15"/>
        <v>13952.980592</v>
      </c>
      <c r="AK59" s="75">
        <f t="shared" si="16"/>
        <v>8371.7883552000003</v>
      </c>
      <c r="AL59" s="52">
        <f t="shared" si="20"/>
        <v>996.64147085714285</v>
      </c>
      <c r="AM59" s="71">
        <f t="shared" si="17"/>
        <v>0.6</v>
      </c>
      <c r="AN59" s="75">
        <f t="shared" si="18"/>
        <v>8371.7883552000003</v>
      </c>
    </row>
    <row r="60" spans="1:40" x14ac:dyDescent="0.25">
      <c r="A60" s="27">
        <v>45505</v>
      </c>
      <c r="B60" s="28" t="s">
        <v>48</v>
      </c>
      <c r="C60" s="67">
        <v>0.17</v>
      </c>
      <c r="D60" s="29">
        <v>14</v>
      </c>
      <c r="E60" s="68">
        <v>14</v>
      </c>
      <c r="F60" s="19">
        <v>14</v>
      </c>
      <c r="G60" s="20">
        <v>14</v>
      </c>
      <c r="H60" s="12">
        <v>0.3</v>
      </c>
      <c r="I60" s="2">
        <f t="shared" si="1"/>
        <v>4.2</v>
      </c>
      <c r="J60" s="11">
        <f t="shared" si="2"/>
        <v>0.3</v>
      </c>
      <c r="K60" s="49">
        <v>963.37767142857138</v>
      </c>
      <c r="L60" s="50">
        <v>1018.817337142857</v>
      </c>
      <c r="M60" s="50">
        <v>1126.432112857143</v>
      </c>
      <c r="N60" s="51">
        <v>722.62499999999989</v>
      </c>
      <c r="O60" s="13">
        <v>0.6</v>
      </c>
      <c r="P60" s="14">
        <v>0.4</v>
      </c>
      <c r="Q60" s="14">
        <v>0</v>
      </c>
      <c r="R60" s="26">
        <f t="shared" si="3"/>
        <v>0</v>
      </c>
      <c r="S60" s="15">
        <v>0</v>
      </c>
      <c r="T60" s="16">
        <v>0</v>
      </c>
      <c r="U60" s="16">
        <v>0</v>
      </c>
      <c r="V60" s="17">
        <v>0</v>
      </c>
      <c r="W60" s="61">
        <f t="shared" si="4"/>
        <v>2427.7117319999998</v>
      </c>
      <c r="X60" s="61">
        <f t="shared" si="5"/>
        <v>1711.6131264000001</v>
      </c>
      <c r="Y60" s="61">
        <f t="shared" si="6"/>
        <v>0</v>
      </c>
      <c r="Z60" s="76">
        <f t="shared" si="7"/>
        <v>0</v>
      </c>
      <c r="AA60" s="78">
        <f t="shared" si="8"/>
        <v>4139.3248583999994</v>
      </c>
      <c r="AB60" s="79">
        <f t="shared" si="9"/>
        <v>703.68522592799991</v>
      </c>
      <c r="AC60" s="61">
        <f t="shared" si="10"/>
        <v>985.55353771428554</v>
      </c>
      <c r="AD60" s="61">
        <f t="shared" si="11"/>
        <v>295.66606131428568</v>
      </c>
      <c r="AE60" s="61">
        <f t="shared" si="12"/>
        <v>985.55353771428565</v>
      </c>
      <c r="AF60" s="13">
        <v>0.4</v>
      </c>
      <c r="AG60" s="26">
        <f t="shared" si="13"/>
        <v>0.6</v>
      </c>
      <c r="AH60" s="81">
        <f t="shared" si="14"/>
        <v>996.64147085714285</v>
      </c>
      <c r="AI60" s="71">
        <f t="shared" si="19"/>
        <v>0.3</v>
      </c>
      <c r="AJ60" s="73">
        <f t="shared" si="15"/>
        <v>13952.980592</v>
      </c>
      <c r="AK60" s="75">
        <f t="shared" si="16"/>
        <v>4185.8941776000001</v>
      </c>
      <c r="AL60" s="52">
        <f t="shared" si="20"/>
        <v>996.64147085714285</v>
      </c>
      <c r="AM60" s="71">
        <f t="shared" si="17"/>
        <v>0.3</v>
      </c>
      <c r="AN60" s="75">
        <f t="shared" si="18"/>
        <v>4185.8941776000001</v>
      </c>
    </row>
    <row r="61" spans="1:40" x14ac:dyDescent="0.25">
      <c r="A61" s="27">
        <v>45536</v>
      </c>
      <c r="B61" s="28" t="s">
        <v>48</v>
      </c>
      <c r="C61" s="67">
        <v>0.17</v>
      </c>
      <c r="D61" s="29">
        <v>14</v>
      </c>
      <c r="E61" s="68">
        <v>14</v>
      </c>
      <c r="F61" s="19">
        <v>14</v>
      </c>
      <c r="G61" s="20">
        <v>14</v>
      </c>
      <c r="H61" s="12">
        <v>0.9</v>
      </c>
      <c r="I61" s="2">
        <f t="shared" si="1"/>
        <v>12.6</v>
      </c>
      <c r="J61" s="11">
        <f t="shared" si="2"/>
        <v>0.9</v>
      </c>
      <c r="K61" s="49">
        <v>986.54543428571424</v>
      </c>
      <c r="L61" s="50">
        <v>1043.2284971428569</v>
      </c>
      <c r="M61" s="50">
        <v>1156.5946228571429</v>
      </c>
      <c r="N61" s="51">
        <v>722.62499999999989</v>
      </c>
      <c r="O61" s="13">
        <v>0.6</v>
      </c>
      <c r="P61" s="14">
        <v>0.4</v>
      </c>
      <c r="Q61" s="14">
        <v>0</v>
      </c>
      <c r="R61" s="26">
        <f t="shared" si="3"/>
        <v>0</v>
      </c>
      <c r="S61" s="15">
        <v>0</v>
      </c>
      <c r="T61" s="16">
        <v>0</v>
      </c>
      <c r="U61" s="16">
        <v>0</v>
      </c>
      <c r="V61" s="17">
        <v>0</v>
      </c>
      <c r="W61" s="61">
        <f t="shared" si="4"/>
        <v>7458.283483199999</v>
      </c>
      <c r="X61" s="61">
        <f t="shared" si="5"/>
        <v>5257.8716255999989</v>
      </c>
      <c r="Y61" s="61">
        <f t="shared" si="6"/>
        <v>0</v>
      </c>
      <c r="Z61" s="76">
        <f t="shared" si="7"/>
        <v>0</v>
      </c>
      <c r="AA61" s="78">
        <f t="shared" si="8"/>
        <v>12716.155108799998</v>
      </c>
      <c r="AB61" s="79">
        <f t="shared" si="9"/>
        <v>2161.7463684959998</v>
      </c>
      <c r="AC61" s="61">
        <f t="shared" si="10"/>
        <v>1009.2186594285713</v>
      </c>
      <c r="AD61" s="61">
        <f t="shared" si="11"/>
        <v>908.29679348571415</v>
      </c>
      <c r="AE61" s="61">
        <f t="shared" si="12"/>
        <v>1009.2186594285713</v>
      </c>
      <c r="AF61" s="13">
        <v>0.4</v>
      </c>
      <c r="AG61" s="26">
        <f t="shared" si="13"/>
        <v>0.6</v>
      </c>
      <c r="AH61" s="81">
        <f t="shared" si="14"/>
        <v>1020.5552719999998</v>
      </c>
      <c r="AI61" s="71">
        <f t="shared" si="19"/>
        <v>0.9</v>
      </c>
      <c r="AJ61" s="73">
        <f t="shared" si="15"/>
        <v>14287.773807999998</v>
      </c>
      <c r="AK61" s="75">
        <f t="shared" si="16"/>
        <v>12858.996427199998</v>
      </c>
      <c r="AL61" s="52">
        <f t="shared" si="20"/>
        <v>1020.5552719999998</v>
      </c>
      <c r="AM61" s="71">
        <f t="shared" si="17"/>
        <v>0.9</v>
      </c>
      <c r="AN61" s="75">
        <f t="shared" si="18"/>
        <v>12858.9964272</v>
      </c>
    </row>
    <row r="62" spans="1:40" x14ac:dyDescent="0.25">
      <c r="A62" s="27">
        <v>45566</v>
      </c>
      <c r="B62" s="28" t="s">
        <v>48</v>
      </c>
      <c r="C62" s="67">
        <v>0.17</v>
      </c>
      <c r="D62" s="29">
        <v>14</v>
      </c>
      <c r="E62" s="68">
        <v>14</v>
      </c>
      <c r="F62" s="19">
        <v>14</v>
      </c>
      <c r="G62" s="20">
        <v>14</v>
      </c>
      <c r="H62" s="12">
        <v>0.9</v>
      </c>
      <c r="I62" s="2">
        <f t="shared" si="1"/>
        <v>12.6</v>
      </c>
      <c r="J62" s="11">
        <f t="shared" si="2"/>
        <v>0.9</v>
      </c>
      <c r="K62" s="49">
        <v>986.54543428571424</v>
      </c>
      <c r="L62" s="50">
        <v>1043.2284971428569</v>
      </c>
      <c r="M62" s="50">
        <v>1156.5946228571429</v>
      </c>
      <c r="N62" s="51">
        <v>722.62499999999989</v>
      </c>
      <c r="O62" s="13">
        <v>0.6</v>
      </c>
      <c r="P62" s="14">
        <v>0.4</v>
      </c>
      <c r="Q62" s="14">
        <v>0</v>
      </c>
      <c r="R62" s="26">
        <f t="shared" si="3"/>
        <v>0</v>
      </c>
      <c r="S62" s="15">
        <v>0</v>
      </c>
      <c r="T62" s="16">
        <v>0</v>
      </c>
      <c r="U62" s="16">
        <v>0</v>
      </c>
      <c r="V62" s="17">
        <v>0</v>
      </c>
      <c r="W62" s="61">
        <f t="shared" si="4"/>
        <v>7458.283483199999</v>
      </c>
      <c r="X62" s="61">
        <f t="shared" si="5"/>
        <v>5257.8716255999989</v>
      </c>
      <c r="Y62" s="61">
        <f t="shared" si="6"/>
        <v>0</v>
      </c>
      <c r="Z62" s="76">
        <f t="shared" si="7"/>
        <v>0</v>
      </c>
      <c r="AA62" s="78">
        <f t="shared" si="8"/>
        <v>12716.155108799998</v>
      </c>
      <c r="AB62" s="79">
        <f t="shared" si="9"/>
        <v>2161.7463684959998</v>
      </c>
      <c r="AC62" s="61">
        <f t="shared" si="10"/>
        <v>1009.2186594285713</v>
      </c>
      <c r="AD62" s="61">
        <f t="shared" si="11"/>
        <v>908.29679348571415</v>
      </c>
      <c r="AE62" s="61">
        <f t="shared" si="12"/>
        <v>1009.2186594285713</v>
      </c>
      <c r="AF62" s="13">
        <v>0.4</v>
      </c>
      <c r="AG62" s="26">
        <f t="shared" si="13"/>
        <v>0.6</v>
      </c>
      <c r="AH62" s="81">
        <f t="shared" si="14"/>
        <v>1020.5552719999998</v>
      </c>
      <c r="AI62" s="71">
        <f t="shared" si="19"/>
        <v>0.9</v>
      </c>
      <c r="AJ62" s="73">
        <f t="shared" si="15"/>
        <v>14287.773807999998</v>
      </c>
      <c r="AK62" s="75">
        <f t="shared" si="16"/>
        <v>12858.996427199998</v>
      </c>
      <c r="AL62" s="52">
        <f t="shared" si="20"/>
        <v>1020.5552719999998</v>
      </c>
      <c r="AM62" s="71">
        <f t="shared" si="17"/>
        <v>0.9</v>
      </c>
      <c r="AN62" s="75">
        <f t="shared" si="18"/>
        <v>12858.9964272</v>
      </c>
    </row>
    <row r="63" spans="1:40" x14ac:dyDescent="0.25">
      <c r="A63" s="27">
        <v>45597</v>
      </c>
      <c r="B63" s="28" t="s">
        <v>48</v>
      </c>
      <c r="C63" s="67">
        <v>0.17</v>
      </c>
      <c r="D63" s="29">
        <v>14</v>
      </c>
      <c r="E63" s="68">
        <v>14</v>
      </c>
      <c r="F63" s="19">
        <v>14</v>
      </c>
      <c r="G63" s="20">
        <v>14</v>
      </c>
      <c r="H63" s="12">
        <v>0.9</v>
      </c>
      <c r="I63" s="2">
        <f t="shared" si="1"/>
        <v>12.6</v>
      </c>
      <c r="J63" s="11">
        <f t="shared" si="2"/>
        <v>0.9</v>
      </c>
      <c r="K63" s="49">
        <v>986.54543428571424</v>
      </c>
      <c r="L63" s="50">
        <v>1043.2284971428569</v>
      </c>
      <c r="M63" s="50">
        <v>1156.5946228571429</v>
      </c>
      <c r="N63" s="51">
        <v>722.62499999999989</v>
      </c>
      <c r="O63" s="13">
        <v>0.6</v>
      </c>
      <c r="P63" s="14">
        <v>0.4</v>
      </c>
      <c r="Q63" s="14">
        <v>0</v>
      </c>
      <c r="R63" s="26">
        <f t="shared" si="3"/>
        <v>0</v>
      </c>
      <c r="S63" s="15">
        <v>0</v>
      </c>
      <c r="T63" s="16">
        <v>0</v>
      </c>
      <c r="U63" s="16">
        <v>0</v>
      </c>
      <c r="V63" s="17">
        <v>0</v>
      </c>
      <c r="W63" s="61">
        <f t="shared" si="4"/>
        <v>7458.283483199999</v>
      </c>
      <c r="X63" s="61">
        <f t="shared" si="5"/>
        <v>5257.8716255999989</v>
      </c>
      <c r="Y63" s="61">
        <f t="shared" si="6"/>
        <v>0</v>
      </c>
      <c r="Z63" s="76">
        <f t="shared" si="7"/>
        <v>0</v>
      </c>
      <c r="AA63" s="78">
        <f t="shared" si="8"/>
        <v>12716.155108799998</v>
      </c>
      <c r="AB63" s="79">
        <f t="shared" si="9"/>
        <v>2161.7463684959998</v>
      </c>
      <c r="AC63" s="61">
        <f t="shared" si="10"/>
        <v>1009.2186594285713</v>
      </c>
      <c r="AD63" s="61">
        <f t="shared" si="11"/>
        <v>908.29679348571415</v>
      </c>
      <c r="AE63" s="61">
        <f t="shared" si="12"/>
        <v>1009.2186594285713</v>
      </c>
      <c r="AF63" s="13">
        <v>0.4</v>
      </c>
      <c r="AG63" s="26">
        <f t="shared" si="13"/>
        <v>0.6</v>
      </c>
      <c r="AH63" s="81">
        <f t="shared" si="14"/>
        <v>1020.5552719999998</v>
      </c>
      <c r="AI63" s="71">
        <f t="shared" si="19"/>
        <v>0.9</v>
      </c>
      <c r="AJ63" s="73">
        <f t="shared" si="15"/>
        <v>14287.773807999998</v>
      </c>
      <c r="AK63" s="75">
        <f t="shared" si="16"/>
        <v>12858.996427199998</v>
      </c>
      <c r="AL63" s="52">
        <f t="shared" si="20"/>
        <v>1020.5552719999998</v>
      </c>
      <c r="AM63" s="71">
        <f t="shared" si="17"/>
        <v>0.9</v>
      </c>
      <c r="AN63" s="75">
        <f t="shared" si="18"/>
        <v>12858.9964272</v>
      </c>
    </row>
    <row r="64" spans="1:40" x14ac:dyDescent="0.25">
      <c r="A64" s="27">
        <v>45627</v>
      </c>
      <c r="B64" s="28" t="s">
        <v>48</v>
      </c>
      <c r="C64" s="67">
        <v>0.17</v>
      </c>
      <c r="D64" s="29">
        <v>14</v>
      </c>
      <c r="E64" s="68">
        <v>14</v>
      </c>
      <c r="F64" s="19">
        <v>14</v>
      </c>
      <c r="G64" s="20">
        <v>14</v>
      </c>
      <c r="H64" s="12">
        <v>0.9</v>
      </c>
      <c r="I64" s="2">
        <f t="shared" si="1"/>
        <v>12.6</v>
      </c>
      <c r="J64" s="11">
        <f t="shared" si="2"/>
        <v>0.9</v>
      </c>
      <c r="K64" s="49">
        <v>986.54543428571424</v>
      </c>
      <c r="L64" s="50">
        <v>1043.2284971428569</v>
      </c>
      <c r="M64" s="50">
        <v>1156.5946228571429</v>
      </c>
      <c r="N64" s="51">
        <v>722.62499999999989</v>
      </c>
      <c r="O64" s="13">
        <v>0.6</v>
      </c>
      <c r="P64" s="14">
        <v>0.4</v>
      </c>
      <c r="Q64" s="14">
        <v>0</v>
      </c>
      <c r="R64" s="26">
        <f t="shared" si="3"/>
        <v>0</v>
      </c>
      <c r="S64" s="15">
        <v>0</v>
      </c>
      <c r="T64" s="16">
        <v>0</v>
      </c>
      <c r="U64" s="16">
        <v>0</v>
      </c>
      <c r="V64" s="17">
        <v>0</v>
      </c>
      <c r="W64" s="61">
        <f t="shared" si="4"/>
        <v>7458.283483199999</v>
      </c>
      <c r="X64" s="61">
        <f t="shared" si="5"/>
        <v>5257.8716255999989</v>
      </c>
      <c r="Y64" s="61">
        <f t="shared" si="6"/>
        <v>0</v>
      </c>
      <c r="Z64" s="76">
        <f t="shared" si="7"/>
        <v>0</v>
      </c>
      <c r="AA64" s="78">
        <f t="shared" si="8"/>
        <v>12716.155108799998</v>
      </c>
      <c r="AB64" s="79">
        <f t="shared" si="9"/>
        <v>2161.7463684959998</v>
      </c>
      <c r="AC64" s="61">
        <f t="shared" si="10"/>
        <v>1009.2186594285713</v>
      </c>
      <c r="AD64" s="61">
        <f t="shared" si="11"/>
        <v>908.29679348571415</v>
      </c>
      <c r="AE64" s="61">
        <f t="shared" si="12"/>
        <v>1009.2186594285713</v>
      </c>
      <c r="AF64" s="13">
        <v>0.4</v>
      </c>
      <c r="AG64" s="26">
        <f t="shared" si="13"/>
        <v>0.6</v>
      </c>
      <c r="AH64" s="81">
        <f t="shared" si="14"/>
        <v>1020.5552719999998</v>
      </c>
      <c r="AI64" s="71">
        <f t="shared" si="19"/>
        <v>0.9</v>
      </c>
      <c r="AJ64" s="73">
        <f t="shared" si="15"/>
        <v>14287.773807999998</v>
      </c>
      <c r="AK64" s="75">
        <f t="shared" si="16"/>
        <v>12858.996427199998</v>
      </c>
      <c r="AL64" s="52">
        <f t="shared" si="20"/>
        <v>1020.5552719999998</v>
      </c>
      <c r="AM64" s="71">
        <f t="shared" si="17"/>
        <v>0.9</v>
      </c>
      <c r="AN64" s="75">
        <f t="shared" si="18"/>
        <v>12858.9964272</v>
      </c>
    </row>
    <row r="65" spans="1:40" x14ac:dyDescent="0.25">
      <c r="A65" s="27">
        <v>45292</v>
      </c>
      <c r="B65" s="28" t="s">
        <v>49</v>
      </c>
      <c r="C65" s="67">
        <v>0.13</v>
      </c>
      <c r="D65" s="29">
        <v>17</v>
      </c>
      <c r="E65" s="68">
        <v>17</v>
      </c>
      <c r="F65" s="19">
        <v>17</v>
      </c>
      <c r="G65" s="20">
        <v>17</v>
      </c>
      <c r="H65" s="12">
        <v>0.95</v>
      </c>
      <c r="I65" s="2">
        <f t="shared" si="1"/>
        <v>16.149999999999999</v>
      </c>
      <c r="J65" s="11">
        <f t="shared" si="2"/>
        <v>0.95</v>
      </c>
      <c r="K65" s="49">
        <v>830.02352941176468</v>
      </c>
      <c r="L65" s="50">
        <v>878.17058823529408</v>
      </c>
      <c r="M65" s="50">
        <v>978.6882352941177</v>
      </c>
      <c r="N65" s="51">
        <v>0</v>
      </c>
      <c r="O65" s="13">
        <v>0.4</v>
      </c>
      <c r="P65" s="14">
        <v>0.6</v>
      </c>
      <c r="Q65" s="14">
        <v>0</v>
      </c>
      <c r="R65" s="26">
        <f t="shared" si="3"/>
        <v>0</v>
      </c>
      <c r="S65" s="15">
        <v>0</v>
      </c>
      <c r="T65" s="16">
        <v>0.05</v>
      </c>
      <c r="U65" s="16">
        <v>0</v>
      </c>
      <c r="V65" s="17">
        <v>0</v>
      </c>
      <c r="W65" s="61">
        <f t="shared" si="4"/>
        <v>5348.5471199999993</v>
      </c>
      <c r="X65" s="61">
        <f t="shared" si="5"/>
        <v>8488.1993174999989</v>
      </c>
      <c r="Y65" s="61">
        <f t="shared" si="6"/>
        <v>0</v>
      </c>
      <c r="Z65" s="76">
        <f t="shared" si="7"/>
        <v>0</v>
      </c>
      <c r="AA65" s="78">
        <f t="shared" si="8"/>
        <v>13836.746437499998</v>
      </c>
      <c r="AB65" s="79">
        <f t="shared" si="9"/>
        <v>1798.7770368749998</v>
      </c>
      <c r="AC65" s="61">
        <f t="shared" si="10"/>
        <v>856.76448529411766</v>
      </c>
      <c r="AD65" s="61">
        <f t="shared" si="11"/>
        <v>813.92626102941165</v>
      </c>
      <c r="AE65" s="61">
        <f t="shared" si="12"/>
        <v>858.91176470588232</v>
      </c>
      <c r="AF65" s="13">
        <v>0.4</v>
      </c>
      <c r="AG65" s="26">
        <f t="shared" si="13"/>
        <v>0.6</v>
      </c>
      <c r="AH65" s="81">
        <f t="shared" si="14"/>
        <v>858.91176470588232</v>
      </c>
      <c r="AI65" s="71">
        <f t="shared" si="19"/>
        <v>0.95</v>
      </c>
      <c r="AJ65" s="73">
        <f t="shared" si="15"/>
        <v>14601.5</v>
      </c>
      <c r="AK65" s="75">
        <f t="shared" si="16"/>
        <v>13871.424999999999</v>
      </c>
      <c r="AL65" s="52">
        <f t="shared" si="20"/>
        <v>858.91176470588232</v>
      </c>
      <c r="AM65" s="71">
        <f t="shared" si="17"/>
        <v>0.95</v>
      </c>
      <c r="AN65" s="75">
        <f t="shared" si="18"/>
        <v>13871.424999999999</v>
      </c>
    </row>
    <row r="66" spans="1:40" x14ac:dyDescent="0.25">
      <c r="A66" s="27">
        <v>45323</v>
      </c>
      <c r="B66" s="28" t="s">
        <v>49</v>
      </c>
      <c r="C66" s="67">
        <v>0.13</v>
      </c>
      <c r="D66" s="29">
        <v>17</v>
      </c>
      <c r="E66" s="68">
        <v>17</v>
      </c>
      <c r="F66" s="19">
        <v>17</v>
      </c>
      <c r="G66" s="20">
        <v>17</v>
      </c>
      <c r="H66" s="12">
        <v>0.95</v>
      </c>
      <c r="I66" s="2">
        <f t="shared" si="1"/>
        <v>16.149999999999999</v>
      </c>
      <c r="J66" s="11">
        <f t="shared" si="2"/>
        <v>0.95</v>
      </c>
      <c r="K66" s="49">
        <v>830.02352941176468</v>
      </c>
      <c r="L66" s="50">
        <v>878.17058823529408</v>
      </c>
      <c r="M66" s="50">
        <v>978.6882352941177</v>
      </c>
      <c r="N66" s="51">
        <v>0</v>
      </c>
      <c r="O66" s="13">
        <v>0.4</v>
      </c>
      <c r="P66" s="14">
        <v>0.6</v>
      </c>
      <c r="Q66" s="14">
        <v>0</v>
      </c>
      <c r="R66" s="26">
        <f t="shared" si="3"/>
        <v>0</v>
      </c>
      <c r="S66" s="15">
        <v>0</v>
      </c>
      <c r="T66" s="16">
        <v>0.05</v>
      </c>
      <c r="U66" s="16">
        <v>0</v>
      </c>
      <c r="V66" s="17">
        <v>0</v>
      </c>
      <c r="W66" s="61">
        <f t="shared" si="4"/>
        <v>5348.5471199999993</v>
      </c>
      <c r="X66" s="61">
        <f t="shared" si="5"/>
        <v>8488.1993174999989</v>
      </c>
      <c r="Y66" s="61">
        <f t="shared" si="6"/>
        <v>0</v>
      </c>
      <c r="Z66" s="76">
        <f t="shared" si="7"/>
        <v>0</v>
      </c>
      <c r="AA66" s="78">
        <f t="shared" si="8"/>
        <v>13836.746437499998</v>
      </c>
      <c r="AB66" s="79">
        <f t="shared" si="9"/>
        <v>1798.7770368749998</v>
      </c>
      <c r="AC66" s="61">
        <f t="shared" si="10"/>
        <v>856.76448529411766</v>
      </c>
      <c r="AD66" s="61">
        <f t="shared" si="11"/>
        <v>813.92626102941165</v>
      </c>
      <c r="AE66" s="61">
        <f t="shared" si="12"/>
        <v>858.91176470588232</v>
      </c>
      <c r="AF66" s="13">
        <v>0.4</v>
      </c>
      <c r="AG66" s="26">
        <f t="shared" si="13"/>
        <v>0.6</v>
      </c>
      <c r="AH66" s="81">
        <f t="shared" si="14"/>
        <v>858.91176470588232</v>
      </c>
      <c r="AI66" s="71">
        <f t="shared" si="19"/>
        <v>0.95</v>
      </c>
      <c r="AJ66" s="73">
        <f t="shared" si="15"/>
        <v>14601.5</v>
      </c>
      <c r="AK66" s="75">
        <f t="shared" si="16"/>
        <v>13871.424999999999</v>
      </c>
      <c r="AL66" s="52">
        <f t="shared" si="20"/>
        <v>858.91176470588232</v>
      </c>
      <c r="AM66" s="71">
        <f t="shared" si="17"/>
        <v>0.95</v>
      </c>
      <c r="AN66" s="75">
        <f t="shared" si="18"/>
        <v>13871.424999999999</v>
      </c>
    </row>
    <row r="67" spans="1:40" x14ac:dyDescent="0.25">
      <c r="A67" s="27">
        <v>45352</v>
      </c>
      <c r="B67" s="28" t="s">
        <v>49</v>
      </c>
      <c r="C67" s="67">
        <v>0.13</v>
      </c>
      <c r="D67" s="29">
        <v>17</v>
      </c>
      <c r="E67" s="68">
        <v>17</v>
      </c>
      <c r="F67" s="19">
        <v>17</v>
      </c>
      <c r="G67" s="20">
        <v>17</v>
      </c>
      <c r="H67" s="12">
        <v>0.95</v>
      </c>
      <c r="I67" s="2">
        <f t="shared" si="1"/>
        <v>16.149999999999999</v>
      </c>
      <c r="J67" s="11">
        <f t="shared" si="2"/>
        <v>0.95</v>
      </c>
      <c r="K67" s="49">
        <v>830.02352941176468</v>
      </c>
      <c r="L67" s="50">
        <v>878.17058823529408</v>
      </c>
      <c r="M67" s="50">
        <v>978.6882352941177</v>
      </c>
      <c r="N67" s="51">
        <v>0</v>
      </c>
      <c r="O67" s="13">
        <v>0.4</v>
      </c>
      <c r="P67" s="14">
        <v>0.6</v>
      </c>
      <c r="Q67" s="14">
        <v>0</v>
      </c>
      <c r="R67" s="26">
        <f t="shared" si="3"/>
        <v>0</v>
      </c>
      <c r="S67" s="15">
        <v>0</v>
      </c>
      <c r="T67" s="16">
        <v>0.05</v>
      </c>
      <c r="U67" s="16">
        <v>0</v>
      </c>
      <c r="V67" s="17">
        <v>0</v>
      </c>
      <c r="W67" s="61">
        <f t="shared" si="4"/>
        <v>5348.5471199999993</v>
      </c>
      <c r="X67" s="61">
        <f t="shared" si="5"/>
        <v>8488.1993174999989</v>
      </c>
      <c r="Y67" s="61">
        <f t="shared" si="6"/>
        <v>0</v>
      </c>
      <c r="Z67" s="76">
        <f t="shared" si="7"/>
        <v>0</v>
      </c>
      <c r="AA67" s="78">
        <f t="shared" si="8"/>
        <v>13836.746437499998</v>
      </c>
      <c r="AB67" s="79">
        <f t="shared" si="9"/>
        <v>1798.7770368749998</v>
      </c>
      <c r="AC67" s="61">
        <f t="shared" si="10"/>
        <v>856.76448529411766</v>
      </c>
      <c r="AD67" s="61">
        <f t="shared" si="11"/>
        <v>813.92626102941165</v>
      </c>
      <c r="AE67" s="61">
        <f t="shared" si="12"/>
        <v>858.91176470588232</v>
      </c>
      <c r="AF67" s="13">
        <v>0.4</v>
      </c>
      <c r="AG67" s="26">
        <f t="shared" si="13"/>
        <v>0.6</v>
      </c>
      <c r="AH67" s="81">
        <f t="shared" si="14"/>
        <v>858.91176470588232</v>
      </c>
      <c r="AI67" s="71">
        <f t="shared" si="19"/>
        <v>0.95</v>
      </c>
      <c r="AJ67" s="73">
        <f t="shared" si="15"/>
        <v>14601.5</v>
      </c>
      <c r="AK67" s="75">
        <f t="shared" si="16"/>
        <v>13871.424999999999</v>
      </c>
      <c r="AL67" s="52">
        <f t="shared" si="20"/>
        <v>858.91176470588232</v>
      </c>
      <c r="AM67" s="71">
        <f t="shared" si="17"/>
        <v>0.95</v>
      </c>
      <c r="AN67" s="75">
        <f t="shared" si="18"/>
        <v>13871.424999999999</v>
      </c>
    </row>
    <row r="68" spans="1:40" x14ac:dyDescent="0.25">
      <c r="A68" s="27">
        <v>45383</v>
      </c>
      <c r="B68" s="28" t="s">
        <v>49</v>
      </c>
      <c r="C68" s="67">
        <v>0.13</v>
      </c>
      <c r="D68" s="29">
        <v>17</v>
      </c>
      <c r="E68" s="68">
        <v>17</v>
      </c>
      <c r="F68" s="19">
        <v>17</v>
      </c>
      <c r="G68" s="20">
        <v>17</v>
      </c>
      <c r="H68" s="12">
        <v>0.95</v>
      </c>
      <c r="I68" s="2">
        <f t="shared" si="1"/>
        <v>16.149999999999999</v>
      </c>
      <c r="J68" s="11">
        <f t="shared" si="2"/>
        <v>0.95</v>
      </c>
      <c r="K68" s="49">
        <v>830.02352941176468</v>
      </c>
      <c r="L68" s="50">
        <v>878.17058823529408</v>
      </c>
      <c r="M68" s="50">
        <v>978.6882352941177</v>
      </c>
      <c r="N68" s="51">
        <v>0</v>
      </c>
      <c r="O68" s="13">
        <v>0.4</v>
      </c>
      <c r="P68" s="14">
        <v>0.6</v>
      </c>
      <c r="Q68" s="14">
        <v>0</v>
      </c>
      <c r="R68" s="26">
        <f t="shared" si="3"/>
        <v>0</v>
      </c>
      <c r="S68" s="15">
        <v>0</v>
      </c>
      <c r="T68" s="16">
        <v>0.05</v>
      </c>
      <c r="U68" s="16">
        <v>0</v>
      </c>
      <c r="V68" s="17">
        <v>0</v>
      </c>
      <c r="W68" s="61">
        <f t="shared" si="4"/>
        <v>5348.5471199999993</v>
      </c>
      <c r="X68" s="61">
        <f t="shared" si="5"/>
        <v>8488.1993174999989</v>
      </c>
      <c r="Y68" s="61">
        <f t="shared" si="6"/>
        <v>0</v>
      </c>
      <c r="Z68" s="76">
        <f t="shared" si="7"/>
        <v>0</v>
      </c>
      <c r="AA68" s="78">
        <f t="shared" si="8"/>
        <v>13836.746437499998</v>
      </c>
      <c r="AB68" s="79">
        <f t="shared" si="9"/>
        <v>1798.7770368749998</v>
      </c>
      <c r="AC68" s="61">
        <f t="shared" si="10"/>
        <v>856.76448529411766</v>
      </c>
      <c r="AD68" s="61">
        <f t="shared" si="11"/>
        <v>813.92626102941165</v>
      </c>
      <c r="AE68" s="61">
        <f t="shared" si="12"/>
        <v>858.91176470588232</v>
      </c>
      <c r="AF68" s="13">
        <v>0.4</v>
      </c>
      <c r="AG68" s="26">
        <f t="shared" si="13"/>
        <v>0.6</v>
      </c>
      <c r="AH68" s="81">
        <f t="shared" si="14"/>
        <v>858.91176470588232</v>
      </c>
      <c r="AI68" s="71">
        <f t="shared" si="19"/>
        <v>0.95</v>
      </c>
      <c r="AJ68" s="73">
        <f t="shared" si="15"/>
        <v>14601.5</v>
      </c>
      <c r="AK68" s="75">
        <f t="shared" si="16"/>
        <v>13871.424999999999</v>
      </c>
      <c r="AL68" s="52">
        <f t="shared" si="20"/>
        <v>858.91176470588232</v>
      </c>
      <c r="AM68" s="71">
        <f t="shared" si="17"/>
        <v>0.95</v>
      </c>
      <c r="AN68" s="75">
        <f t="shared" si="18"/>
        <v>13871.424999999999</v>
      </c>
    </row>
    <row r="69" spans="1:40" x14ac:dyDescent="0.25">
      <c r="A69" s="27">
        <v>45413</v>
      </c>
      <c r="B69" s="28" t="s">
        <v>49</v>
      </c>
      <c r="C69" s="67">
        <v>0.13</v>
      </c>
      <c r="D69" s="29">
        <v>17</v>
      </c>
      <c r="E69" s="68">
        <v>17</v>
      </c>
      <c r="F69" s="19">
        <v>17</v>
      </c>
      <c r="G69" s="20">
        <v>17</v>
      </c>
      <c r="H69" s="12">
        <v>0.92</v>
      </c>
      <c r="I69" s="2">
        <f t="shared" ref="I69:I132" si="21">H69*E69</f>
        <v>15.64</v>
      </c>
      <c r="J69" s="11">
        <f t="shared" ref="J69:J132" si="22">IF(D69&lt;&gt;0,I69/D69,0)</f>
        <v>0.92</v>
      </c>
      <c r="K69" s="49">
        <v>830.02352941176468</v>
      </c>
      <c r="L69" s="50">
        <v>878.17058823529408</v>
      </c>
      <c r="M69" s="50">
        <v>978.6882352941177</v>
      </c>
      <c r="N69" s="51">
        <v>0</v>
      </c>
      <c r="O69" s="13">
        <v>0.4</v>
      </c>
      <c r="P69" s="14">
        <v>0.6</v>
      </c>
      <c r="Q69" s="14">
        <v>0</v>
      </c>
      <c r="R69" s="26">
        <f t="shared" ref="R69:R132" si="23">1-SUM(O69:Q69)</f>
        <v>0</v>
      </c>
      <c r="S69" s="15">
        <v>0</v>
      </c>
      <c r="T69" s="16">
        <v>0.05</v>
      </c>
      <c r="U69" s="16">
        <v>0</v>
      </c>
      <c r="V69" s="17">
        <v>0</v>
      </c>
      <c r="W69" s="61">
        <f t="shared" ref="W69:W132" si="24">(1-SUMPRODUCT($S$3:$V$3,$S69:$V69))*K69*$I69*O69</f>
        <v>5179.6456320000007</v>
      </c>
      <c r="X69" s="61">
        <f t="shared" ref="X69:X132" si="25">(1-SUMPRODUCT($S$3:$V$3,$S69:$V69))*L69*$I69*P69</f>
        <v>8220.1509179999994</v>
      </c>
      <c r="Y69" s="61">
        <f t="shared" ref="Y69:Y132" si="26">(1-SUMPRODUCT($S$3:$V$3,$S69:$V69))*M69*$I69*Q69</f>
        <v>0</v>
      </c>
      <c r="Z69" s="76">
        <f t="shared" ref="Z69:Z132" si="27">(1-SUMPRODUCT($S$3:$V$3,$S69:$V69))*N69*$I69*R69</f>
        <v>0</v>
      </c>
      <c r="AA69" s="78">
        <f t="shared" ref="AA69:AA132" si="28">SUM(V69:Y69)</f>
        <v>13399.796549999999</v>
      </c>
      <c r="AB69" s="79">
        <f t="shared" ref="AB69:AB132" si="29">IF(OR(B69="PFC002",B69="SAR326"),AA69/1.1*C69,AA69*C69)</f>
        <v>1741.9735515</v>
      </c>
      <c r="AC69" s="61">
        <f t="shared" ref="AC69:AC132" si="30">IF(I69,AA69/I69,0)</f>
        <v>856.76448529411755</v>
      </c>
      <c r="AD69" s="61">
        <f t="shared" ref="AD69:AD132" si="31">IF(D69,AA69/D69,0)</f>
        <v>788.22332647058818</v>
      </c>
      <c r="AE69" s="61">
        <f t="shared" ref="AE69:AE132" si="32">SUMPRODUCT(K69:N69,O69:R69)</f>
        <v>858.91176470588232</v>
      </c>
      <c r="AF69" s="13">
        <v>0.4</v>
      </c>
      <c r="AG69" s="26">
        <f t="shared" ref="AG69:AG132" si="33">1-AF69</f>
        <v>0.6</v>
      </c>
      <c r="AH69" s="81">
        <f t="shared" ref="AH69:AH132" si="34">AF69*K69+AG69*L69</f>
        <v>858.91176470588232</v>
      </c>
      <c r="AI69" s="71">
        <f t="shared" si="19"/>
        <v>0.92</v>
      </c>
      <c r="AJ69" s="73">
        <f t="shared" ref="AJ69:AJ132" si="35">AH69*D69</f>
        <v>14601.5</v>
      </c>
      <c r="AK69" s="75">
        <f t="shared" ref="AK69:AK132" si="36">AH69*D69*AI69</f>
        <v>13433.380000000001</v>
      </c>
      <c r="AL69" s="52">
        <f t="shared" si="20"/>
        <v>858.91176470588232</v>
      </c>
      <c r="AM69" s="71">
        <f t="shared" ref="AM69:AM132" si="37">AI69</f>
        <v>0.92</v>
      </c>
      <c r="AN69" s="75">
        <f t="shared" ref="AN69:AN132" si="38">AL69*AM69*G69</f>
        <v>13433.380000000001</v>
      </c>
    </row>
    <row r="70" spans="1:40" x14ac:dyDescent="0.25">
      <c r="A70" s="27">
        <v>45444</v>
      </c>
      <c r="B70" s="28" t="s">
        <v>49</v>
      </c>
      <c r="C70" s="67">
        <v>0.13</v>
      </c>
      <c r="D70" s="29">
        <v>17</v>
      </c>
      <c r="E70" s="68">
        <v>17</v>
      </c>
      <c r="F70" s="19">
        <v>17</v>
      </c>
      <c r="G70" s="20">
        <v>17</v>
      </c>
      <c r="H70" s="12">
        <v>0.92</v>
      </c>
      <c r="I70" s="2">
        <f t="shared" si="21"/>
        <v>15.64</v>
      </c>
      <c r="J70" s="11">
        <f t="shared" si="22"/>
        <v>0.92</v>
      </c>
      <c r="K70" s="49">
        <v>830.02352941176468</v>
      </c>
      <c r="L70" s="50">
        <v>878.17058823529408</v>
      </c>
      <c r="M70" s="50">
        <v>978.6882352941177</v>
      </c>
      <c r="N70" s="51">
        <v>0</v>
      </c>
      <c r="O70" s="13">
        <v>0.4</v>
      </c>
      <c r="P70" s="14">
        <v>0.6</v>
      </c>
      <c r="Q70" s="14">
        <v>0</v>
      </c>
      <c r="R70" s="26">
        <f t="shared" si="23"/>
        <v>0</v>
      </c>
      <c r="S70" s="15">
        <v>0</v>
      </c>
      <c r="T70" s="16">
        <v>0.05</v>
      </c>
      <c r="U70" s="16">
        <v>0</v>
      </c>
      <c r="V70" s="17">
        <v>0</v>
      </c>
      <c r="W70" s="61">
        <f t="shared" si="24"/>
        <v>5179.6456320000007</v>
      </c>
      <c r="X70" s="61">
        <f t="shared" si="25"/>
        <v>8220.1509179999994</v>
      </c>
      <c r="Y70" s="61">
        <f t="shared" si="26"/>
        <v>0</v>
      </c>
      <c r="Z70" s="76">
        <f t="shared" si="27"/>
        <v>0</v>
      </c>
      <c r="AA70" s="78">
        <f t="shared" si="28"/>
        <v>13399.796549999999</v>
      </c>
      <c r="AB70" s="79">
        <f t="shared" si="29"/>
        <v>1741.9735515</v>
      </c>
      <c r="AC70" s="61">
        <f t="shared" si="30"/>
        <v>856.76448529411755</v>
      </c>
      <c r="AD70" s="61">
        <f t="shared" si="31"/>
        <v>788.22332647058818</v>
      </c>
      <c r="AE70" s="61">
        <f t="shared" si="32"/>
        <v>858.91176470588232</v>
      </c>
      <c r="AF70" s="13">
        <v>0.4</v>
      </c>
      <c r="AG70" s="26">
        <f t="shared" si="33"/>
        <v>0.6</v>
      </c>
      <c r="AH70" s="81">
        <f t="shared" si="34"/>
        <v>858.91176470588232</v>
      </c>
      <c r="AI70" s="71">
        <f t="shared" ref="AI70:AI133" si="39">J70</f>
        <v>0.92</v>
      </c>
      <c r="AJ70" s="73">
        <f t="shared" si="35"/>
        <v>14601.5</v>
      </c>
      <c r="AK70" s="75">
        <f t="shared" si="36"/>
        <v>13433.380000000001</v>
      </c>
      <c r="AL70" s="52">
        <f t="shared" ref="AL70:AL133" si="40">AH70</f>
        <v>858.91176470588232</v>
      </c>
      <c r="AM70" s="71">
        <f t="shared" si="37"/>
        <v>0.92</v>
      </c>
      <c r="AN70" s="75">
        <f t="shared" si="38"/>
        <v>13433.380000000001</v>
      </c>
    </row>
    <row r="71" spans="1:40" x14ac:dyDescent="0.25">
      <c r="A71" s="27">
        <v>45474</v>
      </c>
      <c r="B71" s="28" t="s">
        <v>49</v>
      </c>
      <c r="C71" s="67">
        <v>0.13</v>
      </c>
      <c r="D71" s="29">
        <v>17</v>
      </c>
      <c r="E71" s="68">
        <v>17</v>
      </c>
      <c r="F71" s="19">
        <v>17</v>
      </c>
      <c r="G71" s="20">
        <v>17</v>
      </c>
      <c r="H71" s="12">
        <v>0.75</v>
      </c>
      <c r="I71" s="2">
        <f t="shared" si="21"/>
        <v>12.75</v>
      </c>
      <c r="J71" s="11">
        <f t="shared" si="22"/>
        <v>0.75</v>
      </c>
      <c r="K71" s="49">
        <v>830.02352941176468</v>
      </c>
      <c r="L71" s="50">
        <v>878.17058823529408</v>
      </c>
      <c r="M71" s="50">
        <v>978.6882352941177</v>
      </c>
      <c r="N71" s="51">
        <v>0</v>
      </c>
      <c r="O71" s="13">
        <v>0.4</v>
      </c>
      <c r="P71" s="14">
        <v>0.6</v>
      </c>
      <c r="Q71" s="14">
        <v>0</v>
      </c>
      <c r="R71" s="26">
        <f t="shared" si="23"/>
        <v>0</v>
      </c>
      <c r="S71" s="15">
        <v>0</v>
      </c>
      <c r="T71" s="16">
        <v>0.05</v>
      </c>
      <c r="U71" s="16">
        <v>0.2</v>
      </c>
      <c r="V71" s="17">
        <v>0</v>
      </c>
      <c r="W71" s="61">
        <f t="shared" si="24"/>
        <v>4180.2060000000001</v>
      </c>
      <c r="X71" s="61">
        <f t="shared" si="25"/>
        <v>6634.0299374999995</v>
      </c>
      <c r="Y71" s="61">
        <f t="shared" si="26"/>
        <v>0</v>
      </c>
      <c r="Z71" s="76">
        <f t="shared" si="27"/>
        <v>0</v>
      </c>
      <c r="AA71" s="78">
        <f t="shared" si="28"/>
        <v>10814.2359375</v>
      </c>
      <c r="AB71" s="79">
        <f t="shared" si="29"/>
        <v>1405.850671875</v>
      </c>
      <c r="AC71" s="61">
        <f t="shared" si="30"/>
        <v>848.17536764705881</v>
      </c>
      <c r="AD71" s="61">
        <f t="shared" si="31"/>
        <v>636.13152573529408</v>
      </c>
      <c r="AE71" s="61">
        <f t="shared" si="32"/>
        <v>858.91176470588232</v>
      </c>
      <c r="AF71" s="13">
        <v>0.4</v>
      </c>
      <c r="AG71" s="26">
        <f t="shared" si="33"/>
        <v>0.6</v>
      </c>
      <c r="AH71" s="81">
        <f t="shared" si="34"/>
        <v>858.91176470588232</v>
      </c>
      <c r="AI71" s="71">
        <f t="shared" si="39"/>
        <v>0.75</v>
      </c>
      <c r="AJ71" s="73">
        <f t="shared" si="35"/>
        <v>14601.5</v>
      </c>
      <c r="AK71" s="75">
        <f t="shared" si="36"/>
        <v>10951.125</v>
      </c>
      <c r="AL71" s="52">
        <f t="shared" si="40"/>
        <v>858.91176470588232</v>
      </c>
      <c r="AM71" s="71">
        <f t="shared" si="37"/>
        <v>0.75</v>
      </c>
      <c r="AN71" s="75">
        <f t="shared" si="38"/>
        <v>10951.125</v>
      </c>
    </row>
    <row r="72" spans="1:40" x14ac:dyDescent="0.25">
      <c r="A72" s="27">
        <v>45505</v>
      </c>
      <c r="B72" s="28" t="s">
        <v>49</v>
      </c>
      <c r="C72" s="67">
        <v>0.13</v>
      </c>
      <c r="D72" s="29">
        <v>17</v>
      </c>
      <c r="E72" s="68">
        <v>17</v>
      </c>
      <c r="F72" s="19">
        <v>17</v>
      </c>
      <c r="G72" s="20">
        <v>17</v>
      </c>
      <c r="H72" s="12">
        <v>0.4</v>
      </c>
      <c r="I72" s="2">
        <f t="shared" si="21"/>
        <v>6.8000000000000007</v>
      </c>
      <c r="J72" s="11">
        <f t="shared" si="22"/>
        <v>0.4</v>
      </c>
      <c r="K72" s="49">
        <v>830.02352941176468</v>
      </c>
      <c r="L72" s="50">
        <v>878.17058823529408</v>
      </c>
      <c r="M72" s="50">
        <v>978.6882352941177</v>
      </c>
      <c r="N72" s="51">
        <v>0</v>
      </c>
      <c r="O72" s="13">
        <v>0.4</v>
      </c>
      <c r="P72" s="14">
        <v>0.6</v>
      </c>
      <c r="Q72" s="14">
        <v>0</v>
      </c>
      <c r="R72" s="26">
        <f t="shared" si="23"/>
        <v>0</v>
      </c>
      <c r="S72" s="15">
        <v>0</v>
      </c>
      <c r="T72" s="16">
        <v>0.05</v>
      </c>
      <c r="U72" s="16">
        <v>0.2</v>
      </c>
      <c r="V72" s="17">
        <v>0</v>
      </c>
      <c r="W72" s="61">
        <f t="shared" si="24"/>
        <v>2229.4432000000002</v>
      </c>
      <c r="X72" s="61">
        <f t="shared" si="25"/>
        <v>3538.1493000000005</v>
      </c>
      <c r="Y72" s="61">
        <f t="shared" si="26"/>
        <v>0</v>
      </c>
      <c r="Z72" s="76">
        <f t="shared" si="27"/>
        <v>0</v>
      </c>
      <c r="AA72" s="78">
        <f t="shared" si="28"/>
        <v>5767.5925000000007</v>
      </c>
      <c r="AB72" s="79">
        <f t="shared" si="29"/>
        <v>749.78702500000009</v>
      </c>
      <c r="AC72" s="61">
        <f t="shared" si="30"/>
        <v>848.17536764705881</v>
      </c>
      <c r="AD72" s="61">
        <f t="shared" si="31"/>
        <v>339.27014705882357</v>
      </c>
      <c r="AE72" s="61">
        <f t="shared" si="32"/>
        <v>858.91176470588232</v>
      </c>
      <c r="AF72" s="13">
        <v>0.4</v>
      </c>
      <c r="AG72" s="26">
        <f t="shared" si="33"/>
        <v>0.6</v>
      </c>
      <c r="AH72" s="81">
        <f t="shared" si="34"/>
        <v>858.91176470588232</v>
      </c>
      <c r="AI72" s="71">
        <f t="shared" si="39"/>
        <v>0.4</v>
      </c>
      <c r="AJ72" s="73">
        <f t="shared" si="35"/>
        <v>14601.5</v>
      </c>
      <c r="AK72" s="75">
        <f t="shared" si="36"/>
        <v>5840.6</v>
      </c>
      <c r="AL72" s="52">
        <f t="shared" si="40"/>
        <v>858.91176470588232</v>
      </c>
      <c r="AM72" s="71">
        <f t="shared" si="37"/>
        <v>0.4</v>
      </c>
      <c r="AN72" s="75">
        <f t="shared" si="38"/>
        <v>5840.6</v>
      </c>
    </row>
    <row r="73" spans="1:40" x14ac:dyDescent="0.25">
      <c r="A73" s="27">
        <v>45536</v>
      </c>
      <c r="B73" s="28" t="s">
        <v>49</v>
      </c>
      <c r="C73" s="67">
        <v>0.13</v>
      </c>
      <c r="D73" s="29">
        <v>17</v>
      </c>
      <c r="E73" s="68">
        <v>17</v>
      </c>
      <c r="F73" s="19">
        <v>17</v>
      </c>
      <c r="G73" s="20">
        <v>17</v>
      </c>
      <c r="H73" s="12">
        <v>0.9</v>
      </c>
      <c r="I73" s="2">
        <f t="shared" si="21"/>
        <v>15.3</v>
      </c>
      <c r="J73" s="11">
        <f t="shared" si="22"/>
        <v>0.9</v>
      </c>
      <c r="K73" s="49">
        <v>848.86764705882354</v>
      </c>
      <c r="L73" s="50">
        <v>900.4794117647059</v>
      </c>
      <c r="M73" s="50">
        <v>1001.735294117647</v>
      </c>
      <c r="N73" s="51">
        <v>0</v>
      </c>
      <c r="O73" s="13">
        <v>0.4</v>
      </c>
      <c r="P73" s="14">
        <v>0.6</v>
      </c>
      <c r="Q73" s="14">
        <v>0</v>
      </c>
      <c r="R73" s="26">
        <f t="shared" si="23"/>
        <v>0</v>
      </c>
      <c r="S73" s="15">
        <v>0</v>
      </c>
      <c r="T73" s="16">
        <v>0.05</v>
      </c>
      <c r="U73" s="16">
        <v>0</v>
      </c>
      <c r="V73" s="17">
        <v>0.05</v>
      </c>
      <c r="W73" s="61">
        <f t="shared" si="24"/>
        <v>5156.1069750000015</v>
      </c>
      <c r="X73" s="61">
        <f t="shared" si="25"/>
        <v>8204.4029924999995</v>
      </c>
      <c r="Y73" s="61">
        <f t="shared" si="26"/>
        <v>0</v>
      </c>
      <c r="Z73" s="76">
        <f t="shared" si="27"/>
        <v>0</v>
      </c>
      <c r="AA73" s="78">
        <f t="shared" si="28"/>
        <v>13360.559967500001</v>
      </c>
      <c r="AB73" s="79">
        <f t="shared" si="29"/>
        <v>1736.8727957750002</v>
      </c>
      <c r="AC73" s="61">
        <f t="shared" si="30"/>
        <v>873.23921356209155</v>
      </c>
      <c r="AD73" s="61">
        <f t="shared" si="31"/>
        <v>785.91529220588245</v>
      </c>
      <c r="AE73" s="61">
        <f t="shared" si="32"/>
        <v>879.83470588235286</v>
      </c>
      <c r="AF73" s="13">
        <v>0.4</v>
      </c>
      <c r="AG73" s="26">
        <f t="shared" si="33"/>
        <v>0.6</v>
      </c>
      <c r="AH73" s="81">
        <f t="shared" si="34"/>
        <v>879.83470588235286</v>
      </c>
      <c r="AI73" s="71">
        <f t="shared" si="39"/>
        <v>0.9</v>
      </c>
      <c r="AJ73" s="73">
        <f t="shared" si="35"/>
        <v>14957.189999999999</v>
      </c>
      <c r="AK73" s="75">
        <f t="shared" si="36"/>
        <v>13461.471</v>
      </c>
      <c r="AL73" s="52">
        <f t="shared" si="40"/>
        <v>879.83470588235286</v>
      </c>
      <c r="AM73" s="71">
        <f t="shared" si="37"/>
        <v>0.9</v>
      </c>
      <c r="AN73" s="75">
        <f t="shared" si="38"/>
        <v>13461.471</v>
      </c>
    </row>
    <row r="74" spans="1:40" x14ac:dyDescent="0.25">
      <c r="A74" s="27">
        <v>45566</v>
      </c>
      <c r="B74" s="28" t="s">
        <v>49</v>
      </c>
      <c r="C74" s="67">
        <v>0.13</v>
      </c>
      <c r="D74" s="29">
        <v>17</v>
      </c>
      <c r="E74" s="68">
        <v>17</v>
      </c>
      <c r="F74" s="19">
        <v>17</v>
      </c>
      <c r="G74" s="20">
        <v>17</v>
      </c>
      <c r="H74" s="12">
        <v>0.96</v>
      </c>
      <c r="I74" s="2">
        <f t="shared" si="21"/>
        <v>16.32</v>
      </c>
      <c r="J74" s="11">
        <f t="shared" si="22"/>
        <v>0.96</v>
      </c>
      <c r="K74" s="49">
        <v>848.86764705882354</v>
      </c>
      <c r="L74" s="50">
        <v>900.4794117647059</v>
      </c>
      <c r="M74" s="50">
        <v>1001.735294117647</v>
      </c>
      <c r="N74" s="51">
        <v>0</v>
      </c>
      <c r="O74" s="13">
        <v>0.4</v>
      </c>
      <c r="P74" s="14">
        <v>0.6</v>
      </c>
      <c r="Q74" s="14">
        <v>0</v>
      </c>
      <c r="R74" s="26">
        <f t="shared" si="23"/>
        <v>0</v>
      </c>
      <c r="S74" s="15">
        <v>0</v>
      </c>
      <c r="T74" s="16">
        <v>0.05</v>
      </c>
      <c r="U74" s="16">
        <v>0</v>
      </c>
      <c r="V74" s="17">
        <v>0.05</v>
      </c>
      <c r="W74" s="61">
        <f t="shared" si="24"/>
        <v>5499.8474400000014</v>
      </c>
      <c r="X74" s="61">
        <f t="shared" si="25"/>
        <v>8751.3631920000007</v>
      </c>
      <c r="Y74" s="61">
        <f t="shared" si="26"/>
        <v>0</v>
      </c>
      <c r="Z74" s="76">
        <f t="shared" si="27"/>
        <v>0</v>
      </c>
      <c r="AA74" s="78">
        <f t="shared" si="28"/>
        <v>14251.260632000001</v>
      </c>
      <c r="AB74" s="79">
        <f t="shared" si="29"/>
        <v>1852.6638821600002</v>
      </c>
      <c r="AC74" s="61">
        <f t="shared" si="30"/>
        <v>873.23900931372555</v>
      </c>
      <c r="AD74" s="61">
        <f t="shared" si="31"/>
        <v>838.30944894117658</v>
      </c>
      <c r="AE74" s="61">
        <f t="shared" si="32"/>
        <v>879.83470588235286</v>
      </c>
      <c r="AF74" s="13">
        <v>0.4</v>
      </c>
      <c r="AG74" s="26">
        <f t="shared" si="33"/>
        <v>0.6</v>
      </c>
      <c r="AH74" s="81">
        <f t="shared" si="34"/>
        <v>879.83470588235286</v>
      </c>
      <c r="AI74" s="71">
        <f t="shared" si="39"/>
        <v>0.96</v>
      </c>
      <c r="AJ74" s="73">
        <f t="shared" si="35"/>
        <v>14957.189999999999</v>
      </c>
      <c r="AK74" s="75">
        <f t="shared" si="36"/>
        <v>14358.902399999999</v>
      </c>
      <c r="AL74" s="52">
        <f t="shared" si="40"/>
        <v>879.83470588235286</v>
      </c>
      <c r="AM74" s="71">
        <f t="shared" si="37"/>
        <v>0.96</v>
      </c>
      <c r="AN74" s="75">
        <f t="shared" si="38"/>
        <v>14358.902399999999</v>
      </c>
    </row>
    <row r="75" spans="1:40" x14ac:dyDescent="0.25">
      <c r="A75" s="27">
        <v>45597</v>
      </c>
      <c r="B75" s="28" t="s">
        <v>49</v>
      </c>
      <c r="C75" s="67">
        <v>0.13</v>
      </c>
      <c r="D75" s="29">
        <v>17</v>
      </c>
      <c r="E75" s="68">
        <v>17</v>
      </c>
      <c r="F75" s="19">
        <v>17</v>
      </c>
      <c r="G75" s="20">
        <v>17</v>
      </c>
      <c r="H75" s="12">
        <v>0.96</v>
      </c>
      <c r="I75" s="2">
        <f t="shared" si="21"/>
        <v>16.32</v>
      </c>
      <c r="J75" s="11">
        <f t="shared" si="22"/>
        <v>0.96</v>
      </c>
      <c r="K75" s="49">
        <v>848.86764705882354</v>
      </c>
      <c r="L75" s="50">
        <v>900.4794117647059</v>
      </c>
      <c r="M75" s="50">
        <v>1001.735294117647</v>
      </c>
      <c r="N75" s="51">
        <v>0</v>
      </c>
      <c r="O75" s="13">
        <v>0.4</v>
      </c>
      <c r="P75" s="14">
        <v>0.6</v>
      </c>
      <c r="Q75" s="14">
        <v>0</v>
      </c>
      <c r="R75" s="26">
        <f t="shared" si="23"/>
        <v>0</v>
      </c>
      <c r="S75" s="15">
        <v>0</v>
      </c>
      <c r="T75" s="16">
        <v>0.05</v>
      </c>
      <c r="U75" s="16">
        <v>0</v>
      </c>
      <c r="V75" s="17">
        <v>0.05</v>
      </c>
      <c r="W75" s="61">
        <f t="shared" si="24"/>
        <v>5499.8474400000014</v>
      </c>
      <c r="X75" s="61">
        <f t="shared" si="25"/>
        <v>8751.3631920000007</v>
      </c>
      <c r="Y75" s="61">
        <f t="shared" si="26"/>
        <v>0</v>
      </c>
      <c r="Z75" s="76">
        <f t="shared" si="27"/>
        <v>0</v>
      </c>
      <c r="AA75" s="78">
        <f t="shared" si="28"/>
        <v>14251.260632000001</v>
      </c>
      <c r="AB75" s="79">
        <f t="shared" si="29"/>
        <v>1852.6638821600002</v>
      </c>
      <c r="AC75" s="61">
        <f t="shared" si="30"/>
        <v>873.23900931372555</v>
      </c>
      <c r="AD75" s="61">
        <f t="shared" si="31"/>
        <v>838.30944894117658</v>
      </c>
      <c r="AE75" s="61">
        <f t="shared" si="32"/>
        <v>879.83470588235286</v>
      </c>
      <c r="AF75" s="13">
        <v>0.4</v>
      </c>
      <c r="AG75" s="26">
        <f t="shared" si="33"/>
        <v>0.6</v>
      </c>
      <c r="AH75" s="81">
        <f t="shared" si="34"/>
        <v>879.83470588235286</v>
      </c>
      <c r="AI75" s="71">
        <f t="shared" si="39"/>
        <v>0.96</v>
      </c>
      <c r="AJ75" s="73">
        <f t="shared" si="35"/>
        <v>14957.189999999999</v>
      </c>
      <c r="AK75" s="75">
        <f t="shared" si="36"/>
        <v>14358.902399999999</v>
      </c>
      <c r="AL75" s="52">
        <f t="shared" si="40"/>
        <v>879.83470588235286</v>
      </c>
      <c r="AM75" s="71">
        <f t="shared" si="37"/>
        <v>0.96</v>
      </c>
      <c r="AN75" s="75">
        <f t="shared" si="38"/>
        <v>14358.902399999999</v>
      </c>
    </row>
    <row r="76" spans="1:40" x14ac:dyDescent="0.25">
      <c r="A76" s="27">
        <v>45627</v>
      </c>
      <c r="B76" s="28" t="s">
        <v>49</v>
      </c>
      <c r="C76" s="67">
        <v>0.13</v>
      </c>
      <c r="D76" s="29">
        <v>17</v>
      </c>
      <c r="E76" s="68">
        <v>17</v>
      </c>
      <c r="F76" s="19">
        <v>17</v>
      </c>
      <c r="G76" s="20">
        <v>17</v>
      </c>
      <c r="H76" s="12">
        <v>0.95</v>
      </c>
      <c r="I76" s="2">
        <f t="shared" si="21"/>
        <v>16.149999999999999</v>
      </c>
      <c r="J76" s="11">
        <f t="shared" si="22"/>
        <v>0.95</v>
      </c>
      <c r="K76" s="49">
        <v>848.86764705882354</v>
      </c>
      <c r="L76" s="50">
        <v>900.4794117647059</v>
      </c>
      <c r="M76" s="50">
        <v>1001.735294117647</v>
      </c>
      <c r="N76" s="51">
        <v>0</v>
      </c>
      <c r="O76" s="13">
        <v>0.4</v>
      </c>
      <c r="P76" s="14">
        <v>0.6</v>
      </c>
      <c r="Q76" s="14">
        <v>0</v>
      </c>
      <c r="R76" s="26">
        <f t="shared" si="23"/>
        <v>0</v>
      </c>
      <c r="S76" s="15">
        <v>0</v>
      </c>
      <c r="T76" s="16">
        <v>0.05</v>
      </c>
      <c r="U76" s="16">
        <v>0</v>
      </c>
      <c r="V76" s="17">
        <v>0.05</v>
      </c>
      <c r="W76" s="61">
        <f t="shared" si="24"/>
        <v>5442.5573625000006</v>
      </c>
      <c r="X76" s="61">
        <f t="shared" si="25"/>
        <v>8660.2031587499987</v>
      </c>
      <c r="Y76" s="61">
        <f t="shared" si="26"/>
        <v>0</v>
      </c>
      <c r="Z76" s="76">
        <f t="shared" si="27"/>
        <v>0</v>
      </c>
      <c r="AA76" s="78">
        <f t="shared" si="28"/>
        <v>14102.81052125</v>
      </c>
      <c r="AB76" s="79">
        <f t="shared" si="29"/>
        <v>1833.3653677625</v>
      </c>
      <c r="AC76" s="61">
        <f t="shared" si="30"/>
        <v>873.23904156346759</v>
      </c>
      <c r="AD76" s="61">
        <f t="shared" si="31"/>
        <v>829.5770894852941</v>
      </c>
      <c r="AE76" s="61">
        <f t="shared" si="32"/>
        <v>879.83470588235286</v>
      </c>
      <c r="AF76" s="13">
        <v>0.4</v>
      </c>
      <c r="AG76" s="26">
        <f t="shared" si="33"/>
        <v>0.6</v>
      </c>
      <c r="AH76" s="81">
        <f t="shared" si="34"/>
        <v>879.83470588235286</v>
      </c>
      <c r="AI76" s="71">
        <f t="shared" si="39"/>
        <v>0.95</v>
      </c>
      <c r="AJ76" s="73">
        <f t="shared" si="35"/>
        <v>14957.189999999999</v>
      </c>
      <c r="AK76" s="75">
        <f t="shared" si="36"/>
        <v>14209.330499999998</v>
      </c>
      <c r="AL76" s="52">
        <f t="shared" si="40"/>
        <v>879.83470588235286</v>
      </c>
      <c r="AM76" s="71">
        <f t="shared" si="37"/>
        <v>0.95</v>
      </c>
      <c r="AN76" s="75">
        <f t="shared" si="38"/>
        <v>14209.330499999998</v>
      </c>
    </row>
    <row r="77" spans="1:40" x14ac:dyDescent="0.25">
      <c r="A77" s="27">
        <v>45292</v>
      </c>
      <c r="B77" s="28" t="s">
        <v>50</v>
      </c>
      <c r="C77" s="67">
        <v>0.17</v>
      </c>
      <c r="D77" s="29">
        <v>3</v>
      </c>
      <c r="E77" s="68">
        <v>3</v>
      </c>
      <c r="F77" s="19">
        <v>3</v>
      </c>
      <c r="G77" s="20">
        <v>3</v>
      </c>
      <c r="H77" s="12">
        <v>0</v>
      </c>
      <c r="I77" s="2">
        <f t="shared" si="21"/>
        <v>0</v>
      </c>
      <c r="J77" s="11">
        <f t="shared" si="22"/>
        <v>0</v>
      </c>
      <c r="K77" s="49">
        <v>897.64548076923074</v>
      </c>
      <c r="L77" s="50">
        <v>948.3632846153846</v>
      </c>
      <c r="M77" s="50">
        <v>1049.5156500000001</v>
      </c>
      <c r="N77" s="51">
        <v>0</v>
      </c>
      <c r="O77" s="13">
        <v>0.5</v>
      </c>
      <c r="P77" s="14">
        <v>0.5</v>
      </c>
      <c r="Q77" s="14">
        <v>0</v>
      </c>
      <c r="R77" s="26">
        <f t="shared" si="23"/>
        <v>0</v>
      </c>
      <c r="S77" s="15">
        <v>0</v>
      </c>
      <c r="T77" s="16">
        <v>1</v>
      </c>
      <c r="U77" s="16">
        <v>0</v>
      </c>
      <c r="V77" s="17">
        <v>0</v>
      </c>
      <c r="W77" s="61">
        <f t="shared" si="24"/>
        <v>0</v>
      </c>
      <c r="X77" s="61">
        <f t="shared" si="25"/>
        <v>0</v>
      </c>
      <c r="Y77" s="61">
        <f t="shared" si="26"/>
        <v>0</v>
      </c>
      <c r="Z77" s="76">
        <f t="shared" si="27"/>
        <v>0</v>
      </c>
      <c r="AA77" s="78">
        <f t="shared" si="28"/>
        <v>0</v>
      </c>
      <c r="AB77" s="79">
        <f t="shared" si="29"/>
        <v>0</v>
      </c>
      <c r="AC77" s="61">
        <f t="shared" si="30"/>
        <v>0</v>
      </c>
      <c r="AD77" s="61">
        <f t="shared" si="31"/>
        <v>0</v>
      </c>
      <c r="AE77" s="61">
        <f t="shared" si="32"/>
        <v>923.00438269230767</v>
      </c>
      <c r="AF77" s="13">
        <v>0.4</v>
      </c>
      <c r="AG77" s="26">
        <f t="shared" si="33"/>
        <v>0.6</v>
      </c>
      <c r="AH77" s="81">
        <f t="shared" si="34"/>
        <v>928.07616307692297</v>
      </c>
      <c r="AI77" s="71">
        <f t="shared" si="39"/>
        <v>0</v>
      </c>
      <c r="AJ77" s="73">
        <f t="shared" si="35"/>
        <v>2784.2284892307689</v>
      </c>
      <c r="AK77" s="75">
        <f t="shared" si="36"/>
        <v>0</v>
      </c>
      <c r="AL77" s="52">
        <f t="shared" si="40"/>
        <v>928.07616307692297</v>
      </c>
      <c r="AM77" s="71">
        <f t="shared" si="37"/>
        <v>0</v>
      </c>
      <c r="AN77" s="75">
        <f t="shared" si="38"/>
        <v>0</v>
      </c>
    </row>
    <row r="78" spans="1:40" x14ac:dyDescent="0.25">
      <c r="A78" s="27">
        <v>45323</v>
      </c>
      <c r="B78" s="28" t="s">
        <v>50</v>
      </c>
      <c r="C78" s="67">
        <v>0.17</v>
      </c>
      <c r="D78" s="29">
        <v>3</v>
      </c>
      <c r="E78" s="68">
        <v>3</v>
      </c>
      <c r="F78" s="19">
        <v>3</v>
      </c>
      <c r="G78" s="20">
        <v>3</v>
      </c>
      <c r="H78" s="12">
        <v>0</v>
      </c>
      <c r="I78" s="2">
        <f t="shared" si="21"/>
        <v>0</v>
      </c>
      <c r="J78" s="11">
        <f t="shared" si="22"/>
        <v>0</v>
      </c>
      <c r="K78" s="49">
        <v>897.64548076923074</v>
      </c>
      <c r="L78" s="50">
        <v>948.3632846153846</v>
      </c>
      <c r="M78" s="50">
        <v>1049.5156500000001</v>
      </c>
      <c r="N78" s="51">
        <v>0</v>
      </c>
      <c r="O78" s="13">
        <v>0.5</v>
      </c>
      <c r="P78" s="14">
        <v>0.5</v>
      </c>
      <c r="Q78" s="14">
        <v>0</v>
      </c>
      <c r="R78" s="26">
        <f t="shared" si="23"/>
        <v>0</v>
      </c>
      <c r="S78" s="15">
        <v>0</v>
      </c>
      <c r="T78" s="16">
        <v>1</v>
      </c>
      <c r="U78" s="16">
        <v>0</v>
      </c>
      <c r="V78" s="17">
        <v>0</v>
      </c>
      <c r="W78" s="61">
        <f t="shared" si="24"/>
        <v>0</v>
      </c>
      <c r="X78" s="61">
        <f t="shared" si="25"/>
        <v>0</v>
      </c>
      <c r="Y78" s="61">
        <f t="shared" si="26"/>
        <v>0</v>
      </c>
      <c r="Z78" s="76">
        <f t="shared" si="27"/>
        <v>0</v>
      </c>
      <c r="AA78" s="78">
        <f t="shared" si="28"/>
        <v>0</v>
      </c>
      <c r="AB78" s="79">
        <f t="shared" si="29"/>
        <v>0</v>
      </c>
      <c r="AC78" s="61">
        <f t="shared" si="30"/>
        <v>0</v>
      </c>
      <c r="AD78" s="61">
        <f t="shared" si="31"/>
        <v>0</v>
      </c>
      <c r="AE78" s="61">
        <f t="shared" si="32"/>
        <v>923.00438269230767</v>
      </c>
      <c r="AF78" s="13">
        <v>0.4</v>
      </c>
      <c r="AG78" s="26">
        <f t="shared" si="33"/>
        <v>0.6</v>
      </c>
      <c r="AH78" s="81">
        <f t="shared" si="34"/>
        <v>928.07616307692297</v>
      </c>
      <c r="AI78" s="71">
        <f t="shared" si="39"/>
        <v>0</v>
      </c>
      <c r="AJ78" s="73">
        <f t="shared" si="35"/>
        <v>2784.2284892307689</v>
      </c>
      <c r="AK78" s="75">
        <f t="shared" si="36"/>
        <v>0</v>
      </c>
      <c r="AL78" s="52">
        <f t="shared" si="40"/>
        <v>928.07616307692297</v>
      </c>
      <c r="AM78" s="71">
        <f t="shared" si="37"/>
        <v>0</v>
      </c>
      <c r="AN78" s="75">
        <f t="shared" si="38"/>
        <v>0</v>
      </c>
    </row>
    <row r="79" spans="1:40" x14ac:dyDescent="0.25">
      <c r="A79" s="27">
        <v>45352</v>
      </c>
      <c r="B79" s="28" t="s">
        <v>50</v>
      </c>
      <c r="C79" s="67">
        <v>0.17</v>
      </c>
      <c r="D79" s="29">
        <v>3</v>
      </c>
      <c r="E79" s="68">
        <v>3</v>
      </c>
      <c r="F79" s="19">
        <v>3</v>
      </c>
      <c r="G79" s="20">
        <v>3</v>
      </c>
      <c r="H79" s="12">
        <v>0</v>
      </c>
      <c r="I79" s="2">
        <f t="shared" si="21"/>
        <v>0</v>
      </c>
      <c r="J79" s="11">
        <f t="shared" si="22"/>
        <v>0</v>
      </c>
      <c r="K79" s="49">
        <v>897.64548076923074</v>
      </c>
      <c r="L79" s="50">
        <v>948.3632846153846</v>
      </c>
      <c r="M79" s="50">
        <v>1049.5156500000001</v>
      </c>
      <c r="N79" s="51">
        <v>0</v>
      </c>
      <c r="O79" s="13">
        <v>0.5</v>
      </c>
      <c r="P79" s="14">
        <v>0.5</v>
      </c>
      <c r="Q79" s="14">
        <v>0</v>
      </c>
      <c r="R79" s="26">
        <f t="shared" si="23"/>
        <v>0</v>
      </c>
      <c r="S79" s="15">
        <v>0</v>
      </c>
      <c r="T79" s="16">
        <v>1</v>
      </c>
      <c r="U79" s="16">
        <v>0</v>
      </c>
      <c r="V79" s="17">
        <v>0</v>
      </c>
      <c r="W79" s="61">
        <f t="shared" si="24"/>
        <v>0</v>
      </c>
      <c r="X79" s="61">
        <f t="shared" si="25"/>
        <v>0</v>
      </c>
      <c r="Y79" s="61">
        <f t="shared" si="26"/>
        <v>0</v>
      </c>
      <c r="Z79" s="76">
        <f t="shared" si="27"/>
        <v>0</v>
      </c>
      <c r="AA79" s="78">
        <f t="shared" si="28"/>
        <v>0</v>
      </c>
      <c r="AB79" s="79">
        <f t="shared" si="29"/>
        <v>0</v>
      </c>
      <c r="AC79" s="61">
        <f t="shared" si="30"/>
        <v>0</v>
      </c>
      <c r="AD79" s="61">
        <f t="shared" si="31"/>
        <v>0</v>
      </c>
      <c r="AE79" s="61">
        <f t="shared" si="32"/>
        <v>923.00438269230767</v>
      </c>
      <c r="AF79" s="13">
        <v>0.4</v>
      </c>
      <c r="AG79" s="26">
        <f t="shared" si="33"/>
        <v>0.6</v>
      </c>
      <c r="AH79" s="81">
        <f t="shared" si="34"/>
        <v>928.07616307692297</v>
      </c>
      <c r="AI79" s="71">
        <f t="shared" si="39"/>
        <v>0</v>
      </c>
      <c r="AJ79" s="73">
        <f t="shared" si="35"/>
        <v>2784.2284892307689</v>
      </c>
      <c r="AK79" s="75">
        <f t="shared" si="36"/>
        <v>0</v>
      </c>
      <c r="AL79" s="52">
        <f t="shared" si="40"/>
        <v>928.07616307692297</v>
      </c>
      <c r="AM79" s="71">
        <f t="shared" si="37"/>
        <v>0</v>
      </c>
      <c r="AN79" s="75">
        <f t="shared" si="38"/>
        <v>0</v>
      </c>
    </row>
    <row r="80" spans="1:40" x14ac:dyDescent="0.25">
      <c r="A80" s="27">
        <v>45383</v>
      </c>
      <c r="B80" s="28" t="s">
        <v>50</v>
      </c>
      <c r="C80" s="67">
        <v>0.17</v>
      </c>
      <c r="D80" s="29">
        <v>3</v>
      </c>
      <c r="E80" s="68">
        <v>3</v>
      </c>
      <c r="F80" s="19">
        <v>3</v>
      </c>
      <c r="G80" s="20">
        <v>3</v>
      </c>
      <c r="H80" s="12">
        <v>0</v>
      </c>
      <c r="I80" s="2">
        <f t="shared" si="21"/>
        <v>0</v>
      </c>
      <c r="J80" s="11">
        <f t="shared" si="22"/>
        <v>0</v>
      </c>
      <c r="K80" s="49">
        <v>897.64548076923074</v>
      </c>
      <c r="L80" s="50">
        <v>948.3632846153846</v>
      </c>
      <c r="M80" s="50">
        <v>1049.5156500000001</v>
      </c>
      <c r="N80" s="51">
        <v>0</v>
      </c>
      <c r="O80" s="13">
        <v>0.5</v>
      </c>
      <c r="P80" s="14">
        <v>0.5</v>
      </c>
      <c r="Q80" s="14">
        <v>0</v>
      </c>
      <c r="R80" s="26">
        <f t="shared" si="23"/>
        <v>0</v>
      </c>
      <c r="S80" s="15">
        <v>0</v>
      </c>
      <c r="T80" s="16">
        <v>1</v>
      </c>
      <c r="U80" s="16">
        <v>0</v>
      </c>
      <c r="V80" s="17">
        <v>0</v>
      </c>
      <c r="W80" s="61">
        <f t="shared" si="24"/>
        <v>0</v>
      </c>
      <c r="X80" s="61">
        <f t="shared" si="25"/>
        <v>0</v>
      </c>
      <c r="Y80" s="61">
        <f t="shared" si="26"/>
        <v>0</v>
      </c>
      <c r="Z80" s="76">
        <f t="shared" si="27"/>
        <v>0</v>
      </c>
      <c r="AA80" s="78">
        <f t="shared" si="28"/>
        <v>0</v>
      </c>
      <c r="AB80" s="79">
        <f t="shared" si="29"/>
        <v>0</v>
      </c>
      <c r="AC80" s="61">
        <f t="shared" si="30"/>
        <v>0</v>
      </c>
      <c r="AD80" s="61">
        <f t="shared" si="31"/>
        <v>0</v>
      </c>
      <c r="AE80" s="61">
        <f t="shared" si="32"/>
        <v>923.00438269230767</v>
      </c>
      <c r="AF80" s="13">
        <v>0.4</v>
      </c>
      <c r="AG80" s="26">
        <f t="shared" si="33"/>
        <v>0.6</v>
      </c>
      <c r="AH80" s="81">
        <f t="shared" si="34"/>
        <v>928.07616307692297</v>
      </c>
      <c r="AI80" s="71">
        <f t="shared" si="39"/>
        <v>0</v>
      </c>
      <c r="AJ80" s="73">
        <f t="shared" si="35"/>
        <v>2784.2284892307689</v>
      </c>
      <c r="AK80" s="75">
        <f t="shared" si="36"/>
        <v>0</v>
      </c>
      <c r="AL80" s="52">
        <f t="shared" si="40"/>
        <v>928.07616307692297</v>
      </c>
      <c r="AM80" s="71">
        <f t="shared" si="37"/>
        <v>0</v>
      </c>
      <c r="AN80" s="75">
        <f t="shared" si="38"/>
        <v>0</v>
      </c>
    </row>
    <row r="81" spans="1:40" x14ac:dyDescent="0.25">
      <c r="A81" s="27">
        <v>45413</v>
      </c>
      <c r="B81" s="28" t="s">
        <v>50</v>
      </c>
      <c r="C81" s="67">
        <v>0.17</v>
      </c>
      <c r="D81" s="29">
        <v>3</v>
      </c>
      <c r="E81" s="68">
        <v>3</v>
      </c>
      <c r="F81" s="19">
        <v>3</v>
      </c>
      <c r="G81" s="20">
        <v>3</v>
      </c>
      <c r="H81" s="12">
        <v>0</v>
      </c>
      <c r="I81" s="2">
        <f t="shared" si="21"/>
        <v>0</v>
      </c>
      <c r="J81" s="11">
        <f t="shared" si="22"/>
        <v>0</v>
      </c>
      <c r="K81" s="49">
        <v>897.64548076923074</v>
      </c>
      <c r="L81" s="50">
        <v>948.3632846153846</v>
      </c>
      <c r="M81" s="50">
        <v>1049.5156500000001</v>
      </c>
      <c r="N81" s="51">
        <v>0</v>
      </c>
      <c r="O81" s="13">
        <v>0.5</v>
      </c>
      <c r="P81" s="14">
        <v>0.5</v>
      </c>
      <c r="Q81" s="14">
        <v>0</v>
      </c>
      <c r="R81" s="26">
        <f t="shared" si="23"/>
        <v>0</v>
      </c>
      <c r="S81" s="15">
        <v>0</v>
      </c>
      <c r="T81" s="16">
        <v>1</v>
      </c>
      <c r="U81" s="16">
        <v>0</v>
      </c>
      <c r="V81" s="17">
        <v>0</v>
      </c>
      <c r="W81" s="61">
        <f t="shared" si="24"/>
        <v>0</v>
      </c>
      <c r="X81" s="61">
        <f t="shared" si="25"/>
        <v>0</v>
      </c>
      <c r="Y81" s="61">
        <f t="shared" si="26"/>
        <v>0</v>
      </c>
      <c r="Z81" s="76">
        <f t="shared" si="27"/>
        <v>0</v>
      </c>
      <c r="AA81" s="78">
        <f t="shared" si="28"/>
        <v>0</v>
      </c>
      <c r="AB81" s="79">
        <f t="shared" si="29"/>
        <v>0</v>
      </c>
      <c r="AC81" s="61">
        <f t="shared" si="30"/>
        <v>0</v>
      </c>
      <c r="AD81" s="61">
        <f t="shared" si="31"/>
        <v>0</v>
      </c>
      <c r="AE81" s="61">
        <f t="shared" si="32"/>
        <v>923.00438269230767</v>
      </c>
      <c r="AF81" s="13">
        <v>0.4</v>
      </c>
      <c r="AG81" s="26">
        <f t="shared" si="33"/>
        <v>0.6</v>
      </c>
      <c r="AH81" s="81">
        <f t="shared" si="34"/>
        <v>928.07616307692297</v>
      </c>
      <c r="AI81" s="71">
        <f t="shared" si="39"/>
        <v>0</v>
      </c>
      <c r="AJ81" s="73">
        <f t="shared" si="35"/>
        <v>2784.2284892307689</v>
      </c>
      <c r="AK81" s="75">
        <f t="shared" si="36"/>
        <v>0</v>
      </c>
      <c r="AL81" s="52">
        <f t="shared" si="40"/>
        <v>928.07616307692297</v>
      </c>
      <c r="AM81" s="71">
        <f t="shared" si="37"/>
        <v>0</v>
      </c>
      <c r="AN81" s="75">
        <f t="shared" si="38"/>
        <v>0</v>
      </c>
    </row>
    <row r="82" spans="1:40" x14ac:dyDescent="0.25">
      <c r="A82" s="27">
        <v>45444</v>
      </c>
      <c r="B82" s="28" t="s">
        <v>50</v>
      </c>
      <c r="C82" s="67">
        <v>0.17</v>
      </c>
      <c r="D82" s="29">
        <v>3</v>
      </c>
      <c r="E82" s="68">
        <v>3</v>
      </c>
      <c r="F82" s="19">
        <v>3</v>
      </c>
      <c r="G82" s="20">
        <v>3</v>
      </c>
      <c r="H82" s="12">
        <v>0</v>
      </c>
      <c r="I82" s="2">
        <f t="shared" si="21"/>
        <v>0</v>
      </c>
      <c r="J82" s="11">
        <f t="shared" si="22"/>
        <v>0</v>
      </c>
      <c r="K82" s="49">
        <v>897.64548076923074</v>
      </c>
      <c r="L82" s="50">
        <v>948.3632846153846</v>
      </c>
      <c r="M82" s="50">
        <v>1049.5156500000001</v>
      </c>
      <c r="N82" s="51">
        <v>0</v>
      </c>
      <c r="O82" s="13">
        <v>0.5</v>
      </c>
      <c r="P82" s="14">
        <v>0.5</v>
      </c>
      <c r="Q82" s="14">
        <v>0</v>
      </c>
      <c r="R82" s="26">
        <f t="shared" si="23"/>
        <v>0</v>
      </c>
      <c r="S82" s="15">
        <v>0</v>
      </c>
      <c r="T82" s="16">
        <v>1</v>
      </c>
      <c r="U82" s="16">
        <v>0</v>
      </c>
      <c r="V82" s="17">
        <v>0</v>
      </c>
      <c r="W82" s="61">
        <f t="shared" si="24"/>
        <v>0</v>
      </c>
      <c r="X82" s="61">
        <f t="shared" si="25"/>
        <v>0</v>
      </c>
      <c r="Y82" s="61">
        <f t="shared" si="26"/>
        <v>0</v>
      </c>
      <c r="Z82" s="76">
        <f t="shared" si="27"/>
        <v>0</v>
      </c>
      <c r="AA82" s="78">
        <f t="shared" si="28"/>
        <v>0</v>
      </c>
      <c r="AB82" s="79">
        <f t="shared" si="29"/>
        <v>0</v>
      </c>
      <c r="AC82" s="61">
        <f t="shared" si="30"/>
        <v>0</v>
      </c>
      <c r="AD82" s="61">
        <f t="shared" si="31"/>
        <v>0</v>
      </c>
      <c r="AE82" s="61">
        <f t="shared" si="32"/>
        <v>923.00438269230767</v>
      </c>
      <c r="AF82" s="13">
        <v>0.4</v>
      </c>
      <c r="AG82" s="26">
        <f t="shared" si="33"/>
        <v>0.6</v>
      </c>
      <c r="AH82" s="81">
        <f t="shared" si="34"/>
        <v>928.07616307692297</v>
      </c>
      <c r="AI82" s="71">
        <f t="shared" si="39"/>
        <v>0</v>
      </c>
      <c r="AJ82" s="73">
        <f t="shared" si="35"/>
        <v>2784.2284892307689</v>
      </c>
      <c r="AK82" s="75">
        <f t="shared" si="36"/>
        <v>0</v>
      </c>
      <c r="AL82" s="52">
        <f t="shared" si="40"/>
        <v>928.07616307692297</v>
      </c>
      <c r="AM82" s="71">
        <f t="shared" si="37"/>
        <v>0</v>
      </c>
      <c r="AN82" s="75">
        <f t="shared" si="38"/>
        <v>0</v>
      </c>
    </row>
    <row r="83" spans="1:40" x14ac:dyDescent="0.25">
      <c r="A83" s="27">
        <v>45474</v>
      </c>
      <c r="B83" s="28" t="s">
        <v>50</v>
      </c>
      <c r="C83" s="67">
        <v>0.17</v>
      </c>
      <c r="D83" s="29">
        <v>3</v>
      </c>
      <c r="E83" s="68">
        <v>3</v>
      </c>
      <c r="F83" s="19">
        <v>3</v>
      </c>
      <c r="G83" s="20">
        <v>3</v>
      </c>
      <c r="H83" s="12">
        <v>0</v>
      </c>
      <c r="I83" s="2">
        <f t="shared" si="21"/>
        <v>0</v>
      </c>
      <c r="J83" s="11">
        <f t="shared" si="22"/>
        <v>0</v>
      </c>
      <c r="K83" s="49">
        <v>897.64548076923074</v>
      </c>
      <c r="L83" s="50">
        <v>948.3632846153846</v>
      </c>
      <c r="M83" s="50">
        <v>1049.5156500000001</v>
      </c>
      <c r="N83" s="51">
        <v>0</v>
      </c>
      <c r="O83" s="13">
        <v>0.5</v>
      </c>
      <c r="P83" s="14">
        <v>0.5</v>
      </c>
      <c r="Q83" s="14">
        <v>0</v>
      </c>
      <c r="R83" s="26">
        <f t="shared" si="23"/>
        <v>0</v>
      </c>
      <c r="S83" s="15">
        <v>0</v>
      </c>
      <c r="T83" s="16">
        <v>1</v>
      </c>
      <c r="U83" s="16">
        <v>0</v>
      </c>
      <c r="V83" s="17">
        <v>0</v>
      </c>
      <c r="W83" s="61">
        <f t="shared" si="24"/>
        <v>0</v>
      </c>
      <c r="X83" s="61">
        <f t="shared" si="25"/>
        <v>0</v>
      </c>
      <c r="Y83" s="61">
        <f t="shared" si="26"/>
        <v>0</v>
      </c>
      <c r="Z83" s="76">
        <f t="shared" si="27"/>
        <v>0</v>
      </c>
      <c r="AA83" s="78">
        <f t="shared" si="28"/>
        <v>0</v>
      </c>
      <c r="AB83" s="79">
        <f t="shared" si="29"/>
        <v>0</v>
      </c>
      <c r="AC83" s="61">
        <f t="shared" si="30"/>
        <v>0</v>
      </c>
      <c r="AD83" s="61">
        <f t="shared" si="31"/>
        <v>0</v>
      </c>
      <c r="AE83" s="61">
        <f t="shared" si="32"/>
        <v>923.00438269230767</v>
      </c>
      <c r="AF83" s="13">
        <v>0.4</v>
      </c>
      <c r="AG83" s="26">
        <f t="shared" si="33"/>
        <v>0.6</v>
      </c>
      <c r="AH83" s="81">
        <f t="shared" si="34"/>
        <v>928.07616307692297</v>
      </c>
      <c r="AI83" s="71">
        <f t="shared" si="39"/>
        <v>0</v>
      </c>
      <c r="AJ83" s="73">
        <f t="shared" si="35"/>
        <v>2784.2284892307689</v>
      </c>
      <c r="AK83" s="75">
        <f t="shared" si="36"/>
        <v>0</v>
      </c>
      <c r="AL83" s="52">
        <f t="shared" si="40"/>
        <v>928.07616307692297</v>
      </c>
      <c r="AM83" s="71">
        <f t="shared" si="37"/>
        <v>0</v>
      </c>
      <c r="AN83" s="75">
        <f t="shared" si="38"/>
        <v>0</v>
      </c>
    </row>
    <row r="84" spans="1:40" x14ac:dyDescent="0.25">
      <c r="A84" s="27">
        <v>45505</v>
      </c>
      <c r="B84" s="28" t="s">
        <v>50</v>
      </c>
      <c r="C84" s="67">
        <v>0.17</v>
      </c>
      <c r="D84" s="29">
        <v>3</v>
      </c>
      <c r="E84" s="68">
        <v>3</v>
      </c>
      <c r="F84" s="19">
        <v>3</v>
      </c>
      <c r="G84" s="20">
        <v>3</v>
      </c>
      <c r="H84" s="12">
        <v>0</v>
      </c>
      <c r="I84" s="2">
        <f t="shared" si="21"/>
        <v>0</v>
      </c>
      <c r="J84" s="11">
        <f t="shared" si="22"/>
        <v>0</v>
      </c>
      <c r="K84" s="49">
        <v>897.64548076923074</v>
      </c>
      <c r="L84" s="50">
        <v>948.3632846153846</v>
      </c>
      <c r="M84" s="50">
        <v>1049.5156500000001</v>
      </c>
      <c r="N84" s="51">
        <v>0</v>
      </c>
      <c r="O84" s="13">
        <v>0.5</v>
      </c>
      <c r="P84" s="14">
        <v>0.5</v>
      </c>
      <c r="Q84" s="14">
        <v>0</v>
      </c>
      <c r="R84" s="26">
        <f t="shared" si="23"/>
        <v>0</v>
      </c>
      <c r="S84" s="15">
        <v>0</v>
      </c>
      <c r="T84" s="16">
        <v>1</v>
      </c>
      <c r="U84" s="16">
        <v>0</v>
      </c>
      <c r="V84" s="17">
        <v>0</v>
      </c>
      <c r="W84" s="61">
        <f t="shared" si="24"/>
        <v>0</v>
      </c>
      <c r="X84" s="61">
        <f t="shared" si="25"/>
        <v>0</v>
      </c>
      <c r="Y84" s="61">
        <f t="shared" si="26"/>
        <v>0</v>
      </c>
      <c r="Z84" s="76">
        <f t="shared" si="27"/>
        <v>0</v>
      </c>
      <c r="AA84" s="78">
        <f t="shared" si="28"/>
        <v>0</v>
      </c>
      <c r="AB84" s="79">
        <f t="shared" si="29"/>
        <v>0</v>
      </c>
      <c r="AC84" s="61">
        <f t="shared" si="30"/>
        <v>0</v>
      </c>
      <c r="AD84" s="61">
        <f t="shared" si="31"/>
        <v>0</v>
      </c>
      <c r="AE84" s="61">
        <f t="shared" si="32"/>
        <v>923.00438269230767</v>
      </c>
      <c r="AF84" s="13">
        <v>0.4</v>
      </c>
      <c r="AG84" s="26">
        <f t="shared" si="33"/>
        <v>0.6</v>
      </c>
      <c r="AH84" s="81">
        <f t="shared" si="34"/>
        <v>928.07616307692297</v>
      </c>
      <c r="AI84" s="71">
        <f t="shared" si="39"/>
        <v>0</v>
      </c>
      <c r="AJ84" s="73">
        <f t="shared" si="35"/>
        <v>2784.2284892307689</v>
      </c>
      <c r="AK84" s="75">
        <f t="shared" si="36"/>
        <v>0</v>
      </c>
      <c r="AL84" s="52">
        <f t="shared" si="40"/>
        <v>928.07616307692297</v>
      </c>
      <c r="AM84" s="71">
        <f t="shared" si="37"/>
        <v>0</v>
      </c>
      <c r="AN84" s="75">
        <f t="shared" si="38"/>
        <v>0</v>
      </c>
    </row>
    <row r="85" spans="1:40" x14ac:dyDescent="0.25">
      <c r="A85" s="27">
        <v>45536</v>
      </c>
      <c r="B85" s="28" t="s">
        <v>50</v>
      </c>
      <c r="C85" s="67">
        <v>0.17</v>
      </c>
      <c r="D85" s="29">
        <v>18</v>
      </c>
      <c r="E85" s="68">
        <v>18</v>
      </c>
      <c r="F85" s="19">
        <v>18</v>
      </c>
      <c r="G85" s="20">
        <v>18</v>
      </c>
      <c r="H85" s="12">
        <v>0.8</v>
      </c>
      <c r="I85" s="2">
        <f t="shared" si="21"/>
        <v>14.4</v>
      </c>
      <c r="J85" s="11">
        <f t="shared" si="22"/>
        <v>0.8</v>
      </c>
      <c r="K85" s="49">
        <v>918.59271153846157</v>
      </c>
      <c r="L85" s="50">
        <v>971.34446923076928</v>
      </c>
      <c r="M85" s="50">
        <v>1075.5746346153851</v>
      </c>
      <c r="N85" s="51">
        <v>0</v>
      </c>
      <c r="O85" s="13">
        <v>0.5</v>
      </c>
      <c r="P85" s="14">
        <v>0.5</v>
      </c>
      <c r="Q85" s="14">
        <v>0</v>
      </c>
      <c r="R85" s="26">
        <f t="shared" si="23"/>
        <v>0</v>
      </c>
      <c r="S85" s="15">
        <v>0</v>
      </c>
      <c r="T85" s="16">
        <v>1</v>
      </c>
      <c r="U85" s="16">
        <v>0</v>
      </c>
      <c r="V85" s="17">
        <v>0</v>
      </c>
      <c r="W85" s="61">
        <f t="shared" si="24"/>
        <v>6283.1741469230765</v>
      </c>
      <c r="X85" s="61">
        <f t="shared" si="25"/>
        <v>6643.9961695384609</v>
      </c>
      <c r="Y85" s="61">
        <f t="shared" si="26"/>
        <v>0</v>
      </c>
      <c r="Z85" s="76">
        <f t="shared" si="27"/>
        <v>0</v>
      </c>
      <c r="AA85" s="78">
        <f t="shared" si="28"/>
        <v>12927.170316461537</v>
      </c>
      <c r="AB85" s="79">
        <f t="shared" si="29"/>
        <v>2197.6189537984615</v>
      </c>
      <c r="AC85" s="61">
        <f t="shared" si="30"/>
        <v>897.72016086538451</v>
      </c>
      <c r="AD85" s="61">
        <f t="shared" si="31"/>
        <v>718.17612869230766</v>
      </c>
      <c r="AE85" s="61">
        <f t="shared" si="32"/>
        <v>944.96859038461548</v>
      </c>
      <c r="AF85" s="13">
        <v>0.4</v>
      </c>
      <c r="AG85" s="26">
        <f t="shared" si="33"/>
        <v>0.6</v>
      </c>
      <c r="AH85" s="81">
        <f t="shared" si="34"/>
        <v>950.24376615384631</v>
      </c>
      <c r="AI85" s="71">
        <f t="shared" si="39"/>
        <v>0.8</v>
      </c>
      <c r="AJ85" s="73">
        <f t="shared" si="35"/>
        <v>17104.387790769233</v>
      </c>
      <c r="AK85" s="75">
        <f t="shared" si="36"/>
        <v>13683.510232615386</v>
      </c>
      <c r="AL85" s="52">
        <f t="shared" si="40"/>
        <v>950.24376615384631</v>
      </c>
      <c r="AM85" s="71">
        <f t="shared" si="37"/>
        <v>0.8</v>
      </c>
      <c r="AN85" s="75">
        <f t="shared" si="38"/>
        <v>13683.510232615388</v>
      </c>
    </row>
    <row r="86" spans="1:40" x14ac:dyDescent="0.25">
      <c r="A86" s="27">
        <v>45566</v>
      </c>
      <c r="B86" s="28" t="s">
        <v>50</v>
      </c>
      <c r="C86" s="67">
        <v>0.17</v>
      </c>
      <c r="D86" s="29">
        <v>18</v>
      </c>
      <c r="E86" s="68">
        <v>18</v>
      </c>
      <c r="F86" s="19">
        <v>18</v>
      </c>
      <c r="G86" s="20">
        <v>18</v>
      </c>
      <c r="H86" s="12">
        <v>0.8</v>
      </c>
      <c r="I86" s="2">
        <f t="shared" si="21"/>
        <v>14.4</v>
      </c>
      <c r="J86" s="11">
        <f t="shared" si="22"/>
        <v>0.8</v>
      </c>
      <c r="K86" s="49">
        <v>918.59271153846157</v>
      </c>
      <c r="L86" s="50">
        <v>971.34446923076928</v>
      </c>
      <c r="M86" s="50">
        <v>1075.5746346153851</v>
      </c>
      <c r="N86" s="51">
        <v>0</v>
      </c>
      <c r="O86" s="13">
        <v>0.5</v>
      </c>
      <c r="P86" s="14">
        <v>0.5</v>
      </c>
      <c r="Q86" s="14">
        <v>0</v>
      </c>
      <c r="R86" s="26">
        <f t="shared" si="23"/>
        <v>0</v>
      </c>
      <c r="S86" s="15">
        <v>0</v>
      </c>
      <c r="T86" s="16">
        <v>1</v>
      </c>
      <c r="U86" s="16">
        <v>0</v>
      </c>
      <c r="V86" s="17">
        <v>0</v>
      </c>
      <c r="W86" s="61">
        <f t="shared" si="24"/>
        <v>6283.1741469230765</v>
      </c>
      <c r="X86" s="61">
        <f t="shared" si="25"/>
        <v>6643.9961695384609</v>
      </c>
      <c r="Y86" s="61">
        <f t="shared" si="26"/>
        <v>0</v>
      </c>
      <c r="Z86" s="76">
        <f t="shared" si="27"/>
        <v>0</v>
      </c>
      <c r="AA86" s="78">
        <f t="shared" si="28"/>
        <v>12927.170316461537</v>
      </c>
      <c r="AB86" s="79">
        <f t="shared" si="29"/>
        <v>2197.6189537984615</v>
      </c>
      <c r="AC86" s="61">
        <f t="shared" si="30"/>
        <v>897.72016086538451</v>
      </c>
      <c r="AD86" s="61">
        <f t="shared" si="31"/>
        <v>718.17612869230766</v>
      </c>
      <c r="AE86" s="61">
        <f t="shared" si="32"/>
        <v>944.96859038461548</v>
      </c>
      <c r="AF86" s="13">
        <v>0.4</v>
      </c>
      <c r="AG86" s="26">
        <f t="shared" si="33"/>
        <v>0.6</v>
      </c>
      <c r="AH86" s="81">
        <f t="shared" si="34"/>
        <v>950.24376615384631</v>
      </c>
      <c r="AI86" s="71">
        <f t="shared" si="39"/>
        <v>0.8</v>
      </c>
      <c r="AJ86" s="73">
        <f t="shared" si="35"/>
        <v>17104.387790769233</v>
      </c>
      <c r="AK86" s="75">
        <f t="shared" si="36"/>
        <v>13683.510232615386</v>
      </c>
      <c r="AL86" s="52">
        <f t="shared" si="40"/>
        <v>950.24376615384631</v>
      </c>
      <c r="AM86" s="71">
        <f t="shared" si="37"/>
        <v>0.8</v>
      </c>
      <c r="AN86" s="75">
        <f t="shared" si="38"/>
        <v>13683.510232615388</v>
      </c>
    </row>
    <row r="87" spans="1:40" x14ac:dyDescent="0.25">
      <c r="A87" s="27">
        <v>45597</v>
      </c>
      <c r="B87" s="28" t="s">
        <v>50</v>
      </c>
      <c r="C87" s="67">
        <v>0.17</v>
      </c>
      <c r="D87" s="29">
        <v>36</v>
      </c>
      <c r="E87" s="68">
        <v>27</v>
      </c>
      <c r="F87" s="19">
        <v>36</v>
      </c>
      <c r="G87" s="20">
        <v>36</v>
      </c>
      <c r="H87" s="12">
        <v>0.8</v>
      </c>
      <c r="I87" s="2">
        <f t="shared" si="21"/>
        <v>21.6</v>
      </c>
      <c r="J87" s="11">
        <f t="shared" si="22"/>
        <v>0.60000000000000009</v>
      </c>
      <c r="K87" s="49">
        <v>918.59271153846157</v>
      </c>
      <c r="L87" s="50">
        <v>971.34446923076928</v>
      </c>
      <c r="M87" s="50">
        <v>1075.5746346153851</v>
      </c>
      <c r="N87" s="51">
        <v>0</v>
      </c>
      <c r="O87" s="13">
        <v>0.5</v>
      </c>
      <c r="P87" s="14">
        <v>0.5</v>
      </c>
      <c r="Q87" s="14">
        <v>0</v>
      </c>
      <c r="R87" s="26">
        <f t="shared" si="23"/>
        <v>0</v>
      </c>
      <c r="S87" s="15">
        <v>0</v>
      </c>
      <c r="T87" s="16">
        <v>1</v>
      </c>
      <c r="U87" s="16">
        <v>0</v>
      </c>
      <c r="V87" s="17">
        <v>0</v>
      </c>
      <c r="W87" s="61">
        <f t="shared" si="24"/>
        <v>9424.7612203846147</v>
      </c>
      <c r="X87" s="61">
        <f t="shared" si="25"/>
        <v>9965.9942543076922</v>
      </c>
      <c r="Y87" s="61">
        <f t="shared" si="26"/>
        <v>0</v>
      </c>
      <c r="Z87" s="76">
        <f t="shared" si="27"/>
        <v>0</v>
      </c>
      <c r="AA87" s="78">
        <f t="shared" si="28"/>
        <v>19390.755474692305</v>
      </c>
      <c r="AB87" s="79">
        <f t="shared" si="29"/>
        <v>3296.428430697692</v>
      </c>
      <c r="AC87" s="61">
        <f t="shared" si="30"/>
        <v>897.7201608653844</v>
      </c>
      <c r="AD87" s="61">
        <f t="shared" si="31"/>
        <v>538.63209651923069</v>
      </c>
      <c r="AE87" s="61">
        <f t="shared" si="32"/>
        <v>944.96859038461548</v>
      </c>
      <c r="AF87" s="13">
        <v>0.4</v>
      </c>
      <c r="AG87" s="26">
        <f t="shared" si="33"/>
        <v>0.6</v>
      </c>
      <c r="AH87" s="81">
        <f t="shared" si="34"/>
        <v>950.24376615384631</v>
      </c>
      <c r="AI87" s="71">
        <f t="shared" si="39"/>
        <v>0.60000000000000009</v>
      </c>
      <c r="AJ87" s="73">
        <f t="shared" si="35"/>
        <v>34208.775581538466</v>
      </c>
      <c r="AK87" s="75">
        <f t="shared" si="36"/>
        <v>20525.265348923083</v>
      </c>
      <c r="AL87" s="52">
        <f t="shared" si="40"/>
        <v>950.24376615384631</v>
      </c>
      <c r="AM87" s="71">
        <f t="shared" si="37"/>
        <v>0.60000000000000009</v>
      </c>
      <c r="AN87" s="75">
        <f t="shared" si="38"/>
        <v>20525.265348923087</v>
      </c>
    </row>
    <row r="88" spans="1:40" x14ac:dyDescent="0.25">
      <c r="A88" s="27">
        <v>45627</v>
      </c>
      <c r="B88" s="28" t="s">
        <v>50</v>
      </c>
      <c r="C88" s="67">
        <v>0.17</v>
      </c>
      <c r="D88" s="29">
        <v>36</v>
      </c>
      <c r="E88" s="68">
        <v>27</v>
      </c>
      <c r="F88" s="19">
        <v>36</v>
      </c>
      <c r="G88" s="20">
        <v>36</v>
      </c>
      <c r="H88" s="12">
        <v>0.8</v>
      </c>
      <c r="I88" s="2">
        <f t="shared" si="21"/>
        <v>21.6</v>
      </c>
      <c r="J88" s="11">
        <f t="shared" si="22"/>
        <v>0.60000000000000009</v>
      </c>
      <c r="K88" s="49">
        <v>918.59271153846157</v>
      </c>
      <c r="L88" s="50">
        <v>971.34446923076928</v>
      </c>
      <c r="M88" s="50">
        <v>1075.5746346153851</v>
      </c>
      <c r="N88" s="51">
        <v>0</v>
      </c>
      <c r="O88" s="13">
        <v>0.5</v>
      </c>
      <c r="P88" s="14">
        <v>0.5</v>
      </c>
      <c r="Q88" s="14">
        <v>0</v>
      </c>
      <c r="R88" s="26">
        <f t="shared" si="23"/>
        <v>0</v>
      </c>
      <c r="S88" s="15">
        <v>0</v>
      </c>
      <c r="T88" s="16">
        <v>1</v>
      </c>
      <c r="U88" s="16">
        <v>0</v>
      </c>
      <c r="V88" s="17">
        <v>0</v>
      </c>
      <c r="W88" s="61">
        <f t="shared" si="24"/>
        <v>9424.7612203846147</v>
      </c>
      <c r="X88" s="61">
        <f t="shared" si="25"/>
        <v>9965.9942543076922</v>
      </c>
      <c r="Y88" s="61">
        <f t="shared" si="26"/>
        <v>0</v>
      </c>
      <c r="Z88" s="76">
        <f t="shared" si="27"/>
        <v>0</v>
      </c>
      <c r="AA88" s="78">
        <f t="shared" si="28"/>
        <v>19390.755474692305</v>
      </c>
      <c r="AB88" s="79">
        <f t="shared" si="29"/>
        <v>3296.428430697692</v>
      </c>
      <c r="AC88" s="61">
        <f t="shared" si="30"/>
        <v>897.7201608653844</v>
      </c>
      <c r="AD88" s="61">
        <f t="shared" si="31"/>
        <v>538.63209651923069</v>
      </c>
      <c r="AE88" s="61">
        <f t="shared" si="32"/>
        <v>944.96859038461548</v>
      </c>
      <c r="AF88" s="13">
        <v>0.4</v>
      </c>
      <c r="AG88" s="26">
        <f t="shared" si="33"/>
        <v>0.6</v>
      </c>
      <c r="AH88" s="81">
        <f t="shared" si="34"/>
        <v>950.24376615384631</v>
      </c>
      <c r="AI88" s="71">
        <f t="shared" si="39"/>
        <v>0.60000000000000009</v>
      </c>
      <c r="AJ88" s="73">
        <f t="shared" si="35"/>
        <v>34208.775581538466</v>
      </c>
      <c r="AK88" s="75">
        <f t="shared" si="36"/>
        <v>20525.265348923083</v>
      </c>
      <c r="AL88" s="52">
        <f t="shared" si="40"/>
        <v>950.24376615384631</v>
      </c>
      <c r="AM88" s="71">
        <f t="shared" si="37"/>
        <v>0.60000000000000009</v>
      </c>
      <c r="AN88" s="75">
        <f t="shared" si="38"/>
        <v>20525.265348923087</v>
      </c>
    </row>
    <row r="89" spans="1:40" x14ac:dyDescent="0.25">
      <c r="A89" s="27">
        <v>45292</v>
      </c>
      <c r="B89" s="28" t="s">
        <v>51</v>
      </c>
      <c r="C89" s="67">
        <v>0.13</v>
      </c>
      <c r="D89" s="29">
        <v>5</v>
      </c>
      <c r="E89" s="68">
        <v>5</v>
      </c>
      <c r="F89" s="19">
        <v>5</v>
      </c>
      <c r="G89" s="20">
        <v>5</v>
      </c>
      <c r="H89" s="12"/>
      <c r="I89" s="2">
        <f t="shared" si="21"/>
        <v>0</v>
      </c>
      <c r="J89" s="11">
        <f t="shared" si="22"/>
        <v>0</v>
      </c>
      <c r="K89" s="49">
        <v>565.02140599999996</v>
      </c>
      <c r="L89" s="50">
        <v>599.24532999999997</v>
      </c>
      <c r="M89" s="50">
        <v>666.86396400000001</v>
      </c>
      <c r="N89" s="51"/>
      <c r="O89" s="13"/>
      <c r="P89" s="14"/>
      <c r="Q89" s="14"/>
      <c r="R89" s="26">
        <f t="shared" si="23"/>
        <v>1</v>
      </c>
      <c r="S89" s="15"/>
      <c r="T89" s="16"/>
      <c r="U89" s="16"/>
      <c r="V89" s="17"/>
      <c r="W89" s="61">
        <f t="shared" si="24"/>
        <v>0</v>
      </c>
      <c r="X89" s="61">
        <f t="shared" si="25"/>
        <v>0</v>
      </c>
      <c r="Y89" s="61">
        <f t="shared" si="26"/>
        <v>0</v>
      </c>
      <c r="Z89" s="76">
        <f t="shared" si="27"/>
        <v>0</v>
      </c>
      <c r="AA89" s="78">
        <f t="shared" si="28"/>
        <v>0</v>
      </c>
      <c r="AB89" s="79">
        <f t="shared" si="29"/>
        <v>0</v>
      </c>
      <c r="AC89" s="61">
        <f t="shared" si="30"/>
        <v>0</v>
      </c>
      <c r="AD89" s="61">
        <f t="shared" si="31"/>
        <v>0</v>
      </c>
      <c r="AE89" s="61">
        <f t="shared" si="32"/>
        <v>0</v>
      </c>
      <c r="AF89" s="13">
        <v>0.4</v>
      </c>
      <c r="AG89" s="26">
        <f t="shared" si="33"/>
        <v>0.6</v>
      </c>
      <c r="AH89" s="81">
        <f t="shared" si="34"/>
        <v>585.55576039999994</v>
      </c>
      <c r="AI89" s="71">
        <f t="shared" si="39"/>
        <v>0</v>
      </c>
      <c r="AJ89" s="73">
        <f t="shared" si="35"/>
        <v>2927.7788019999998</v>
      </c>
      <c r="AK89" s="75">
        <f t="shared" si="36"/>
        <v>0</v>
      </c>
      <c r="AL89" s="52">
        <f t="shared" si="40"/>
        <v>585.55576039999994</v>
      </c>
      <c r="AM89" s="71">
        <f t="shared" si="37"/>
        <v>0</v>
      </c>
      <c r="AN89" s="75">
        <f t="shared" si="38"/>
        <v>0</v>
      </c>
    </row>
    <row r="90" spans="1:40" x14ac:dyDescent="0.25">
      <c r="A90" s="27">
        <v>45323</v>
      </c>
      <c r="B90" s="28" t="s">
        <v>51</v>
      </c>
      <c r="C90" s="67">
        <v>0.13</v>
      </c>
      <c r="D90" s="29">
        <v>5</v>
      </c>
      <c r="E90" s="68">
        <v>5</v>
      </c>
      <c r="F90" s="19">
        <v>5</v>
      </c>
      <c r="G90" s="20">
        <v>5</v>
      </c>
      <c r="H90" s="12"/>
      <c r="I90" s="2">
        <f t="shared" si="21"/>
        <v>0</v>
      </c>
      <c r="J90" s="11">
        <f t="shared" si="22"/>
        <v>0</v>
      </c>
      <c r="K90" s="49">
        <v>565.02140599999996</v>
      </c>
      <c r="L90" s="50">
        <v>599.24532999999997</v>
      </c>
      <c r="M90" s="50">
        <v>666.86396400000001</v>
      </c>
      <c r="N90" s="51"/>
      <c r="O90" s="13"/>
      <c r="P90" s="14"/>
      <c r="Q90" s="14"/>
      <c r="R90" s="26">
        <f t="shared" si="23"/>
        <v>1</v>
      </c>
      <c r="S90" s="15"/>
      <c r="T90" s="16"/>
      <c r="U90" s="16"/>
      <c r="V90" s="17"/>
      <c r="W90" s="61">
        <f t="shared" si="24"/>
        <v>0</v>
      </c>
      <c r="X90" s="61">
        <f t="shared" si="25"/>
        <v>0</v>
      </c>
      <c r="Y90" s="61">
        <f t="shared" si="26"/>
        <v>0</v>
      </c>
      <c r="Z90" s="76">
        <f t="shared" si="27"/>
        <v>0</v>
      </c>
      <c r="AA90" s="78">
        <f t="shared" si="28"/>
        <v>0</v>
      </c>
      <c r="AB90" s="79">
        <f t="shared" si="29"/>
        <v>0</v>
      </c>
      <c r="AC90" s="61">
        <f t="shared" si="30"/>
        <v>0</v>
      </c>
      <c r="AD90" s="61">
        <f t="shared" si="31"/>
        <v>0</v>
      </c>
      <c r="AE90" s="61">
        <f t="shared" si="32"/>
        <v>0</v>
      </c>
      <c r="AF90" s="13">
        <v>0.4</v>
      </c>
      <c r="AG90" s="26">
        <f t="shared" si="33"/>
        <v>0.6</v>
      </c>
      <c r="AH90" s="81">
        <f t="shared" si="34"/>
        <v>585.55576039999994</v>
      </c>
      <c r="AI90" s="71">
        <f t="shared" si="39"/>
        <v>0</v>
      </c>
      <c r="AJ90" s="73">
        <f t="shared" si="35"/>
        <v>2927.7788019999998</v>
      </c>
      <c r="AK90" s="75">
        <f t="shared" si="36"/>
        <v>0</v>
      </c>
      <c r="AL90" s="52">
        <f t="shared" si="40"/>
        <v>585.55576039999994</v>
      </c>
      <c r="AM90" s="71">
        <f t="shared" si="37"/>
        <v>0</v>
      </c>
      <c r="AN90" s="75">
        <f t="shared" si="38"/>
        <v>0</v>
      </c>
    </row>
    <row r="91" spans="1:40" x14ac:dyDescent="0.25">
      <c r="A91" s="27">
        <v>45352</v>
      </c>
      <c r="B91" s="28" t="s">
        <v>51</v>
      </c>
      <c r="C91" s="67">
        <v>0.13</v>
      </c>
      <c r="D91" s="29">
        <v>5</v>
      </c>
      <c r="E91" s="68">
        <v>5</v>
      </c>
      <c r="F91" s="19">
        <v>5</v>
      </c>
      <c r="G91" s="20">
        <v>5</v>
      </c>
      <c r="H91" s="12"/>
      <c r="I91" s="2">
        <f t="shared" si="21"/>
        <v>0</v>
      </c>
      <c r="J91" s="11">
        <f t="shared" si="22"/>
        <v>0</v>
      </c>
      <c r="K91" s="49">
        <v>565.02140599999996</v>
      </c>
      <c r="L91" s="50">
        <v>599.24532999999997</v>
      </c>
      <c r="M91" s="50">
        <v>666.86396400000001</v>
      </c>
      <c r="N91" s="51"/>
      <c r="O91" s="13"/>
      <c r="P91" s="14"/>
      <c r="Q91" s="14"/>
      <c r="R91" s="26">
        <f t="shared" si="23"/>
        <v>1</v>
      </c>
      <c r="S91" s="15"/>
      <c r="T91" s="16"/>
      <c r="U91" s="16"/>
      <c r="V91" s="17"/>
      <c r="W91" s="61">
        <f t="shared" si="24"/>
        <v>0</v>
      </c>
      <c r="X91" s="61">
        <f t="shared" si="25"/>
        <v>0</v>
      </c>
      <c r="Y91" s="61">
        <f t="shared" si="26"/>
        <v>0</v>
      </c>
      <c r="Z91" s="76">
        <f t="shared" si="27"/>
        <v>0</v>
      </c>
      <c r="AA91" s="78">
        <f t="shared" si="28"/>
        <v>0</v>
      </c>
      <c r="AB91" s="79">
        <f t="shared" si="29"/>
        <v>0</v>
      </c>
      <c r="AC91" s="61">
        <f t="shared" si="30"/>
        <v>0</v>
      </c>
      <c r="AD91" s="61">
        <f t="shared" si="31"/>
        <v>0</v>
      </c>
      <c r="AE91" s="61">
        <f t="shared" si="32"/>
        <v>0</v>
      </c>
      <c r="AF91" s="13">
        <v>0.4</v>
      </c>
      <c r="AG91" s="26">
        <f t="shared" si="33"/>
        <v>0.6</v>
      </c>
      <c r="AH91" s="81">
        <f t="shared" si="34"/>
        <v>585.55576039999994</v>
      </c>
      <c r="AI91" s="71">
        <f t="shared" si="39"/>
        <v>0</v>
      </c>
      <c r="AJ91" s="73">
        <f t="shared" si="35"/>
        <v>2927.7788019999998</v>
      </c>
      <c r="AK91" s="75">
        <f t="shared" si="36"/>
        <v>0</v>
      </c>
      <c r="AL91" s="52">
        <f t="shared" si="40"/>
        <v>585.55576039999994</v>
      </c>
      <c r="AM91" s="71">
        <f t="shared" si="37"/>
        <v>0</v>
      </c>
      <c r="AN91" s="75">
        <f t="shared" si="38"/>
        <v>0</v>
      </c>
    </row>
    <row r="92" spans="1:40" x14ac:dyDescent="0.25">
      <c r="A92" s="27">
        <v>45383</v>
      </c>
      <c r="B92" s="28" t="s">
        <v>51</v>
      </c>
      <c r="C92" s="67">
        <v>0.13</v>
      </c>
      <c r="D92" s="29">
        <v>5</v>
      </c>
      <c r="E92" s="68">
        <v>5</v>
      </c>
      <c r="F92" s="19">
        <v>5</v>
      </c>
      <c r="G92" s="20">
        <v>5</v>
      </c>
      <c r="H92" s="12"/>
      <c r="I92" s="2">
        <f t="shared" si="21"/>
        <v>0</v>
      </c>
      <c r="J92" s="11">
        <f t="shared" si="22"/>
        <v>0</v>
      </c>
      <c r="K92" s="49">
        <v>565.02140599999996</v>
      </c>
      <c r="L92" s="50">
        <v>599.24532999999997</v>
      </c>
      <c r="M92" s="50">
        <v>666.86396400000001</v>
      </c>
      <c r="N92" s="51"/>
      <c r="O92" s="13"/>
      <c r="P92" s="14"/>
      <c r="Q92" s="14"/>
      <c r="R92" s="26">
        <f t="shared" si="23"/>
        <v>1</v>
      </c>
      <c r="S92" s="15"/>
      <c r="T92" s="16"/>
      <c r="U92" s="16"/>
      <c r="V92" s="17"/>
      <c r="W92" s="61">
        <f t="shared" si="24"/>
        <v>0</v>
      </c>
      <c r="X92" s="61">
        <f t="shared" si="25"/>
        <v>0</v>
      </c>
      <c r="Y92" s="61">
        <f t="shared" si="26"/>
        <v>0</v>
      </c>
      <c r="Z92" s="76">
        <f t="shared" si="27"/>
        <v>0</v>
      </c>
      <c r="AA92" s="78">
        <f t="shared" si="28"/>
        <v>0</v>
      </c>
      <c r="AB92" s="79">
        <f t="shared" si="29"/>
        <v>0</v>
      </c>
      <c r="AC92" s="61">
        <f t="shared" si="30"/>
        <v>0</v>
      </c>
      <c r="AD92" s="61">
        <f t="shared" si="31"/>
        <v>0</v>
      </c>
      <c r="AE92" s="61">
        <f t="shared" si="32"/>
        <v>0</v>
      </c>
      <c r="AF92" s="13">
        <v>0.4</v>
      </c>
      <c r="AG92" s="26">
        <f t="shared" si="33"/>
        <v>0.6</v>
      </c>
      <c r="AH92" s="81">
        <f t="shared" si="34"/>
        <v>585.55576039999994</v>
      </c>
      <c r="AI92" s="71">
        <f t="shared" si="39"/>
        <v>0</v>
      </c>
      <c r="AJ92" s="73">
        <f t="shared" si="35"/>
        <v>2927.7788019999998</v>
      </c>
      <c r="AK92" s="75">
        <f t="shared" si="36"/>
        <v>0</v>
      </c>
      <c r="AL92" s="52">
        <f t="shared" si="40"/>
        <v>585.55576039999994</v>
      </c>
      <c r="AM92" s="71">
        <f t="shared" si="37"/>
        <v>0</v>
      </c>
      <c r="AN92" s="75">
        <f t="shared" si="38"/>
        <v>0</v>
      </c>
    </row>
    <row r="93" spans="1:40" x14ac:dyDescent="0.25">
      <c r="A93" s="27">
        <v>45413</v>
      </c>
      <c r="B93" s="28" t="s">
        <v>51</v>
      </c>
      <c r="C93" s="67">
        <v>0.13</v>
      </c>
      <c r="D93" s="29">
        <v>5</v>
      </c>
      <c r="E93" s="68">
        <v>5</v>
      </c>
      <c r="F93" s="19">
        <v>5</v>
      </c>
      <c r="G93" s="20">
        <v>5</v>
      </c>
      <c r="H93" s="12"/>
      <c r="I93" s="2">
        <f t="shared" si="21"/>
        <v>0</v>
      </c>
      <c r="J93" s="11">
        <f t="shared" si="22"/>
        <v>0</v>
      </c>
      <c r="K93" s="49">
        <v>565.02140599999996</v>
      </c>
      <c r="L93" s="50">
        <v>599.24532999999997</v>
      </c>
      <c r="M93" s="50">
        <v>666.86396400000001</v>
      </c>
      <c r="N93" s="51"/>
      <c r="O93" s="13"/>
      <c r="P93" s="14"/>
      <c r="Q93" s="14"/>
      <c r="R93" s="26">
        <f t="shared" si="23"/>
        <v>1</v>
      </c>
      <c r="S93" s="15"/>
      <c r="T93" s="16"/>
      <c r="U93" s="16"/>
      <c r="V93" s="17"/>
      <c r="W93" s="61">
        <f t="shared" si="24"/>
        <v>0</v>
      </c>
      <c r="X93" s="61">
        <f t="shared" si="25"/>
        <v>0</v>
      </c>
      <c r="Y93" s="61">
        <f t="shared" si="26"/>
        <v>0</v>
      </c>
      <c r="Z93" s="76">
        <f t="shared" si="27"/>
        <v>0</v>
      </c>
      <c r="AA93" s="78">
        <f t="shared" si="28"/>
        <v>0</v>
      </c>
      <c r="AB93" s="79">
        <f t="shared" si="29"/>
        <v>0</v>
      </c>
      <c r="AC93" s="61">
        <f t="shared" si="30"/>
        <v>0</v>
      </c>
      <c r="AD93" s="61">
        <f t="shared" si="31"/>
        <v>0</v>
      </c>
      <c r="AE93" s="61">
        <f t="shared" si="32"/>
        <v>0</v>
      </c>
      <c r="AF93" s="13">
        <v>0.4</v>
      </c>
      <c r="AG93" s="26">
        <f t="shared" si="33"/>
        <v>0.6</v>
      </c>
      <c r="AH93" s="81">
        <f t="shared" si="34"/>
        <v>585.55576039999994</v>
      </c>
      <c r="AI93" s="71">
        <f t="shared" si="39"/>
        <v>0</v>
      </c>
      <c r="AJ93" s="73">
        <f t="shared" si="35"/>
        <v>2927.7788019999998</v>
      </c>
      <c r="AK93" s="75">
        <f t="shared" si="36"/>
        <v>0</v>
      </c>
      <c r="AL93" s="52">
        <f t="shared" si="40"/>
        <v>585.55576039999994</v>
      </c>
      <c r="AM93" s="71">
        <f t="shared" si="37"/>
        <v>0</v>
      </c>
      <c r="AN93" s="75">
        <f t="shared" si="38"/>
        <v>0</v>
      </c>
    </row>
    <row r="94" spans="1:40" x14ac:dyDescent="0.25">
      <c r="A94" s="27">
        <v>45444</v>
      </c>
      <c r="B94" s="28" t="s">
        <v>51</v>
      </c>
      <c r="C94" s="67">
        <v>0.13</v>
      </c>
      <c r="D94" s="29">
        <v>5</v>
      </c>
      <c r="E94" s="68">
        <v>5</v>
      </c>
      <c r="F94" s="19">
        <v>5</v>
      </c>
      <c r="G94" s="20">
        <v>5</v>
      </c>
      <c r="H94" s="12"/>
      <c r="I94" s="2">
        <f t="shared" si="21"/>
        <v>0</v>
      </c>
      <c r="J94" s="11">
        <f t="shared" si="22"/>
        <v>0</v>
      </c>
      <c r="K94" s="49">
        <v>565.02140599999996</v>
      </c>
      <c r="L94" s="50">
        <v>599.24532999999997</v>
      </c>
      <c r="M94" s="50">
        <v>666.86396400000001</v>
      </c>
      <c r="N94" s="51"/>
      <c r="O94" s="13"/>
      <c r="P94" s="14"/>
      <c r="Q94" s="14"/>
      <c r="R94" s="26">
        <f t="shared" si="23"/>
        <v>1</v>
      </c>
      <c r="S94" s="15"/>
      <c r="T94" s="16"/>
      <c r="U94" s="16"/>
      <c r="V94" s="17"/>
      <c r="W94" s="61">
        <f t="shared" si="24"/>
        <v>0</v>
      </c>
      <c r="X94" s="61">
        <f t="shared" si="25"/>
        <v>0</v>
      </c>
      <c r="Y94" s="61">
        <f t="shared" si="26"/>
        <v>0</v>
      </c>
      <c r="Z94" s="76">
        <f t="shared" si="27"/>
        <v>0</v>
      </c>
      <c r="AA94" s="78">
        <f t="shared" si="28"/>
        <v>0</v>
      </c>
      <c r="AB94" s="79">
        <f t="shared" si="29"/>
        <v>0</v>
      </c>
      <c r="AC94" s="61">
        <f t="shared" si="30"/>
        <v>0</v>
      </c>
      <c r="AD94" s="61">
        <f t="shared" si="31"/>
        <v>0</v>
      </c>
      <c r="AE94" s="61">
        <f t="shared" si="32"/>
        <v>0</v>
      </c>
      <c r="AF94" s="13">
        <v>0.4</v>
      </c>
      <c r="AG94" s="26">
        <f t="shared" si="33"/>
        <v>0.6</v>
      </c>
      <c r="AH94" s="81">
        <f t="shared" si="34"/>
        <v>585.55576039999994</v>
      </c>
      <c r="AI94" s="71">
        <f t="shared" si="39"/>
        <v>0</v>
      </c>
      <c r="AJ94" s="73">
        <f t="shared" si="35"/>
        <v>2927.7788019999998</v>
      </c>
      <c r="AK94" s="75">
        <f t="shared" si="36"/>
        <v>0</v>
      </c>
      <c r="AL94" s="52">
        <f t="shared" si="40"/>
        <v>585.55576039999994</v>
      </c>
      <c r="AM94" s="71">
        <f t="shared" si="37"/>
        <v>0</v>
      </c>
      <c r="AN94" s="75">
        <f t="shared" si="38"/>
        <v>0</v>
      </c>
    </row>
    <row r="95" spans="1:40" x14ac:dyDescent="0.25">
      <c r="A95" s="27">
        <v>45474</v>
      </c>
      <c r="B95" s="28" t="s">
        <v>51</v>
      </c>
      <c r="C95" s="67">
        <v>0.13</v>
      </c>
      <c r="D95" s="29">
        <v>5</v>
      </c>
      <c r="E95" s="68">
        <v>5</v>
      </c>
      <c r="F95" s="19">
        <v>5</v>
      </c>
      <c r="G95" s="20">
        <v>5</v>
      </c>
      <c r="H95" s="12"/>
      <c r="I95" s="2">
        <f t="shared" si="21"/>
        <v>0</v>
      </c>
      <c r="J95" s="11">
        <f t="shared" si="22"/>
        <v>0</v>
      </c>
      <c r="K95" s="49">
        <v>565.02140599999996</v>
      </c>
      <c r="L95" s="50">
        <v>599.24532999999997</v>
      </c>
      <c r="M95" s="50">
        <v>666.86396400000001</v>
      </c>
      <c r="N95" s="51"/>
      <c r="O95" s="13"/>
      <c r="P95" s="14"/>
      <c r="Q95" s="14"/>
      <c r="R95" s="26">
        <f t="shared" si="23"/>
        <v>1</v>
      </c>
      <c r="S95" s="15"/>
      <c r="T95" s="16"/>
      <c r="U95" s="16"/>
      <c r="V95" s="17"/>
      <c r="W95" s="61">
        <f t="shared" si="24"/>
        <v>0</v>
      </c>
      <c r="X95" s="61">
        <f t="shared" si="25"/>
        <v>0</v>
      </c>
      <c r="Y95" s="61">
        <f t="shared" si="26"/>
        <v>0</v>
      </c>
      <c r="Z95" s="76">
        <f t="shared" si="27"/>
        <v>0</v>
      </c>
      <c r="AA95" s="78">
        <f t="shared" si="28"/>
        <v>0</v>
      </c>
      <c r="AB95" s="79">
        <f t="shared" si="29"/>
        <v>0</v>
      </c>
      <c r="AC95" s="61">
        <f t="shared" si="30"/>
        <v>0</v>
      </c>
      <c r="AD95" s="61">
        <f t="shared" si="31"/>
        <v>0</v>
      </c>
      <c r="AE95" s="61">
        <f t="shared" si="32"/>
        <v>0</v>
      </c>
      <c r="AF95" s="13">
        <v>0.4</v>
      </c>
      <c r="AG95" s="26">
        <f t="shared" si="33"/>
        <v>0.6</v>
      </c>
      <c r="AH95" s="81">
        <f t="shared" si="34"/>
        <v>585.55576039999994</v>
      </c>
      <c r="AI95" s="71">
        <f t="shared" si="39"/>
        <v>0</v>
      </c>
      <c r="AJ95" s="73">
        <f t="shared" si="35"/>
        <v>2927.7788019999998</v>
      </c>
      <c r="AK95" s="75">
        <f t="shared" si="36"/>
        <v>0</v>
      </c>
      <c r="AL95" s="52">
        <f t="shared" si="40"/>
        <v>585.55576039999994</v>
      </c>
      <c r="AM95" s="71">
        <f t="shared" si="37"/>
        <v>0</v>
      </c>
      <c r="AN95" s="75">
        <f t="shared" si="38"/>
        <v>0</v>
      </c>
    </row>
    <row r="96" spans="1:40" x14ac:dyDescent="0.25">
      <c r="A96" s="27">
        <v>45505</v>
      </c>
      <c r="B96" s="28" t="s">
        <v>51</v>
      </c>
      <c r="C96" s="67">
        <v>0.13</v>
      </c>
      <c r="D96" s="29">
        <v>5</v>
      </c>
      <c r="E96" s="68">
        <v>5</v>
      </c>
      <c r="F96" s="19">
        <v>5</v>
      </c>
      <c r="G96" s="20">
        <v>5</v>
      </c>
      <c r="H96" s="12"/>
      <c r="I96" s="2">
        <f t="shared" si="21"/>
        <v>0</v>
      </c>
      <c r="J96" s="11">
        <f t="shared" si="22"/>
        <v>0</v>
      </c>
      <c r="K96" s="49">
        <v>565.02140599999996</v>
      </c>
      <c r="L96" s="50">
        <v>599.24532999999997</v>
      </c>
      <c r="M96" s="50">
        <v>666.86396400000001</v>
      </c>
      <c r="N96" s="51"/>
      <c r="O96" s="13"/>
      <c r="P96" s="14"/>
      <c r="Q96" s="14"/>
      <c r="R96" s="26">
        <f t="shared" si="23"/>
        <v>1</v>
      </c>
      <c r="S96" s="15"/>
      <c r="T96" s="16"/>
      <c r="U96" s="16"/>
      <c r="V96" s="17"/>
      <c r="W96" s="61">
        <f t="shared" si="24"/>
        <v>0</v>
      </c>
      <c r="X96" s="61">
        <f t="shared" si="25"/>
        <v>0</v>
      </c>
      <c r="Y96" s="61">
        <f t="shared" si="26"/>
        <v>0</v>
      </c>
      <c r="Z96" s="76">
        <f t="shared" si="27"/>
        <v>0</v>
      </c>
      <c r="AA96" s="78">
        <f t="shared" si="28"/>
        <v>0</v>
      </c>
      <c r="AB96" s="79">
        <f t="shared" si="29"/>
        <v>0</v>
      </c>
      <c r="AC96" s="61">
        <f t="shared" si="30"/>
        <v>0</v>
      </c>
      <c r="AD96" s="61">
        <f t="shared" si="31"/>
        <v>0</v>
      </c>
      <c r="AE96" s="61">
        <f t="shared" si="32"/>
        <v>0</v>
      </c>
      <c r="AF96" s="13">
        <v>0.4</v>
      </c>
      <c r="AG96" s="26">
        <f t="shared" si="33"/>
        <v>0.6</v>
      </c>
      <c r="AH96" s="81">
        <f t="shared" si="34"/>
        <v>585.55576039999994</v>
      </c>
      <c r="AI96" s="71">
        <f t="shared" si="39"/>
        <v>0</v>
      </c>
      <c r="AJ96" s="73">
        <f t="shared" si="35"/>
        <v>2927.7788019999998</v>
      </c>
      <c r="AK96" s="75">
        <f t="shared" si="36"/>
        <v>0</v>
      </c>
      <c r="AL96" s="52">
        <f t="shared" si="40"/>
        <v>585.55576039999994</v>
      </c>
      <c r="AM96" s="71">
        <f t="shared" si="37"/>
        <v>0</v>
      </c>
      <c r="AN96" s="75">
        <f t="shared" si="38"/>
        <v>0</v>
      </c>
    </row>
    <row r="97" spans="1:40" x14ac:dyDescent="0.25">
      <c r="A97" s="27">
        <v>45536</v>
      </c>
      <c r="B97" s="28" t="s">
        <v>51</v>
      </c>
      <c r="C97" s="67">
        <v>0.13</v>
      </c>
      <c r="D97" s="29">
        <v>0</v>
      </c>
      <c r="E97" s="68">
        <v>0</v>
      </c>
      <c r="F97" s="19">
        <v>0</v>
      </c>
      <c r="G97" s="20">
        <v>0</v>
      </c>
      <c r="H97" s="12"/>
      <c r="I97" s="2">
        <f t="shared" si="21"/>
        <v>0</v>
      </c>
      <c r="J97" s="11">
        <f t="shared" si="22"/>
        <v>0</v>
      </c>
      <c r="K97" s="49">
        <v>579.14317200000005</v>
      </c>
      <c r="L97" s="50">
        <v>614.19631000000004</v>
      </c>
      <c r="M97" s="50">
        <v>683.47337200000004</v>
      </c>
      <c r="N97" s="51"/>
      <c r="O97" s="13"/>
      <c r="P97" s="14"/>
      <c r="Q97" s="14"/>
      <c r="R97" s="26">
        <f t="shared" si="23"/>
        <v>1</v>
      </c>
      <c r="S97" s="15"/>
      <c r="T97" s="16"/>
      <c r="U97" s="16"/>
      <c r="V97" s="17"/>
      <c r="W97" s="61">
        <f t="shared" si="24"/>
        <v>0</v>
      </c>
      <c r="X97" s="61">
        <f t="shared" si="25"/>
        <v>0</v>
      </c>
      <c r="Y97" s="61">
        <f t="shared" si="26"/>
        <v>0</v>
      </c>
      <c r="Z97" s="76">
        <f t="shared" si="27"/>
        <v>0</v>
      </c>
      <c r="AA97" s="78">
        <f t="shared" si="28"/>
        <v>0</v>
      </c>
      <c r="AB97" s="79">
        <f t="shared" si="29"/>
        <v>0</v>
      </c>
      <c r="AC97" s="61">
        <f t="shared" si="30"/>
        <v>0</v>
      </c>
      <c r="AD97" s="61">
        <f t="shared" si="31"/>
        <v>0</v>
      </c>
      <c r="AE97" s="61">
        <f t="shared" si="32"/>
        <v>0</v>
      </c>
      <c r="AF97" s="13">
        <v>0.4</v>
      </c>
      <c r="AG97" s="26">
        <f t="shared" si="33"/>
        <v>0.6</v>
      </c>
      <c r="AH97" s="81">
        <f t="shared" si="34"/>
        <v>600.1750548</v>
      </c>
      <c r="AI97" s="71">
        <f t="shared" si="39"/>
        <v>0</v>
      </c>
      <c r="AJ97" s="73">
        <f t="shared" si="35"/>
        <v>0</v>
      </c>
      <c r="AK97" s="75">
        <f t="shared" si="36"/>
        <v>0</v>
      </c>
      <c r="AL97" s="52">
        <f t="shared" si="40"/>
        <v>600.1750548</v>
      </c>
      <c r="AM97" s="71">
        <f t="shared" si="37"/>
        <v>0</v>
      </c>
      <c r="AN97" s="75">
        <f t="shared" si="38"/>
        <v>0</v>
      </c>
    </row>
    <row r="98" spans="1:40" x14ac:dyDescent="0.25">
      <c r="A98" s="27">
        <v>45566</v>
      </c>
      <c r="B98" s="28" t="s">
        <v>51</v>
      </c>
      <c r="C98" s="67">
        <v>0.13</v>
      </c>
      <c r="D98" s="29">
        <v>0</v>
      </c>
      <c r="E98" s="68">
        <v>0</v>
      </c>
      <c r="F98" s="19">
        <v>0</v>
      </c>
      <c r="G98" s="20">
        <v>0</v>
      </c>
      <c r="H98" s="12"/>
      <c r="I98" s="2">
        <f t="shared" si="21"/>
        <v>0</v>
      </c>
      <c r="J98" s="11">
        <f t="shared" si="22"/>
        <v>0</v>
      </c>
      <c r="K98" s="49">
        <v>579.14317200000005</v>
      </c>
      <c r="L98" s="50">
        <v>614.19631000000004</v>
      </c>
      <c r="M98" s="50">
        <v>683.47337200000004</v>
      </c>
      <c r="N98" s="51"/>
      <c r="O98" s="13"/>
      <c r="P98" s="14"/>
      <c r="Q98" s="14"/>
      <c r="R98" s="26">
        <f t="shared" si="23"/>
        <v>1</v>
      </c>
      <c r="S98" s="15"/>
      <c r="T98" s="16"/>
      <c r="U98" s="16"/>
      <c r="V98" s="17"/>
      <c r="W98" s="61">
        <f t="shared" si="24"/>
        <v>0</v>
      </c>
      <c r="X98" s="61">
        <f t="shared" si="25"/>
        <v>0</v>
      </c>
      <c r="Y98" s="61">
        <f t="shared" si="26"/>
        <v>0</v>
      </c>
      <c r="Z98" s="76">
        <f t="shared" si="27"/>
        <v>0</v>
      </c>
      <c r="AA98" s="78">
        <f t="shared" si="28"/>
        <v>0</v>
      </c>
      <c r="AB98" s="79">
        <f t="shared" si="29"/>
        <v>0</v>
      </c>
      <c r="AC98" s="61">
        <f t="shared" si="30"/>
        <v>0</v>
      </c>
      <c r="AD98" s="61">
        <f t="shared" si="31"/>
        <v>0</v>
      </c>
      <c r="AE98" s="61">
        <f t="shared" si="32"/>
        <v>0</v>
      </c>
      <c r="AF98" s="13">
        <v>0.4</v>
      </c>
      <c r="AG98" s="26">
        <f t="shared" si="33"/>
        <v>0.6</v>
      </c>
      <c r="AH98" s="81">
        <f t="shared" si="34"/>
        <v>600.1750548</v>
      </c>
      <c r="AI98" s="71">
        <f t="shared" si="39"/>
        <v>0</v>
      </c>
      <c r="AJ98" s="73">
        <f t="shared" si="35"/>
        <v>0</v>
      </c>
      <c r="AK98" s="75">
        <f t="shared" si="36"/>
        <v>0</v>
      </c>
      <c r="AL98" s="52">
        <f t="shared" si="40"/>
        <v>600.1750548</v>
      </c>
      <c r="AM98" s="71">
        <f t="shared" si="37"/>
        <v>0</v>
      </c>
      <c r="AN98" s="75">
        <f t="shared" si="38"/>
        <v>0</v>
      </c>
    </row>
    <row r="99" spans="1:40" x14ac:dyDescent="0.25">
      <c r="A99" s="27">
        <v>45597</v>
      </c>
      <c r="B99" s="28" t="s">
        <v>51</v>
      </c>
      <c r="C99" s="67">
        <v>0.13</v>
      </c>
      <c r="D99" s="29">
        <v>0</v>
      </c>
      <c r="E99" s="68">
        <v>0</v>
      </c>
      <c r="F99" s="19">
        <v>0</v>
      </c>
      <c r="G99" s="20">
        <v>0</v>
      </c>
      <c r="H99" s="12"/>
      <c r="I99" s="2">
        <f t="shared" si="21"/>
        <v>0</v>
      </c>
      <c r="J99" s="11">
        <f t="shared" si="22"/>
        <v>0</v>
      </c>
      <c r="K99" s="49">
        <v>579.14317200000005</v>
      </c>
      <c r="L99" s="50">
        <v>614.19631000000004</v>
      </c>
      <c r="M99" s="50">
        <v>683.47337200000004</v>
      </c>
      <c r="N99" s="51"/>
      <c r="O99" s="13"/>
      <c r="P99" s="14"/>
      <c r="Q99" s="14"/>
      <c r="R99" s="26">
        <f t="shared" si="23"/>
        <v>1</v>
      </c>
      <c r="S99" s="15"/>
      <c r="T99" s="16"/>
      <c r="U99" s="16"/>
      <c r="V99" s="17"/>
      <c r="W99" s="61">
        <f t="shared" si="24"/>
        <v>0</v>
      </c>
      <c r="X99" s="61">
        <f t="shared" si="25"/>
        <v>0</v>
      </c>
      <c r="Y99" s="61">
        <f t="shared" si="26"/>
        <v>0</v>
      </c>
      <c r="Z99" s="76">
        <f t="shared" si="27"/>
        <v>0</v>
      </c>
      <c r="AA99" s="78">
        <f t="shared" si="28"/>
        <v>0</v>
      </c>
      <c r="AB99" s="79">
        <f t="shared" si="29"/>
        <v>0</v>
      </c>
      <c r="AC99" s="61">
        <f t="shared" si="30"/>
        <v>0</v>
      </c>
      <c r="AD99" s="61">
        <f t="shared" si="31"/>
        <v>0</v>
      </c>
      <c r="AE99" s="61">
        <f t="shared" si="32"/>
        <v>0</v>
      </c>
      <c r="AF99" s="13">
        <v>0.4</v>
      </c>
      <c r="AG99" s="26">
        <f t="shared" si="33"/>
        <v>0.6</v>
      </c>
      <c r="AH99" s="81">
        <f t="shared" si="34"/>
        <v>600.1750548</v>
      </c>
      <c r="AI99" s="71">
        <f t="shared" si="39"/>
        <v>0</v>
      </c>
      <c r="AJ99" s="73">
        <f t="shared" si="35"/>
        <v>0</v>
      </c>
      <c r="AK99" s="75">
        <f t="shared" si="36"/>
        <v>0</v>
      </c>
      <c r="AL99" s="52">
        <f t="shared" si="40"/>
        <v>600.1750548</v>
      </c>
      <c r="AM99" s="71">
        <f t="shared" si="37"/>
        <v>0</v>
      </c>
      <c r="AN99" s="75">
        <f t="shared" si="38"/>
        <v>0</v>
      </c>
    </row>
    <row r="100" spans="1:40" x14ac:dyDescent="0.25">
      <c r="A100" s="27">
        <v>45627</v>
      </c>
      <c r="B100" s="28" t="s">
        <v>51</v>
      </c>
      <c r="C100" s="67">
        <v>0.13</v>
      </c>
      <c r="D100" s="29">
        <v>0</v>
      </c>
      <c r="E100" s="68">
        <v>0</v>
      </c>
      <c r="F100" s="19">
        <v>0</v>
      </c>
      <c r="G100" s="20">
        <v>0</v>
      </c>
      <c r="H100" s="12"/>
      <c r="I100" s="2">
        <f t="shared" si="21"/>
        <v>0</v>
      </c>
      <c r="J100" s="11">
        <f t="shared" si="22"/>
        <v>0</v>
      </c>
      <c r="K100" s="49">
        <v>579.14317200000005</v>
      </c>
      <c r="L100" s="50">
        <v>614.19631000000004</v>
      </c>
      <c r="M100" s="50">
        <v>683.47337200000004</v>
      </c>
      <c r="N100" s="51"/>
      <c r="O100" s="13"/>
      <c r="P100" s="14"/>
      <c r="Q100" s="14"/>
      <c r="R100" s="26">
        <f t="shared" si="23"/>
        <v>1</v>
      </c>
      <c r="S100" s="15"/>
      <c r="T100" s="16"/>
      <c r="U100" s="16"/>
      <c r="V100" s="17"/>
      <c r="W100" s="61">
        <f t="shared" si="24"/>
        <v>0</v>
      </c>
      <c r="X100" s="61">
        <f t="shared" si="25"/>
        <v>0</v>
      </c>
      <c r="Y100" s="61">
        <f t="shared" si="26"/>
        <v>0</v>
      </c>
      <c r="Z100" s="76">
        <f t="shared" si="27"/>
        <v>0</v>
      </c>
      <c r="AA100" s="78">
        <f t="shared" si="28"/>
        <v>0</v>
      </c>
      <c r="AB100" s="79">
        <f t="shared" si="29"/>
        <v>0</v>
      </c>
      <c r="AC100" s="61">
        <f t="shared" si="30"/>
        <v>0</v>
      </c>
      <c r="AD100" s="61">
        <f t="shared" si="31"/>
        <v>0</v>
      </c>
      <c r="AE100" s="61">
        <f t="shared" si="32"/>
        <v>0</v>
      </c>
      <c r="AF100" s="13">
        <v>0.4</v>
      </c>
      <c r="AG100" s="26">
        <f t="shared" si="33"/>
        <v>0.6</v>
      </c>
      <c r="AH100" s="81">
        <f t="shared" si="34"/>
        <v>600.1750548</v>
      </c>
      <c r="AI100" s="71">
        <f t="shared" si="39"/>
        <v>0</v>
      </c>
      <c r="AJ100" s="73">
        <f t="shared" si="35"/>
        <v>0</v>
      </c>
      <c r="AK100" s="75">
        <f t="shared" si="36"/>
        <v>0</v>
      </c>
      <c r="AL100" s="52">
        <f t="shared" si="40"/>
        <v>600.1750548</v>
      </c>
      <c r="AM100" s="71">
        <f t="shared" si="37"/>
        <v>0</v>
      </c>
      <c r="AN100" s="75">
        <f t="shared" si="38"/>
        <v>0</v>
      </c>
    </row>
    <row r="101" spans="1:40" x14ac:dyDescent="0.25">
      <c r="A101" s="27">
        <v>45292</v>
      </c>
      <c r="B101" s="28" t="s">
        <v>52</v>
      </c>
      <c r="C101" s="67">
        <v>0.13</v>
      </c>
      <c r="D101" s="29">
        <v>48</v>
      </c>
      <c r="E101" s="68">
        <v>48</v>
      </c>
      <c r="F101" s="19">
        <v>48</v>
      </c>
      <c r="G101" s="20">
        <v>48</v>
      </c>
      <c r="H101" s="12">
        <v>0.95</v>
      </c>
      <c r="I101" s="2">
        <f t="shared" si="21"/>
        <v>45.599999999999994</v>
      </c>
      <c r="J101" s="11">
        <f t="shared" si="22"/>
        <v>0.94999999999999984</v>
      </c>
      <c r="K101" s="49">
        <v>610.51245958333334</v>
      </c>
      <c r="L101" s="50">
        <v>647.09726958333329</v>
      </c>
      <c r="M101" s="50">
        <v>719.93672062500002</v>
      </c>
      <c r="N101" s="51">
        <v>0</v>
      </c>
      <c r="O101" s="13">
        <v>0.6</v>
      </c>
      <c r="P101" s="14">
        <v>0.4</v>
      </c>
      <c r="Q101" s="14">
        <v>0</v>
      </c>
      <c r="R101" s="26">
        <f t="shared" si="23"/>
        <v>0</v>
      </c>
      <c r="S101" s="15">
        <v>0.05</v>
      </c>
      <c r="T101" s="16">
        <v>0.05</v>
      </c>
      <c r="U101" s="16">
        <v>0</v>
      </c>
      <c r="V101" s="17">
        <v>0</v>
      </c>
      <c r="W101" s="61">
        <f t="shared" si="24"/>
        <v>16419.659338998597</v>
      </c>
      <c r="X101" s="61">
        <f t="shared" si="25"/>
        <v>11602.402275847599</v>
      </c>
      <c r="Y101" s="61">
        <f t="shared" si="26"/>
        <v>0</v>
      </c>
      <c r="Z101" s="76">
        <f t="shared" si="27"/>
        <v>0</v>
      </c>
      <c r="AA101" s="78">
        <f t="shared" si="28"/>
        <v>28022.061614846196</v>
      </c>
      <c r="AB101" s="79">
        <f t="shared" si="29"/>
        <v>3642.8680099300054</v>
      </c>
      <c r="AC101" s="61">
        <f t="shared" si="30"/>
        <v>614.51889506241662</v>
      </c>
      <c r="AD101" s="61">
        <f t="shared" si="31"/>
        <v>583.79295030929575</v>
      </c>
      <c r="AE101" s="61">
        <f t="shared" si="32"/>
        <v>625.14638358333332</v>
      </c>
      <c r="AF101" s="13">
        <v>0.4</v>
      </c>
      <c r="AG101" s="26">
        <f t="shared" si="33"/>
        <v>0.6</v>
      </c>
      <c r="AH101" s="81">
        <f t="shared" si="34"/>
        <v>632.46334558333331</v>
      </c>
      <c r="AI101" s="71">
        <f t="shared" si="39"/>
        <v>0.94999999999999984</v>
      </c>
      <c r="AJ101" s="73">
        <f t="shared" si="35"/>
        <v>30358.240588000001</v>
      </c>
      <c r="AK101" s="75">
        <f t="shared" si="36"/>
        <v>28840.328558599995</v>
      </c>
      <c r="AL101" s="52">
        <f t="shared" si="40"/>
        <v>632.46334558333331</v>
      </c>
      <c r="AM101" s="71">
        <f t="shared" si="37"/>
        <v>0.94999999999999984</v>
      </c>
      <c r="AN101" s="75">
        <f t="shared" si="38"/>
        <v>28840.328558599995</v>
      </c>
    </row>
    <row r="102" spans="1:40" x14ac:dyDescent="0.25">
      <c r="A102" s="27">
        <v>45323</v>
      </c>
      <c r="B102" s="28" t="s">
        <v>52</v>
      </c>
      <c r="C102" s="67">
        <v>0.13</v>
      </c>
      <c r="D102" s="29">
        <v>48</v>
      </c>
      <c r="E102" s="68">
        <v>48</v>
      </c>
      <c r="F102" s="19">
        <v>48</v>
      </c>
      <c r="G102" s="20">
        <v>48</v>
      </c>
      <c r="H102" s="12">
        <v>0.95</v>
      </c>
      <c r="I102" s="2">
        <f t="shared" si="21"/>
        <v>45.599999999999994</v>
      </c>
      <c r="J102" s="11">
        <f t="shared" si="22"/>
        <v>0.94999999999999984</v>
      </c>
      <c r="K102" s="49">
        <v>610.51245958333334</v>
      </c>
      <c r="L102" s="50">
        <v>647.09726958333329</v>
      </c>
      <c r="M102" s="50">
        <v>719.93672062500002</v>
      </c>
      <c r="N102" s="51">
        <v>0</v>
      </c>
      <c r="O102" s="13">
        <v>0.6</v>
      </c>
      <c r="P102" s="14">
        <v>0.4</v>
      </c>
      <c r="Q102" s="14">
        <v>0</v>
      </c>
      <c r="R102" s="26">
        <f t="shared" si="23"/>
        <v>0</v>
      </c>
      <c r="S102" s="15">
        <v>0.05</v>
      </c>
      <c r="T102" s="16">
        <v>0.05</v>
      </c>
      <c r="U102" s="16">
        <v>0</v>
      </c>
      <c r="V102" s="17">
        <v>0</v>
      </c>
      <c r="W102" s="61">
        <f t="shared" si="24"/>
        <v>16419.659338998597</v>
      </c>
      <c r="X102" s="61">
        <f t="shared" si="25"/>
        <v>11602.402275847599</v>
      </c>
      <c r="Y102" s="61">
        <f t="shared" si="26"/>
        <v>0</v>
      </c>
      <c r="Z102" s="76">
        <f t="shared" si="27"/>
        <v>0</v>
      </c>
      <c r="AA102" s="78">
        <f t="shared" si="28"/>
        <v>28022.061614846196</v>
      </c>
      <c r="AB102" s="79">
        <f t="shared" si="29"/>
        <v>3642.8680099300054</v>
      </c>
      <c r="AC102" s="61">
        <f t="shared" si="30"/>
        <v>614.51889506241662</v>
      </c>
      <c r="AD102" s="61">
        <f t="shared" si="31"/>
        <v>583.79295030929575</v>
      </c>
      <c r="AE102" s="61">
        <f t="shared" si="32"/>
        <v>625.14638358333332</v>
      </c>
      <c r="AF102" s="13">
        <v>0.4</v>
      </c>
      <c r="AG102" s="26">
        <f t="shared" si="33"/>
        <v>0.6</v>
      </c>
      <c r="AH102" s="81">
        <f t="shared" si="34"/>
        <v>632.46334558333331</v>
      </c>
      <c r="AI102" s="71">
        <f t="shared" si="39"/>
        <v>0.94999999999999984</v>
      </c>
      <c r="AJ102" s="73">
        <f t="shared" si="35"/>
        <v>30358.240588000001</v>
      </c>
      <c r="AK102" s="75">
        <f t="shared" si="36"/>
        <v>28840.328558599995</v>
      </c>
      <c r="AL102" s="52">
        <f t="shared" si="40"/>
        <v>632.46334558333331</v>
      </c>
      <c r="AM102" s="71">
        <f t="shared" si="37"/>
        <v>0.94999999999999984</v>
      </c>
      <c r="AN102" s="75">
        <f t="shared" si="38"/>
        <v>28840.328558599995</v>
      </c>
    </row>
    <row r="103" spans="1:40" x14ac:dyDescent="0.25">
      <c r="A103" s="27">
        <v>45352</v>
      </c>
      <c r="B103" s="28" t="s">
        <v>52</v>
      </c>
      <c r="C103" s="67">
        <v>0.13</v>
      </c>
      <c r="D103" s="29">
        <v>48</v>
      </c>
      <c r="E103" s="68">
        <v>48</v>
      </c>
      <c r="F103" s="19">
        <v>48</v>
      </c>
      <c r="G103" s="20">
        <v>48</v>
      </c>
      <c r="H103" s="12">
        <v>0.95</v>
      </c>
      <c r="I103" s="2">
        <f t="shared" si="21"/>
        <v>45.599999999999994</v>
      </c>
      <c r="J103" s="11">
        <f t="shared" si="22"/>
        <v>0.94999999999999984</v>
      </c>
      <c r="K103" s="49">
        <v>610.51245958333334</v>
      </c>
      <c r="L103" s="50">
        <v>647.09726958333329</v>
      </c>
      <c r="M103" s="50">
        <v>719.93672062500002</v>
      </c>
      <c r="N103" s="51">
        <v>0</v>
      </c>
      <c r="O103" s="13">
        <v>0.6</v>
      </c>
      <c r="P103" s="14">
        <v>0.4</v>
      </c>
      <c r="Q103" s="14">
        <v>0</v>
      </c>
      <c r="R103" s="26">
        <f t="shared" si="23"/>
        <v>0</v>
      </c>
      <c r="S103" s="15">
        <v>0.05</v>
      </c>
      <c r="T103" s="16">
        <v>0.05</v>
      </c>
      <c r="U103" s="16">
        <v>0</v>
      </c>
      <c r="V103" s="17">
        <v>0</v>
      </c>
      <c r="W103" s="61">
        <f t="shared" si="24"/>
        <v>16419.659338998597</v>
      </c>
      <c r="X103" s="61">
        <f t="shared" si="25"/>
        <v>11602.402275847599</v>
      </c>
      <c r="Y103" s="61">
        <f t="shared" si="26"/>
        <v>0</v>
      </c>
      <c r="Z103" s="76">
        <f t="shared" si="27"/>
        <v>0</v>
      </c>
      <c r="AA103" s="78">
        <f t="shared" si="28"/>
        <v>28022.061614846196</v>
      </c>
      <c r="AB103" s="79">
        <f t="shared" si="29"/>
        <v>3642.8680099300054</v>
      </c>
      <c r="AC103" s="61">
        <f t="shared" si="30"/>
        <v>614.51889506241662</v>
      </c>
      <c r="AD103" s="61">
        <f t="shared" si="31"/>
        <v>583.79295030929575</v>
      </c>
      <c r="AE103" s="61">
        <f t="shared" si="32"/>
        <v>625.14638358333332</v>
      </c>
      <c r="AF103" s="13">
        <v>0.4</v>
      </c>
      <c r="AG103" s="26">
        <f t="shared" si="33"/>
        <v>0.6</v>
      </c>
      <c r="AH103" s="81">
        <f t="shared" si="34"/>
        <v>632.46334558333331</v>
      </c>
      <c r="AI103" s="71">
        <f t="shared" si="39"/>
        <v>0.94999999999999984</v>
      </c>
      <c r="AJ103" s="73">
        <f t="shared" si="35"/>
        <v>30358.240588000001</v>
      </c>
      <c r="AK103" s="75">
        <f t="shared" si="36"/>
        <v>28840.328558599995</v>
      </c>
      <c r="AL103" s="52">
        <f t="shared" si="40"/>
        <v>632.46334558333331</v>
      </c>
      <c r="AM103" s="71">
        <f t="shared" si="37"/>
        <v>0.94999999999999984</v>
      </c>
      <c r="AN103" s="75">
        <f t="shared" si="38"/>
        <v>28840.328558599995</v>
      </c>
    </row>
    <row r="104" spans="1:40" x14ac:dyDescent="0.25">
      <c r="A104" s="27">
        <v>45383</v>
      </c>
      <c r="B104" s="28" t="s">
        <v>52</v>
      </c>
      <c r="C104" s="67">
        <v>0.13</v>
      </c>
      <c r="D104" s="29">
        <v>48</v>
      </c>
      <c r="E104" s="68">
        <v>48</v>
      </c>
      <c r="F104" s="19">
        <v>48</v>
      </c>
      <c r="G104" s="20">
        <v>48</v>
      </c>
      <c r="H104" s="12">
        <v>0.95</v>
      </c>
      <c r="I104" s="2">
        <f t="shared" si="21"/>
        <v>45.599999999999994</v>
      </c>
      <c r="J104" s="11">
        <f t="shared" si="22"/>
        <v>0.94999999999999984</v>
      </c>
      <c r="K104" s="49">
        <v>610.51245958333334</v>
      </c>
      <c r="L104" s="50">
        <v>647.09726958333329</v>
      </c>
      <c r="M104" s="50">
        <v>719.93672062500002</v>
      </c>
      <c r="N104" s="51">
        <v>0</v>
      </c>
      <c r="O104" s="13">
        <v>0.6</v>
      </c>
      <c r="P104" s="14">
        <v>0.4</v>
      </c>
      <c r="Q104" s="14">
        <v>0</v>
      </c>
      <c r="R104" s="26">
        <f t="shared" si="23"/>
        <v>0</v>
      </c>
      <c r="S104" s="15">
        <v>0.05</v>
      </c>
      <c r="T104" s="16">
        <v>0.05</v>
      </c>
      <c r="U104" s="16">
        <v>0</v>
      </c>
      <c r="V104" s="17">
        <v>0</v>
      </c>
      <c r="W104" s="61">
        <f t="shared" si="24"/>
        <v>16419.659338998597</v>
      </c>
      <c r="X104" s="61">
        <f t="shared" si="25"/>
        <v>11602.402275847599</v>
      </c>
      <c r="Y104" s="61">
        <f t="shared" si="26"/>
        <v>0</v>
      </c>
      <c r="Z104" s="76">
        <f t="shared" si="27"/>
        <v>0</v>
      </c>
      <c r="AA104" s="78">
        <f t="shared" si="28"/>
        <v>28022.061614846196</v>
      </c>
      <c r="AB104" s="79">
        <f t="shared" si="29"/>
        <v>3642.8680099300054</v>
      </c>
      <c r="AC104" s="61">
        <f t="shared" si="30"/>
        <v>614.51889506241662</v>
      </c>
      <c r="AD104" s="61">
        <f t="shared" si="31"/>
        <v>583.79295030929575</v>
      </c>
      <c r="AE104" s="61">
        <f t="shared" si="32"/>
        <v>625.14638358333332</v>
      </c>
      <c r="AF104" s="13">
        <v>0.4</v>
      </c>
      <c r="AG104" s="26">
        <f t="shared" si="33"/>
        <v>0.6</v>
      </c>
      <c r="AH104" s="81">
        <f t="shared" si="34"/>
        <v>632.46334558333331</v>
      </c>
      <c r="AI104" s="71">
        <f t="shared" si="39"/>
        <v>0.94999999999999984</v>
      </c>
      <c r="AJ104" s="73">
        <f t="shared" si="35"/>
        <v>30358.240588000001</v>
      </c>
      <c r="AK104" s="75">
        <f t="shared" si="36"/>
        <v>28840.328558599995</v>
      </c>
      <c r="AL104" s="52">
        <f t="shared" si="40"/>
        <v>632.46334558333331</v>
      </c>
      <c r="AM104" s="71">
        <f t="shared" si="37"/>
        <v>0.94999999999999984</v>
      </c>
      <c r="AN104" s="75">
        <f t="shared" si="38"/>
        <v>28840.328558599995</v>
      </c>
    </row>
    <row r="105" spans="1:40" x14ac:dyDescent="0.25">
      <c r="A105" s="27">
        <v>45413</v>
      </c>
      <c r="B105" s="28" t="s">
        <v>52</v>
      </c>
      <c r="C105" s="67">
        <v>0.13</v>
      </c>
      <c r="D105" s="29">
        <v>48</v>
      </c>
      <c r="E105" s="68">
        <v>48</v>
      </c>
      <c r="F105" s="19">
        <v>48</v>
      </c>
      <c r="G105" s="20">
        <v>48</v>
      </c>
      <c r="H105" s="12">
        <v>0.92</v>
      </c>
      <c r="I105" s="2">
        <f t="shared" si="21"/>
        <v>44.160000000000004</v>
      </c>
      <c r="J105" s="11">
        <f t="shared" si="22"/>
        <v>0.92</v>
      </c>
      <c r="K105" s="49">
        <v>610.51245958333334</v>
      </c>
      <c r="L105" s="50">
        <v>647.09726958333329</v>
      </c>
      <c r="M105" s="50">
        <v>719.93672062500002</v>
      </c>
      <c r="N105" s="51">
        <v>0</v>
      </c>
      <c r="O105" s="13">
        <v>0.6</v>
      </c>
      <c r="P105" s="14">
        <v>0.4</v>
      </c>
      <c r="Q105" s="14">
        <v>0</v>
      </c>
      <c r="R105" s="26">
        <f t="shared" si="23"/>
        <v>0</v>
      </c>
      <c r="S105" s="15">
        <v>0.05</v>
      </c>
      <c r="T105" s="16">
        <v>0.05</v>
      </c>
      <c r="U105" s="16">
        <v>0</v>
      </c>
      <c r="V105" s="17">
        <v>0</v>
      </c>
      <c r="W105" s="61">
        <f t="shared" si="24"/>
        <v>15901.143780924962</v>
      </c>
      <c r="X105" s="61">
        <f t="shared" si="25"/>
        <v>11236.01062503136</v>
      </c>
      <c r="Y105" s="61">
        <f t="shared" si="26"/>
        <v>0</v>
      </c>
      <c r="Z105" s="76">
        <f t="shared" si="27"/>
        <v>0</v>
      </c>
      <c r="AA105" s="78">
        <f t="shared" si="28"/>
        <v>27137.154405956324</v>
      </c>
      <c r="AB105" s="79">
        <f t="shared" si="29"/>
        <v>3527.8300727743222</v>
      </c>
      <c r="AC105" s="61">
        <f t="shared" si="30"/>
        <v>614.51889506241673</v>
      </c>
      <c r="AD105" s="61">
        <f t="shared" si="31"/>
        <v>565.35738345742345</v>
      </c>
      <c r="AE105" s="61">
        <f t="shared" si="32"/>
        <v>625.14638358333332</v>
      </c>
      <c r="AF105" s="13">
        <v>0.4</v>
      </c>
      <c r="AG105" s="26">
        <f t="shared" si="33"/>
        <v>0.6</v>
      </c>
      <c r="AH105" s="81">
        <f t="shared" si="34"/>
        <v>632.46334558333331</v>
      </c>
      <c r="AI105" s="71">
        <f t="shared" si="39"/>
        <v>0.92</v>
      </c>
      <c r="AJ105" s="73">
        <f t="shared" si="35"/>
        <v>30358.240588000001</v>
      </c>
      <c r="AK105" s="75">
        <f t="shared" si="36"/>
        <v>27929.581340960001</v>
      </c>
      <c r="AL105" s="52">
        <f t="shared" si="40"/>
        <v>632.46334558333331</v>
      </c>
      <c r="AM105" s="71">
        <f t="shared" si="37"/>
        <v>0.92</v>
      </c>
      <c r="AN105" s="75">
        <f t="shared" si="38"/>
        <v>27929.581340959998</v>
      </c>
    </row>
    <row r="106" spans="1:40" x14ac:dyDescent="0.25">
      <c r="A106" s="27">
        <v>45444</v>
      </c>
      <c r="B106" s="28" t="s">
        <v>52</v>
      </c>
      <c r="C106" s="67">
        <v>0.13</v>
      </c>
      <c r="D106" s="29">
        <v>48</v>
      </c>
      <c r="E106" s="68">
        <v>48</v>
      </c>
      <c r="F106" s="19">
        <v>48</v>
      </c>
      <c r="G106" s="20">
        <v>48</v>
      </c>
      <c r="H106" s="12">
        <v>0.92</v>
      </c>
      <c r="I106" s="2">
        <f t="shared" si="21"/>
        <v>44.160000000000004</v>
      </c>
      <c r="J106" s="11">
        <f t="shared" si="22"/>
        <v>0.92</v>
      </c>
      <c r="K106" s="49">
        <v>610.51245958333334</v>
      </c>
      <c r="L106" s="50">
        <v>647.09726958333329</v>
      </c>
      <c r="M106" s="50">
        <v>719.93672062500002</v>
      </c>
      <c r="N106" s="51">
        <v>0</v>
      </c>
      <c r="O106" s="13">
        <v>0.6</v>
      </c>
      <c r="P106" s="14">
        <v>0.4</v>
      </c>
      <c r="Q106" s="14">
        <v>0</v>
      </c>
      <c r="R106" s="26">
        <f t="shared" si="23"/>
        <v>0</v>
      </c>
      <c r="S106" s="15">
        <v>0.05</v>
      </c>
      <c r="T106" s="16">
        <v>0.05</v>
      </c>
      <c r="U106" s="16">
        <v>0</v>
      </c>
      <c r="V106" s="17">
        <v>0</v>
      </c>
      <c r="W106" s="61">
        <f t="shared" si="24"/>
        <v>15901.143780924962</v>
      </c>
      <c r="X106" s="61">
        <f t="shared" si="25"/>
        <v>11236.01062503136</v>
      </c>
      <c r="Y106" s="61">
        <f t="shared" si="26"/>
        <v>0</v>
      </c>
      <c r="Z106" s="76">
        <f t="shared" si="27"/>
        <v>0</v>
      </c>
      <c r="AA106" s="78">
        <f t="shared" si="28"/>
        <v>27137.154405956324</v>
      </c>
      <c r="AB106" s="79">
        <f t="shared" si="29"/>
        <v>3527.8300727743222</v>
      </c>
      <c r="AC106" s="61">
        <f t="shared" si="30"/>
        <v>614.51889506241673</v>
      </c>
      <c r="AD106" s="61">
        <f t="shared" si="31"/>
        <v>565.35738345742345</v>
      </c>
      <c r="AE106" s="61">
        <f t="shared" si="32"/>
        <v>625.14638358333332</v>
      </c>
      <c r="AF106" s="13">
        <v>0.4</v>
      </c>
      <c r="AG106" s="26">
        <f t="shared" si="33"/>
        <v>0.6</v>
      </c>
      <c r="AH106" s="81">
        <f t="shared" si="34"/>
        <v>632.46334558333331</v>
      </c>
      <c r="AI106" s="71">
        <f t="shared" si="39"/>
        <v>0.92</v>
      </c>
      <c r="AJ106" s="73">
        <f t="shared" si="35"/>
        <v>30358.240588000001</v>
      </c>
      <c r="AK106" s="75">
        <f t="shared" si="36"/>
        <v>27929.581340960001</v>
      </c>
      <c r="AL106" s="52">
        <f t="shared" si="40"/>
        <v>632.46334558333331</v>
      </c>
      <c r="AM106" s="71">
        <f t="shared" si="37"/>
        <v>0.92</v>
      </c>
      <c r="AN106" s="75">
        <f t="shared" si="38"/>
        <v>27929.581340959998</v>
      </c>
    </row>
    <row r="107" spans="1:40" x14ac:dyDescent="0.25">
      <c r="A107" s="27">
        <v>45474</v>
      </c>
      <c r="B107" s="28" t="s">
        <v>52</v>
      </c>
      <c r="C107" s="67">
        <v>0.13</v>
      </c>
      <c r="D107" s="29">
        <v>48</v>
      </c>
      <c r="E107" s="68">
        <v>48</v>
      </c>
      <c r="F107" s="19">
        <v>48</v>
      </c>
      <c r="G107" s="20">
        <v>48</v>
      </c>
      <c r="H107" s="12">
        <v>0.75</v>
      </c>
      <c r="I107" s="2">
        <f t="shared" si="21"/>
        <v>36</v>
      </c>
      <c r="J107" s="11">
        <f t="shared" si="22"/>
        <v>0.75</v>
      </c>
      <c r="K107" s="49">
        <v>610.51245958333334</v>
      </c>
      <c r="L107" s="50">
        <v>647.09726958333329</v>
      </c>
      <c r="M107" s="50">
        <v>719.93672062500002</v>
      </c>
      <c r="N107" s="51">
        <v>0</v>
      </c>
      <c r="O107" s="13">
        <v>0.6</v>
      </c>
      <c r="P107" s="14">
        <v>0.4</v>
      </c>
      <c r="Q107" s="14">
        <v>0</v>
      </c>
      <c r="R107" s="26">
        <f t="shared" si="23"/>
        <v>0</v>
      </c>
      <c r="S107" s="15">
        <v>0.05</v>
      </c>
      <c r="T107" s="16">
        <v>0.05</v>
      </c>
      <c r="U107" s="16">
        <v>0.2</v>
      </c>
      <c r="V107" s="17">
        <v>0</v>
      </c>
      <c r="W107" s="61">
        <f t="shared" si="24"/>
        <v>12831.018260571</v>
      </c>
      <c r="X107" s="61">
        <f t="shared" si="25"/>
        <v>9066.6092635860005</v>
      </c>
      <c r="Y107" s="61">
        <f t="shared" si="26"/>
        <v>0</v>
      </c>
      <c r="Z107" s="76">
        <f t="shared" si="27"/>
        <v>0</v>
      </c>
      <c r="AA107" s="78">
        <f t="shared" si="28"/>
        <v>21897.627524157</v>
      </c>
      <c r="AB107" s="79">
        <f t="shared" si="29"/>
        <v>2846.69157814041</v>
      </c>
      <c r="AC107" s="61">
        <f t="shared" si="30"/>
        <v>608.26743122658331</v>
      </c>
      <c r="AD107" s="61">
        <f t="shared" si="31"/>
        <v>456.20057341993748</v>
      </c>
      <c r="AE107" s="61">
        <f t="shared" si="32"/>
        <v>625.14638358333332</v>
      </c>
      <c r="AF107" s="13">
        <v>0.4</v>
      </c>
      <c r="AG107" s="26">
        <f t="shared" si="33"/>
        <v>0.6</v>
      </c>
      <c r="AH107" s="81">
        <f t="shared" si="34"/>
        <v>632.46334558333331</v>
      </c>
      <c r="AI107" s="71">
        <f t="shared" si="39"/>
        <v>0.75</v>
      </c>
      <c r="AJ107" s="73">
        <f t="shared" si="35"/>
        <v>30358.240588000001</v>
      </c>
      <c r="AK107" s="75">
        <f t="shared" si="36"/>
        <v>22768.680441</v>
      </c>
      <c r="AL107" s="52">
        <f t="shared" si="40"/>
        <v>632.46334558333331</v>
      </c>
      <c r="AM107" s="71">
        <f t="shared" si="37"/>
        <v>0.75</v>
      </c>
      <c r="AN107" s="75">
        <f t="shared" si="38"/>
        <v>22768.680441</v>
      </c>
    </row>
    <row r="108" spans="1:40" x14ac:dyDescent="0.25">
      <c r="A108" s="27">
        <v>45505</v>
      </c>
      <c r="B108" s="28" t="s">
        <v>52</v>
      </c>
      <c r="C108" s="67">
        <v>0.13</v>
      </c>
      <c r="D108" s="29">
        <v>48</v>
      </c>
      <c r="E108" s="68">
        <v>48</v>
      </c>
      <c r="F108" s="19">
        <v>48</v>
      </c>
      <c r="G108" s="20">
        <v>48</v>
      </c>
      <c r="H108" s="12">
        <v>0.4</v>
      </c>
      <c r="I108" s="2">
        <f t="shared" si="21"/>
        <v>19.200000000000003</v>
      </c>
      <c r="J108" s="11">
        <f t="shared" si="22"/>
        <v>0.40000000000000008</v>
      </c>
      <c r="K108" s="49">
        <v>610.51245958333334</v>
      </c>
      <c r="L108" s="50">
        <v>647.09726958333329</v>
      </c>
      <c r="M108" s="50">
        <v>719.93672062500002</v>
      </c>
      <c r="N108" s="51">
        <v>0</v>
      </c>
      <c r="O108" s="13">
        <v>0.6</v>
      </c>
      <c r="P108" s="14">
        <v>0.4</v>
      </c>
      <c r="Q108" s="14">
        <v>0</v>
      </c>
      <c r="R108" s="26">
        <f t="shared" si="23"/>
        <v>0</v>
      </c>
      <c r="S108" s="15">
        <v>0.05</v>
      </c>
      <c r="T108" s="16">
        <v>0.05</v>
      </c>
      <c r="U108" s="16">
        <v>0.2</v>
      </c>
      <c r="V108" s="17">
        <v>0</v>
      </c>
      <c r="W108" s="61">
        <f t="shared" si="24"/>
        <v>6843.2097389712017</v>
      </c>
      <c r="X108" s="61">
        <f t="shared" si="25"/>
        <v>4835.524940579201</v>
      </c>
      <c r="Y108" s="61">
        <f t="shared" si="26"/>
        <v>0</v>
      </c>
      <c r="Z108" s="76">
        <f t="shared" si="27"/>
        <v>0</v>
      </c>
      <c r="AA108" s="78">
        <f t="shared" si="28"/>
        <v>11678.734679550402</v>
      </c>
      <c r="AB108" s="79">
        <f t="shared" si="29"/>
        <v>1518.2355083415523</v>
      </c>
      <c r="AC108" s="61">
        <f t="shared" si="30"/>
        <v>608.26743122658331</v>
      </c>
      <c r="AD108" s="61">
        <f t="shared" si="31"/>
        <v>243.30697249063337</v>
      </c>
      <c r="AE108" s="61">
        <f t="shared" si="32"/>
        <v>625.14638358333332</v>
      </c>
      <c r="AF108" s="13">
        <v>0.4</v>
      </c>
      <c r="AG108" s="26">
        <f t="shared" si="33"/>
        <v>0.6</v>
      </c>
      <c r="AH108" s="81">
        <f t="shared" si="34"/>
        <v>632.46334558333331</v>
      </c>
      <c r="AI108" s="71">
        <f t="shared" si="39"/>
        <v>0.40000000000000008</v>
      </c>
      <c r="AJ108" s="73">
        <f t="shared" si="35"/>
        <v>30358.240588000001</v>
      </c>
      <c r="AK108" s="75">
        <f t="shared" si="36"/>
        <v>12143.296235200003</v>
      </c>
      <c r="AL108" s="52">
        <f t="shared" si="40"/>
        <v>632.46334558333331</v>
      </c>
      <c r="AM108" s="71">
        <f t="shared" si="37"/>
        <v>0.40000000000000008</v>
      </c>
      <c r="AN108" s="75">
        <f t="shared" si="38"/>
        <v>12143.296235200003</v>
      </c>
    </row>
    <row r="109" spans="1:40" x14ac:dyDescent="0.25">
      <c r="A109" s="27">
        <v>45536</v>
      </c>
      <c r="B109" s="28" t="s">
        <v>52</v>
      </c>
      <c r="C109" s="67">
        <v>0.13</v>
      </c>
      <c r="D109" s="29">
        <v>48</v>
      </c>
      <c r="E109" s="68">
        <v>48</v>
      </c>
      <c r="F109" s="19">
        <v>48</v>
      </c>
      <c r="G109" s="20">
        <v>48</v>
      </c>
      <c r="H109" s="12">
        <v>0.9</v>
      </c>
      <c r="I109" s="2">
        <f t="shared" si="21"/>
        <v>43.2</v>
      </c>
      <c r="J109" s="11">
        <f t="shared" si="22"/>
        <v>0.9</v>
      </c>
      <c r="K109" s="49">
        <v>625.59923979166672</v>
      </c>
      <c r="L109" s="50">
        <v>663.36601166666662</v>
      </c>
      <c r="M109" s="50">
        <v>738.42888354166666</v>
      </c>
      <c r="N109" s="51">
        <v>0</v>
      </c>
      <c r="O109" s="13">
        <v>0.6</v>
      </c>
      <c r="P109" s="14">
        <v>0.4</v>
      </c>
      <c r="Q109" s="14">
        <v>0</v>
      </c>
      <c r="R109" s="26">
        <f t="shared" si="23"/>
        <v>0</v>
      </c>
      <c r="S109" s="15">
        <v>0.05</v>
      </c>
      <c r="T109" s="16">
        <v>0.05</v>
      </c>
      <c r="U109" s="16">
        <v>0</v>
      </c>
      <c r="V109" s="17">
        <v>0.05</v>
      </c>
      <c r="W109" s="61">
        <f t="shared" si="24"/>
        <v>15858.7905849012</v>
      </c>
      <c r="X109" s="61">
        <f t="shared" si="25"/>
        <v>11210.7794586048</v>
      </c>
      <c r="Y109" s="61">
        <f t="shared" si="26"/>
        <v>0</v>
      </c>
      <c r="Z109" s="76">
        <f t="shared" si="27"/>
        <v>0</v>
      </c>
      <c r="AA109" s="78">
        <f t="shared" si="28"/>
        <v>27069.620043506002</v>
      </c>
      <c r="AB109" s="79">
        <f t="shared" si="29"/>
        <v>3519.0506056557801</v>
      </c>
      <c r="AC109" s="61">
        <f t="shared" si="30"/>
        <v>626.61157508115741</v>
      </c>
      <c r="AD109" s="61">
        <f t="shared" si="31"/>
        <v>563.9504175730417</v>
      </c>
      <c r="AE109" s="61">
        <f t="shared" si="32"/>
        <v>640.70594854166666</v>
      </c>
      <c r="AF109" s="13">
        <v>0.4</v>
      </c>
      <c r="AG109" s="26">
        <f t="shared" si="33"/>
        <v>0.6</v>
      </c>
      <c r="AH109" s="81">
        <f t="shared" si="34"/>
        <v>648.25930291666668</v>
      </c>
      <c r="AI109" s="71">
        <f t="shared" si="39"/>
        <v>0.9</v>
      </c>
      <c r="AJ109" s="73">
        <f t="shared" si="35"/>
        <v>31116.446540000001</v>
      </c>
      <c r="AK109" s="75">
        <f t="shared" si="36"/>
        <v>28004.801886000001</v>
      </c>
      <c r="AL109" s="52">
        <f t="shared" si="40"/>
        <v>648.25930291666668</v>
      </c>
      <c r="AM109" s="71">
        <f t="shared" si="37"/>
        <v>0.9</v>
      </c>
      <c r="AN109" s="75">
        <f t="shared" si="38"/>
        <v>28004.801886000001</v>
      </c>
    </row>
    <row r="110" spans="1:40" x14ac:dyDescent="0.25">
      <c r="A110" s="27">
        <v>45566</v>
      </c>
      <c r="B110" s="28" t="s">
        <v>52</v>
      </c>
      <c r="C110" s="67">
        <v>0.13</v>
      </c>
      <c r="D110" s="29">
        <v>48</v>
      </c>
      <c r="E110" s="68">
        <v>48</v>
      </c>
      <c r="F110" s="19">
        <v>48</v>
      </c>
      <c r="G110" s="20">
        <v>48</v>
      </c>
      <c r="H110" s="12">
        <v>0.96</v>
      </c>
      <c r="I110" s="2">
        <f t="shared" si="21"/>
        <v>46.08</v>
      </c>
      <c r="J110" s="11">
        <f t="shared" si="22"/>
        <v>0.96</v>
      </c>
      <c r="K110" s="49">
        <v>625.59923979166672</v>
      </c>
      <c r="L110" s="50">
        <v>663.36601166666662</v>
      </c>
      <c r="M110" s="50">
        <v>738.42888354166666</v>
      </c>
      <c r="N110" s="51">
        <v>0</v>
      </c>
      <c r="O110" s="13">
        <v>0.6</v>
      </c>
      <c r="P110" s="14">
        <v>0.4</v>
      </c>
      <c r="Q110" s="14">
        <v>0</v>
      </c>
      <c r="R110" s="26">
        <f t="shared" si="23"/>
        <v>0</v>
      </c>
      <c r="S110" s="15">
        <v>0.05</v>
      </c>
      <c r="T110" s="16">
        <v>0.05</v>
      </c>
      <c r="U110" s="16">
        <v>0</v>
      </c>
      <c r="V110" s="17">
        <v>0.05</v>
      </c>
      <c r="W110" s="61">
        <f t="shared" si="24"/>
        <v>16916.04329056128</v>
      </c>
      <c r="X110" s="61">
        <f t="shared" si="25"/>
        <v>11958.164755845119</v>
      </c>
      <c r="Y110" s="61">
        <f t="shared" si="26"/>
        <v>0</v>
      </c>
      <c r="Z110" s="76">
        <f t="shared" si="27"/>
        <v>0</v>
      </c>
      <c r="AA110" s="78">
        <f t="shared" si="28"/>
        <v>28874.258046406398</v>
      </c>
      <c r="AB110" s="79">
        <f t="shared" si="29"/>
        <v>3753.6535460328319</v>
      </c>
      <c r="AC110" s="61">
        <f t="shared" si="30"/>
        <v>626.61150274319436</v>
      </c>
      <c r="AD110" s="61">
        <f t="shared" si="31"/>
        <v>601.54704263346662</v>
      </c>
      <c r="AE110" s="61">
        <f t="shared" si="32"/>
        <v>640.70594854166666</v>
      </c>
      <c r="AF110" s="13">
        <v>0.4</v>
      </c>
      <c r="AG110" s="26">
        <f t="shared" si="33"/>
        <v>0.6</v>
      </c>
      <c r="AH110" s="81">
        <f t="shared" si="34"/>
        <v>648.25930291666668</v>
      </c>
      <c r="AI110" s="71">
        <f t="shared" si="39"/>
        <v>0.96</v>
      </c>
      <c r="AJ110" s="73">
        <f t="shared" si="35"/>
        <v>31116.446540000001</v>
      </c>
      <c r="AK110" s="75">
        <f t="shared" si="36"/>
        <v>29871.7886784</v>
      </c>
      <c r="AL110" s="52">
        <f t="shared" si="40"/>
        <v>648.25930291666668</v>
      </c>
      <c r="AM110" s="71">
        <f t="shared" si="37"/>
        <v>0.96</v>
      </c>
      <c r="AN110" s="75">
        <f t="shared" si="38"/>
        <v>29871.7886784</v>
      </c>
    </row>
    <row r="111" spans="1:40" x14ac:dyDescent="0.25">
      <c r="A111" s="27">
        <v>45597</v>
      </c>
      <c r="B111" s="28" t="s">
        <v>52</v>
      </c>
      <c r="C111" s="67">
        <v>0.13</v>
      </c>
      <c r="D111" s="29">
        <v>48</v>
      </c>
      <c r="E111" s="68">
        <v>48</v>
      </c>
      <c r="F111" s="19">
        <v>48</v>
      </c>
      <c r="G111" s="20">
        <v>48</v>
      </c>
      <c r="H111" s="12">
        <v>0.96</v>
      </c>
      <c r="I111" s="2">
        <f t="shared" si="21"/>
        <v>46.08</v>
      </c>
      <c r="J111" s="11">
        <f t="shared" si="22"/>
        <v>0.96</v>
      </c>
      <c r="K111" s="49">
        <v>625.59923979166672</v>
      </c>
      <c r="L111" s="50">
        <v>663.36601166666662</v>
      </c>
      <c r="M111" s="50">
        <v>738.42888354166666</v>
      </c>
      <c r="N111" s="51">
        <v>0</v>
      </c>
      <c r="O111" s="13">
        <v>0.6</v>
      </c>
      <c r="P111" s="14">
        <v>0.4</v>
      </c>
      <c r="Q111" s="14">
        <v>0</v>
      </c>
      <c r="R111" s="26">
        <f t="shared" si="23"/>
        <v>0</v>
      </c>
      <c r="S111" s="15">
        <v>0.05</v>
      </c>
      <c r="T111" s="16">
        <v>0.05</v>
      </c>
      <c r="U111" s="16">
        <v>0</v>
      </c>
      <c r="V111" s="17">
        <v>0.05</v>
      </c>
      <c r="W111" s="61">
        <f t="shared" si="24"/>
        <v>16916.04329056128</v>
      </c>
      <c r="X111" s="61">
        <f t="shared" si="25"/>
        <v>11958.164755845119</v>
      </c>
      <c r="Y111" s="61">
        <f t="shared" si="26"/>
        <v>0</v>
      </c>
      <c r="Z111" s="76">
        <f t="shared" si="27"/>
        <v>0</v>
      </c>
      <c r="AA111" s="78">
        <f t="shared" si="28"/>
        <v>28874.258046406398</v>
      </c>
      <c r="AB111" s="79">
        <f t="shared" si="29"/>
        <v>3753.6535460328319</v>
      </c>
      <c r="AC111" s="61">
        <f t="shared" si="30"/>
        <v>626.61150274319436</v>
      </c>
      <c r="AD111" s="61">
        <f t="shared" si="31"/>
        <v>601.54704263346662</v>
      </c>
      <c r="AE111" s="61">
        <f t="shared" si="32"/>
        <v>640.70594854166666</v>
      </c>
      <c r="AF111" s="13">
        <v>0.4</v>
      </c>
      <c r="AG111" s="26">
        <f t="shared" si="33"/>
        <v>0.6</v>
      </c>
      <c r="AH111" s="81">
        <f t="shared" si="34"/>
        <v>648.25930291666668</v>
      </c>
      <c r="AI111" s="71">
        <f t="shared" si="39"/>
        <v>0.96</v>
      </c>
      <c r="AJ111" s="73">
        <f t="shared" si="35"/>
        <v>31116.446540000001</v>
      </c>
      <c r="AK111" s="75">
        <f t="shared" si="36"/>
        <v>29871.7886784</v>
      </c>
      <c r="AL111" s="52">
        <f t="shared" si="40"/>
        <v>648.25930291666668</v>
      </c>
      <c r="AM111" s="71">
        <f t="shared" si="37"/>
        <v>0.96</v>
      </c>
      <c r="AN111" s="75">
        <f t="shared" si="38"/>
        <v>29871.7886784</v>
      </c>
    </row>
    <row r="112" spans="1:40" x14ac:dyDescent="0.25">
      <c r="A112" s="27">
        <v>45627</v>
      </c>
      <c r="B112" s="28" t="s">
        <v>52</v>
      </c>
      <c r="C112" s="67">
        <v>0.13</v>
      </c>
      <c r="D112" s="29">
        <v>48</v>
      </c>
      <c r="E112" s="68">
        <v>48</v>
      </c>
      <c r="F112" s="19">
        <v>48</v>
      </c>
      <c r="G112" s="20">
        <v>48</v>
      </c>
      <c r="H112" s="12">
        <v>0.95</v>
      </c>
      <c r="I112" s="2">
        <f t="shared" si="21"/>
        <v>45.599999999999994</v>
      </c>
      <c r="J112" s="11">
        <f t="shared" si="22"/>
        <v>0.94999999999999984</v>
      </c>
      <c r="K112" s="49">
        <v>625.59923979166672</v>
      </c>
      <c r="L112" s="50">
        <v>663.36601166666662</v>
      </c>
      <c r="M112" s="50">
        <v>738.42888354166666</v>
      </c>
      <c r="N112" s="51">
        <v>0</v>
      </c>
      <c r="O112" s="13">
        <v>0.6</v>
      </c>
      <c r="P112" s="14">
        <v>0.4</v>
      </c>
      <c r="Q112" s="14">
        <v>0</v>
      </c>
      <c r="R112" s="26">
        <f t="shared" si="23"/>
        <v>0</v>
      </c>
      <c r="S112" s="15">
        <v>0.05</v>
      </c>
      <c r="T112" s="16">
        <v>0.05</v>
      </c>
      <c r="U112" s="16">
        <v>0</v>
      </c>
      <c r="V112" s="17">
        <v>0.05</v>
      </c>
      <c r="W112" s="61">
        <f t="shared" si="24"/>
        <v>16739.834506284598</v>
      </c>
      <c r="X112" s="61">
        <f t="shared" si="25"/>
        <v>11833.600539638399</v>
      </c>
      <c r="Y112" s="61">
        <f t="shared" si="26"/>
        <v>0</v>
      </c>
      <c r="Z112" s="76">
        <f t="shared" si="27"/>
        <v>0</v>
      </c>
      <c r="AA112" s="78">
        <f t="shared" si="28"/>
        <v>28573.485045922997</v>
      </c>
      <c r="AB112" s="79">
        <f t="shared" si="29"/>
        <v>3714.5530559699896</v>
      </c>
      <c r="AC112" s="61">
        <f t="shared" si="30"/>
        <v>626.61151416497808</v>
      </c>
      <c r="AD112" s="61">
        <f t="shared" si="31"/>
        <v>595.28093845672913</v>
      </c>
      <c r="AE112" s="61">
        <f t="shared" si="32"/>
        <v>640.70594854166666</v>
      </c>
      <c r="AF112" s="13">
        <v>0.4</v>
      </c>
      <c r="AG112" s="26">
        <f t="shared" si="33"/>
        <v>0.6</v>
      </c>
      <c r="AH112" s="81">
        <f t="shared" si="34"/>
        <v>648.25930291666668</v>
      </c>
      <c r="AI112" s="71">
        <f t="shared" si="39"/>
        <v>0.94999999999999984</v>
      </c>
      <c r="AJ112" s="73">
        <f t="shared" si="35"/>
        <v>31116.446540000001</v>
      </c>
      <c r="AK112" s="75">
        <f t="shared" si="36"/>
        <v>29560.624212999996</v>
      </c>
      <c r="AL112" s="52">
        <f t="shared" si="40"/>
        <v>648.25930291666668</v>
      </c>
      <c r="AM112" s="71">
        <f t="shared" si="37"/>
        <v>0.94999999999999984</v>
      </c>
      <c r="AN112" s="75">
        <f t="shared" si="38"/>
        <v>29560.624212999996</v>
      </c>
    </row>
    <row r="113" spans="1:40" x14ac:dyDescent="0.25">
      <c r="A113" s="27">
        <v>45292</v>
      </c>
      <c r="B113" s="28" t="s">
        <v>53</v>
      </c>
      <c r="C113" s="67">
        <v>0.17</v>
      </c>
      <c r="D113" s="29">
        <v>7</v>
      </c>
      <c r="E113" s="68">
        <v>7</v>
      </c>
      <c r="F113" s="19">
        <v>7</v>
      </c>
      <c r="G113" s="20">
        <v>7</v>
      </c>
      <c r="H113" s="12">
        <v>0.8</v>
      </c>
      <c r="I113" s="2">
        <f t="shared" si="21"/>
        <v>5.6000000000000005</v>
      </c>
      <c r="J113" s="11">
        <f t="shared" si="22"/>
        <v>0.8</v>
      </c>
      <c r="K113" s="49">
        <v>996.11203571428575</v>
      </c>
      <c r="L113" s="50">
        <v>1052.556553571429</v>
      </c>
      <c r="M113" s="50">
        <v>1165.7163571428571</v>
      </c>
      <c r="N113" s="51">
        <v>0</v>
      </c>
      <c r="O113" s="13">
        <v>0.5</v>
      </c>
      <c r="P113" s="14">
        <v>0.5</v>
      </c>
      <c r="Q113" s="14">
        <v>0</v>
      </c>
      <c r="R113" s="26">
        <f t="shared" si="23"/>
        <v>0</v>
      </c>
      <c r="S113" s="15">
        <v>0</v>
      </c>
      <c r="T113" s="16">
        <v>0.05</v>
      </c>
      <c r="U113" s="16">
        <v>0</v>
      </c>
      <c r="V113" s="17">
        <v>0</v>
      </c>
      <c r="W113" s="61">
        <f t="shared" si="24"/>
        <v>2782.1409157500007</v>
      </c>
      <c r="X113" s="61">
        <f t="shared" si="25"/>
        <v>2939.7904541250018</v>
      </c>
      <c r="Y113" s="61">
        <f t="shared" si="26"/>
        <v>0</v>
      </c>
      <c r="Z113" s="76">
        <f t="shared" si="27"/>
        <v>0</v>
      </c>
      <c r="AA113" s="78">
        <f t="shared" si="28"/>
        <v>5721.9313698750029</v>
      </c>
      <c r="AB113" s="79">
        <f t="shared" si="29"/>
        <v>972.72833287875062</v>
      </c>
      <c r="AC113" s="61">
        <f t="shared" si="30"/>
        <v>1021.7734589062504</v>
      </c>
      <c r="AD113" s="61">
        <f t="shared" si="31"/>
        <v>817.41876712500039</v>
      </c>
      <c r="AE113" s="61">
        <f t="shared" si="32"/>
        <v>1024.3342946428575</v>
      </c>
      <c r="AF113" s="13">
        <v>0.4</v>
      </c>
      <c r="AG113" s="26">
        <f t="shared" si="33"/>
        <v>0.6</v>
      </c>
      <c r="AH113" s="81">
        <f t="shared" si="34"/>
        <v>1029.9787464285719</v>
      </c>
      <c r="AI113" s="71">
        <f t="shared" si="39"/>
        <v>0.8</v>
      </c>
      <c r="AJ113" s="73">
        <f t="shared" si="35"/>
        <v>7209.8512250000031</v>
      </c>
      <c r="AK113" s="75">
        <f t="shared" si="36"/>
        <v>5767.8809800000026</v>
      </c>
      <c r="AL113" s="52">
        <f t="shared" si="40"/>
        <v>1029.9787464285719</v>
      </c>
      <c r="AM113" s="71">
        <f t="shared" si="37"/>
        <v>0.8</v>
      </c>
      <c r="AN113" s="75">
        <f t="shared" si="38"/>
        <v>5767.8809800000035</v>
      </c>
    </row>
    <row r="114" spans="1:40" x14ac:dyDescent="0.25">
      <c r="A114" s="27">
        <v>45323</v>
      </c>
      <c r="B114" s="28" t="s">
        <v>53</v>
      </c>
      <c r="C114" s="67">
        <v>0.17</v>
      </c>
      <c r="D114" s="29">
        <v>7</v>
      </c>
      <c r="E114" s="68">
        <v>7</v>
      </c>
      <c r="F114" s="19">
        <v>7</v>
      </c>
      <c r="G114" s="20">
        <v>7</v>
      </c>
      <c r="H114" s="12">
        <v>0.8</v>
      </c>
      <c r="I114" s="2">
        <f t="shared" si="21"/>
        <v>5.6000000000000005</v>
      </c>
      <c r="J114" s="11">
        <f t="shared" si="22"/>
        <v>0.8</v>
      </c>
      <c r="K114" s="49">
        <v>996.11203571428575</v>
      </c>
      <c r="L114" s="50">
        <v>1052.556553571429</v>
      </c>
      <c r="M114" s="50">
        <v>1165.7163571428571</v>
      </c>
      <c r="N114" s="51">
        <v>0</v>
      </c>
      <c r="O114" s="13">
        <v>0.5</v>
      </c>
      <c r="P114" s="14">
        <v>0.5</v>
      </c>
      <c r="Q114" s="14">
        <v>0</v>
      </c>
      <c r="R114" s="26">
        <f t="shared" si="23"/>
        <v>0</v>
      </c>
      <c r="S114" s="15">
        <v>0</v>
      </c>
      <c r="T114" s="16">
        <v>0.05</v>
      </c>
      <c r="U114" s="16">
        <v>0</v>
      </c>
      <c r="V114" s="17">
        <v>0</v>
      </c>
      <c r="W114" s="61">
        <f t="shared" si="24"/>
        <v>2782.1409157500007</v>
      </c>
      <c r="X114" s="61">
        <f t="shared" si="25"/>
        <v>2939.7904541250018</v>
      </c>
      <c r="Y114" s="61">
        <f t="shared" si="26"/>
        <v>0</v>
      </c>
      <c r="Z114" s="76">
        <f t="shared" si="27"/>
        <v>0</v>
      </c>
      <c r="AA114" s="78">
        <f t="shared" si="28"/>
        <v>5721.9313698750029</v>
      </c>
      <c r="AB114" s="79">
        <f t="shared" si="29"/>
        <v>972.72833287875062</v>
      </c>
      <c r="AC114" s="61">
        <f t="shared" si="30"/>
        <v>1021.7734589062504</v>
      </c>
      <c r="AD114" s="61">
        <f t="shared" si="31"/>
        <v>817.41876712500039</v>
      </c>
      <c r="AE114" s="61">
        <f t="shared" si="32"/>
        <v>1024.3342946428575</v>
      </c>
      <c r="AF114" s="13">
        <v>0.4</v>
      </c>
      <c r="AG114" s="26">
        <f t="shared" si="33"/>
        <v>0.6</v>
      </c>
      <c r="AH114" s="81">
        <f t="shared" si="34"/>
        <v>1029.9787464285719</v>
      </c>
      <c r="AI114" s="71">
        <f t="shared" si="39"/>
        <v>0.8</v>
      </c>
      <c r="AJ114" s="73">
        <f t="shared" si="35"/>
        <v>7209.8512250000031</v>
      </c>
      <c r="AK114" s="75">
        <f t="shared" si="36"/>
        <v>5767.8809800000026</v>
      </c>
      <c r="AL114" s="52">
        <f t="shared" si="40"/>
        <v>1029.9787464285719</v>
      </c>
      <c r="AM114" s="71">
        <f t="shared" si="37"/>
        <v>0.8</v>
      </c>
      <c r="AN114" s="75">
        <f t="shared" si="38"/>
        <v>5767.8809800000035</v>
      </c>
    </row>
    <row r="115" spans="1:40" x14ac:dyDescent="0.25">
      <c r="A115" s="27">
        <v>45352</v>
      </c>
      <c r="B115" s="28" t="s">
        <v>53</v>
      </c>
      <c r="C115" s="67">
        <v>0.17</v>
      </c>
      <c r="D115" s="29">
        <v>7</v>
      </c>
      <c r="E115" s="68">
        <v>7</v>
      </c>
      <c r="F115" s="19">
        <v>7</v>
      </c>
      <c r="G115" s="20">
        <v>7</v>
      </c>
      <c r="H115" s="12">
        <v>0.8</v>
      </c>
      <c r="I115" s="2">
        <f t="shared" si="21"/>
        <v>5.6000000000000005</v>
      </c>
      <c r="J115" s="11">
        <f t="shared" si="22"/>
        <v>0.8</v>
      </c>
      <c r="K115" s="49">
        <v>996.11203571428575</v>
      </c>
      <c r="L115" s="50">
        <v>1052.556553571429</v>
      </c>
      <c r="M115" s="50">
        <v>1165.7163571428571</v>
      </c>
      <c r="N115" s="51">
        <v>0</v>
      </c>
      <c r="O115" s="13">
        <v>0.5</v>
      </c>
      <c r="P115" s="14">
        <v>0.5</v>
      </c>
      <c r="Q115" s="14">
        <v>0</v>
      </c>
      <c r="R115" s="26">
        <f t="shared" si="23"/>
        <v>0</v>
      </c>
      <c r="S115" s="15">
        <v>0</v>
      </c>
      <c r="T115" s="16">
        <v>0.05</v>
      </c>
      <c r="U115" s="16">
        <v>0</v>
      </c>
      <c r="V115" s="17">
        <v>0</v>
      </c>
      <c r="W115" s="61">
        <f t="shared" si="24"/>
        <v>2782.1409157500007</v>
      </c>
      <c r="X115" s="61">
        <f t="shared" si="25"/>
        <v>2939.7904541250018</v>
      </c>
      <c r="Y115" s="61">
        <f t="shared" si="26"/>
        <v>0</v>
      </c>
      <c r="Z115" s="76">
        <f t="shared" si="27"/>
        <v>0</v>
      </c>
      <c r="AA115" s="78">
        <f t="shared" si="28"/>
        <v>5721.9313698750029</v>
      </c>
      <c r="AB115" s="79">
        <f t="shared" si="29"/>
        <v>972.72833287875062</v>
      </c>
      <c r="AC115" s="61">
        <f t="shared" si="30"/>
        <v>1021.7734589062504</v>
      </c>
      <c r="AD115" s="61">
        <f t="shared" si="31"/>
        <v>817.41876712500039</v>
      </c>
      <c r="AE115" s="61">
        <f t="shared" si="32"/>
        <v>1024.3342946428575</v>
      </c>
      <c r="AF115" s="13">
        <v>0.4</v>
      </c>
      <c r="AG115" s="26">
        <f t="shared" si="33"/>
        <v>0.6</v>
      </c>
      <c r="AH115" s="81">
        <f t="shared" si="34"/>
        <v>1029.9787464285719</v>
      </c>
      <c r="AI115" s="71">
        <f t="shared" si="39"/>
        <v>0.8</v>
      </c>
      <c r="AJ115" s="73">
        <f t="shared" si="35"/>
        <v>7209.8512250000031</v>
      </c>
      <c r="AK115" s="75">
        <f t="shared" si="36"/>
        <v>5767.8809800000026</v>
      </c>
      <c r="AL115" s="52">
        <f t="shared" si="40"/>
        <v>1029.9787464285719</v>
      </c>
      <c r="AM115" s="71">
        <f t="shared" si="37"/>
        <v>0.8</v>
      </c>
      <c r="AN115" s="75">
        <f t="shared" si="38"/>
        <v>5767.8809800000035</v>
      </c>
    </row>
    <row r="116" spans="1:40" x14ac:dyDescent="0.25">
      <c r="A116" s="27">
        <v>45383</v>
      </c>
      <c r="B116" s="28" t="s">
        <v>53</v>
      </c>
      <c r="C116" s="67">
        <v>0.17</v>
      </c>
      <c r="D116" s="29">
        <v>7</v>
      </c>
      <c r="E116" s="68">
        <v>7</v>
      </c>
      <c r="F116" s="19">
        <v>7</v>
      </c>
      <c r="G116" s="20">
        <v>7</v>
      </c>
      <c r="H116" s="12">
        <v>0.8</v>
      </c>
      <c r="I116" s="2">
        <f t="shared" si="21"/>
        <v>5.6000000000000005</v>
      </c>
      <c r="J116" s="11">
        <f t="shared" si="22"/>
        <v>0.8</v>
      </c>
      <c r="K116" s="49">
        <v>996.11203571428575</v>
      </c>
      <c r="L116" s="50">
        <v>1052.556553571429</v>
      </c>
      <c r="M116" s="50">
        <v>1165.7163571428571</v>
      </c>
      <c r="N116" s="51">
        <v>0</v>
      </c>
      <c r="O116" s="13">
        <v>0.5</v>
      </c>
      <c r="P116" s="14">
        <v>0.5</v>
      </c>
      <c r="Q116" s="14">
        <v>0</v>
      </c>
      <c r="R116" s="26">
        <f t="shared" si="23"/>
        <v>0</v>
      </c>
      <c r="S116" s="15">
        <v>0</v>
      </c>
      <c r="T116" s="16">
        <v>0.05</v>
      </c>
      <c r="U116" s="16">
        <v>0</v>
      </c>
      <c r="V116" s="17">
        <v>0</v>
      </c>
      <c r="W116" s="61">
        <f t="shared" si="24"/>
        <v>2782.1409157500007</v>
      </c>
      <c r="X116" s="61">
        <f t="shared" si="25"/>
        <v>2939.7904541250018</v>
      </c>
      <c r="Y116" s="61">
        <f t="shared" si="26"/>
        <v>0</v>
      </c>
      <c r="Z116" s="76">
        <f t="shared" si="27"/>
        <v>0</v>
      </c>
      <c r="AA116" s="78">
        <f t="shared" si="28"/>
        <v>5721.9313698750029</v>
      </c>
      <c r="AB116" s="79">
        <f t="shared" si="29"/>
        <v>972.72833287875062</v>
      </c>
      <c r="AC116" s="61">
        <f t="shared" si="30"/>
        <v>1021.7734589062504</v>
      </c>
      <c r="AD116" s="61">
        <f t="shared" si="31"/>
        <v>817.41876712500039</v>
      </c>
      <c r="AE116" s="61">
        <f t="shared" si="32"/>
        <v>1024.3342946428575</v>
      </c>
      <c r="AF116" s="13">
        <v>0.4</v>
      </c>
      <c r="AG116" s="26">
        <f t="shared" si="33"/>
        <v>0.6</v>
      </c>
      <c r="AH116" s="81">
        <f t="shared" si="34"/>
        <v>1029.9787464285719</v>
      </c>
      <c r="AI116" s="71">
        <f t="shared" si="39"/>
        <v>0.8</v>
      </c>
      <c r="AJ116" s="73">
        <f t="shared" si="35"/>
        <v>7209.8512250000031</v>
      </c>
      <c r="AK116" s="75">
        <f t="shared" si="36"/>
        <v>5767.8809800000026</v>
      </c>
      <c r="AL116" s="52">
        <f t="shared" si="40"/>
        <v>1029.9787464285719</v>
      </c>
      <c r="AM116" s="71">
        <f t="shared" si="37"/>
        <v>0.8</v>
      </c>
      <c r="AN116" s="75">
        <f t="shared" si="38"/>
        <v>5767.8809800000035</v>
      </c>
    </row>
    <row r="117" spans="1:40" x14ac:dyDescent="0.25">
      <c r="A117" s="27">
        <v>45413</v>
      </c>
      <c r="B117" s="28" t="s">
        <v>53</v>
      </c>
      <c r="C117" s="67">
        <v>0.17</v>
      </c>
      <c r="D117" s="29">
        <v>7</v>
      </c>
      <c r="E117" s="68">
        <v>7</v>
      </c>
      <c r="F117" s="19">
        <v>7</v>
      </c>
      <c r="G117" s="20">
        <v>7</v>
      </c>
      <c r="H117" s="12">
        <v>0.8</v>
      </c>
      <c r="I117" s="2">
        <f t="shared" si="21"/>
        <v>5.6000000000000005</v>
      </c>
      <c r="J117" s="11">
        <f t="shared" si="22"/>
        <v>0.8</v>
      </c>
      <c r="K117" s="49">
        <v>996.11203571428575</v>
      </c>
      <c r="L117" s="50">
        <v>1052.556553571429</v>
      </c>
      <c r="M117" s="50">
        <v>1165.7163571428571</v>
      </c>
      <c r="N117" s="51">
        <v>0</v>
      </c>
      <c r="O117" s="13">
        <v>0.5</v>
      </c>
      <c r="P117" s="14">
        <v>0.5</v>
      </c>
      <c r="Q117" s="14">
        <v>0</v>
      </c>
      <c r="R117" s="26">
        <f t="shared" si="23"/>
        <v>0</v>
      </c>
      <c r="S117" s="15">
        <v>0</v>
      </c>
      <c r="T117" s="16">
        <v>0.05</v>
      </c>
      <c r="U117" s="16">
        <v>0</v>
      </c>
      <c r="V117" s="17">
        <v>0</v>
      </c>
      <c r="W117" s="61">
        <f t="shared" si="24"/>
        <v>2782.1409157500007</v>
      </c>
      <c r="X117" s="61">
        <f t="shared" si="25"/>
        <v>2939.7904541250018</v>
      </c>
      <c r="Y117" s="61">
        <f t="shared" si="26"/>
        <v>0</v>
      </c>
      <c r="Z117" s="76">
        <f t="shared" si="27"/>
        <v>0</v>
      </c>
      <c r="AA117" s="78">
        <f t="shared" si="28"/>
        <v>5721.9313698750029</v>
      </c>
      <c r="AB117" s="79">
        <f t="shared" si="29"/>
        <v>972.72833287875062</v>
      </c>
      <c r="AC117" s="61">
        <f t="shared" si="30"/>
        <v>1021.7734589062504</v>
      </c>
      <c r="AD117" s="61">
        <f t="shared" si="31"/>
        <v>817.41876712500039</v>
      </c>
      <c r="AE117" s="61">
        <f t="shared" si="32"/>
        <v>1024.3342946428575</v>
      </c>
      <c r="AF117" s="13">
        <v>0.4</v>
      </c>
      <c r="AG117" s="26">
        <f t="shared" si="33"/>
        <v>0.6</v>
      </c>
      <c r="AH117" s="81">
        <f t="shared" si="34"/>
        <v>1029.9787464285719</v>
      </c>
      <c r="AI117" s="71">
        <f t="shared" si="39"/>
        <v>0.8</v>
      </c>
      <c r="AJ117" s="73">
        <f t="shared" si="35"/>
        <v>7209.8512250000031</v>
      </c>
      <c r="AK117" s="75">
        <f t="shared" si="36"/>
        <v>5767.8809800000026</v>
      </c>
      <c r="AL117" s="52">
        <f t="shared" si="40"/>
        <v>1029.9787464285719</v>
      </c>
      <c r="AM117" s="71">
        <f t="shared" si="37"/>
        <v>0.8</v>
      </c>
      <c r="AN117" s="75">
        <f t="shared" si="38"/>
        <v>5767.8809800000035</v>
      </c>
    </row>
    <row r="118" spans="1:40" x14ac:dyDescent="0.25">
      <c r="A118" s="27">
        <v>45444</v>
      </c>
      <c r="B118" s="28" t="s">
        <v>53</v>
      </c>
      <c r="C118" s="67">
        <v>0.17</v>
      </c>
      <c r="D118" s="29">
        <v>14</v>
      </c>
      <c r="E118" s="68">
        <v>10.5</v>
      </c>
      <c r="F118" s="19">
        <v>14</v>
      </c>
      <c r="G118" s="20">
        <v>14</v>
      </c>
      <c r="H118" s="12">
        <v>0.8</v>
      </c>
      <c r="I118" s="2">
        <f t="shared" si="21"/>
        <v>8.4</v>
      </c>
      <c r="J118" s="11">
        <f t="shared" si="22"/>
        <v>0.6</v>
      </c>
      <c r="K118" s="49">
        <v>996.11203571428575</v>
      </c>
      <c r="L118" s="50">
        <v>1052.556553571429</v>
      </c>
      <c r="M118" s="50">
        <v>1165.7163571428571</v>
      </c>
      <c r="N118" s="51">
        <v>0</v>
      </c>
      <c r="O118" s="13">
        <v>0.5</v>
      </c>
      <c r="P118" s="14">
        <v>0.5</v>
      </c>
      <c r="Q118" s="14">
        <v>0</v>
      </c>
      <c r="R118" s="26">
        <f t="shared" si="23"/>
        <v>0</v>
      </c>
      <c r="S118" s="15">
        <v>0</v>
      </c>
      <c r="T118" s="16">
        <v>0.05</v>
      </c>
      <c r="U118" s="16">
        <v>0</v>
      </c>
      <c r="V118" s="17">
        <v>0</v>
      </c>
      <c r="W118" s="61">
        <f t="shared" si="24"/>
        <v>4173.2113736250003</v>
      </c>
      <c r="X118" s="61">
        <f t="shared" si="25"/>
        <v>4409.6856811875023</v>
      </c>
      <c r="Y118" s="61">
        <f t="shared" si="26"/>
        <v>0</v>
      </c>
      <c r="Z118" s="76">
        <f t="shared" si="27"/>
        <v>0</v>
      </c>
      <c r="AA118" s="78">
        <f t="shared" si="28"/>
        <v>8582.8970548125035</v>
      </c>
      <c r="AB118" s="79">
        <f t="shared" si="29"/>
        <v>1459.0924993181256</v>
      </c>
      <c r="AC118" s="61">
        <f t="shared" si="30"/>
        <v>1021.7734589062504</v>
      </c>
      <c r="AD118" s="61">
        <f t="shared" si="31"/>
        <v>613.06407534375023</v>
      </c>
      <c r="AE118" s="61">
        <f t="shared" si="32"/>
        <v>1024.3342946428575</v>
      </c>
      <c r="AF118" s="13">
        <v>0.4</v>
      </c>
      <c r="AG118" s="26">
        <f t="shared" si="33"/>
        <v>0.6</v>
      </c>
      <c r="AH118" s="81">
        <f t="shared" si="34"/>
        <v>1029.9787464285719</v>
      </c>
      <c r="AI118" s="71">
        <f t="shared" si="39"/>
        <v>0.6</v>
      </c>
      <c r="AJ118" s="73">
        <f t="shared" si="35"/>
        <v>14419.702450000006</v>
      </c>
      <c r="AK118" s="75">
        <f t="shared" si="36"/>
        <v>8651.8214700000026</v>
      </c>
      <c r="AL118" s="52">
        <f t="shared" si="40"/>
        <v>1029.9787464285719</v>
      </c>
      <c r="AM118" s="71">
        <f t="shared" si="37"/>
        <v>0.6</v>
      </c>
      <c r="AN118" s="75">
        <f t="shared" si="38"/>
        <v>8651.8214700000026</v>
      </c>
    </row>
    <row r="119" spans="1:40" x14ac:dyDescent="0.25">
      <c r="A119" s="27">
        <v>45474</v>
      </c>
      <c r="B119" s="28" t="s">
        <v>53</v>
      </c>
      <c r="C119" s="67">
        <v>0.17</v>
      </c>
      <c r="D119" s="29">
        <v>14</v>
      </c>
      <c r="E119" s="68">
        <v>10.5</v>
      </c>
      <c r="F119" s="19">
        <v>14</v>
      </c>
      <c r="G119" s="20">
        <v>14</v>
      </c>
      <c r="H119" s="12">
        <v>0.75</v>
      </c>
      <c r="I119" s="2">
        <f t="shared" si="21"/>
        <v>7.875</v>
      </c>
      <c r="J119" s="11">
        <f t="shared" si="22"/>
        <v>0.5625</v>
      </c>
      <c r="K119" s="49">
        <v>996.11203571428575</v>
      </c>
      <c r="L119" s="50">
        <v>1052.556553571429</v>
      </c>
      <c r="M119" s="50">
        <v>1165.7163571428571</v>
      </c>
      <c r="N119" s="51">
        <v>0</v>
      </c>
      <c r="O119" s="13">
        <v>0.5</v>
      </c>
      <c r="P119" s="14">
        <v>0.5</v>
      </c>
      <c r="Q119" s="14">
        <v>0</v>
      </c>
      <c r="R119" s="26">
        <f t="shared" si="23"/>
        <v>0</v>
      </c>
      <c r="S119" s="15">
        <v>0</v>
      </c>
      <c r="T119" s="16">
        <v>0.05</v>
      </c>
      <c r="U119" s="16">
        <v>0</v>
      </c>
      <c r="V119" s="17">
        <v>0</v>
      </c>
      <c r="W119" s="61">
        <f t="shared" si="24"/>
        <v>3912.3856627734381</v>
      </c>
      <c r="X119" s="61">
        <f t="shared" si="25"/>
        <v>4134.0803261132833</v>
      </c>
      <c r="Y119" s="61">
        <f t="shared" si="26"/>
        <v>0</v>
      </c>
      <c r="Z119" s="76">
        <f t="shared" si="27"/>
        <v>0</v>
      </c>
      <c r="AA119" s="78">
        <f t="shared" si="28"/>
        <v>8046.4659888867209</v>
      </c>
      <c r="AB119" s="79">
        <f t="shared" si="29"/>
        <v>1367.8992181107426</v>
      </c>
      <c r="AC119" s="61">
        <f t="shared" si="30"/>
        <v>1021.7734589062503</v>
      </c>
      <c r="AD119" s="61">
        <f t="shared" si="31"/>
        <v>574.74757063476579</v>
      </c>
      <c r="AE119" s="61">
        <f t="shared" si="32"/>
        <v>1024.3342946428575</v>
      </c>
      <c r="AF119" s="13">
        <v>0.4</v>
      </c>
      <c r="AG119" s="26">
        <f t="shared" si="33"/>
        <v>0.6</v>
      </c>
      <c r="AH119" s="81">
        <f t="shared" si="34"/>
        <v>1029.9787464285719</v>
      </c>
      <c r="AI119" s="71">
        <f t="shared" si="39"/>
        <v>0.5625</v>
      </c>
      <c r="AJ119" s="73">
        <f t="shared" si="35"/>
        <v>14419.702450000006</v>
      </c>
      <c r="AK119" s="75">
        <f t="shared" si="36"/>
        <v>8111.0826281250038</v>
      </c>
      <c r="AL119" s="52">
        <f t="shared" si="40"/>
        <v>1029.9787464285719</v>
      </c>
      <c r="AM119" s="71">
        <f t="shared" si="37"/>
        <v>0.5625</v>
      </c>
      <c r="AN119" s="75">
        <f t="shared" si="38"/>
        <v>8111.0826281250047</v>
      </c>
    </row>
    <row r="120" spans="1:40" x14ac:dyDescent="0.25">
      <c r="A120" s="27">
        <v>45505</v>
      </c>
      <c r="B120" s="28" t="s">
        <v>53</v>
      </c>
      <c r="C120" s="67">
        <v>0.17</v>
      </c>
      <c r="D120" s="29">
        <v>14</v>
      </c>
      <c r="E120" s="68">
        <v>10.5</v>
      </c>
      <c r="F120" s="19">
        <v>14</v>
      </c>
      <c r="G120" s="20">
        <v>14</v>
      </c>
      <c r="H120" s="12">
        <v>0.35</v>
      </c>
      <c r="I120" s="2">
        <f t="shared" si="21"/>
        <v>3.6749999999999998</v>
      </c>
      <c r="J120" s="11">
        <f t="shared" si="22"/>
        <v>0.26250000000000001</v>
      </c>
      <c r="K120" s="49">
        <v>996.11203571428575</v>
      </c>
      <c r="L120" s="50">
        <v>1052.556553571429</v>
      </c>
      <c r="M120" s="50">
        <v>1165.7163571428571</v>
      </c>
      <c r="N120" s="51">
        <v>0</v>
      </c>
      <c r="O120" s="13">
        <v>0.5</v>
      </c>
      <c r="P120" s="14">
        <v>0.5</v>
      </c>
      <c r="Q120" s="14">
        <v>0</v>
      </c>
      <c r="R120" s="26">
        <f t="shared" si="23"/>
        <v>0</v>
      </c>
      <c r="S120" s="15">
        <v>0</v>
      </c>
      <c r="T120" s="16">
        <v>0.05</v>
      </c>
      <c r="U120" s="16">
        <v>0</v>
      </c>
      <c r="V120" s="17">
        <v>0</v>
      </c>
      <c r="W120" s="61">
        <f t="shared" si="24"/>
        <v>1825.7799759609377</v>
      </c>
      <c r="X120" s="61">
        <f t="shared" si="25"/>
        <v>1929.2374855195321</v>
      </c>
      <c r="Y120" s="61">
        <f t="shared" si="26"/>
        <v>0</v>
      </c>
      <c r="Z120" s="76">
        <f t="shared" si="27"/>
        <v>0</v>
      </c>
      <c r="AA120" s="78">
        <f t="shared" si="28"/>
        <v>3755.01746148047</v>
      </c>
      <c r="AB120" s="79">
        <f t="shared" si="29"/>
        <v>638.35296845168</v>
      </c>
      <c r="AC120" s="61">
        <f t="shared" si="30"/>
        <v>1021.7734589062504</v>
      </c>
      <c r="AD120" s="61">
        <f t="shared" si="31"/>
        <v>268.21553296289073</v>
      </c>
      <c r="AE120" s="61">
        <f t="shared" si="32"/>
        <v>1024.3342946428575</v>
      </c>
      <c r="AF120" s="13">
        <v>0.4</v>
      </c>
      <c r="AG120" s="26">
        <f t="shared" si="33"/>
        <v>0.6</v>
      </c>
      <c r="AH120" s="81">
        <f t="shared" si="34"/>
        <v>1029.9787464285719</v>
      </c>
      <c r="AI120" s="71">
        <f t="shared" si="39"/>
        <v>0.26250000000000001</v>
      </c>
      <c r="AJ120" s="73">
        <f t="shared" si="35"/>
        <v>14419.702450000006</v>
      </c>
      <c r="AK120" s="75">
        <f t="shared" si="36"/>
        <v>3785.1718931250016</v>
      </c>
      <c r="AL120" s="52">
        <f t="shared" si="40"/>
        <v>1029.9787464285719</v>
      </c>
      <c r="AM120" s="71">
        <f t="shared" si="37"/>
        <v>0.26250000000000001</v>
      </c>
      <c r="AN120" s="75">
        <f t="shared" si="38"/>
        <v>3785.171893125002</v>
      </c>
    </row>
    <row r="121" spans="1:40" x14ac:dyDescent="0.25">
      <c r="A121" s="27">
        <v>45536</v>
      </c>
      <c r="B121" s="28" t="s">
        <v>53</v>
      </c>
      <c r="C121" s="67">
        <v>0.17</v>
      </c>
      <c r="D121" s="29">
        <v>14</v>
      </c>
      <c r="E121" s="68">
        <v>14</v>
      </c>
      <c r="F121" s="19">
        <v>14</v>
      </c>
      <c r="G121" s="20">
        <v>14</v>
      </c>
      <c r="H121" s="12">
        <v>0.9</v>
      </c>
      <c r="I121" s="2">
        <f t="shared" si="21"/>
        <v>12.6</v>
      </c>
      <c r="J121" s="11">
        <f t="shared" si="22"/>
        <v>0.9</v>
      </c>
      <c r="K121" s="49">
        <v>1018.534392857143</v>
      </c>
      <c r="L121" s="50">
        <v>1077.781821428571</v>
      </c>
      <c r="M121" s="50">
        <v>1192.231571428571</v>
      </c>
      <c r="N121" s="51">
        <v>0</v>
      </c>
      <c r="O121" s="13">
        <v>0.5</v>
      </c>
      <c r="P121" s="14">
        <v>0.5</v>
      </c>
      <c r="Q121" s="14">
        <v>0</v>
      </c>
      <c r="R121" s="26">
        <f t="shared" si="23"/>
        <v>0</v>
      </c>
      <c r="S121" s="15">
        <v>0</v>
      </c>
      <c r="T121" s="16">
        <v>0.05</v>
      </c>
      <c r="U121" s="16">
        <v>0</v>
      </c>
      <c r="V121" s="17">
        <v>0</v>
      </c>
      <c r="W121" s="61">
        <f t="shared" si="24"/>
        <v>6400.7247583125009</v>
      </c>
      <c r="X121" s="61">
        <f t="shared" si="25"/>
        <v>6773.0504113124971</v>
      </c>
      <c r="Y121" s="61">
        <f t="shared" si="26"/>
        <v>0</v>
      </c>
      <c r="Z121" s="76">
        <f t="shared" si="27"/>
        <v>0</v>
      </c>
      <c r="AA121" s="78">
        <f t="shared" si="28"/>
        <v>13173.775169624998</v>
      </c>
      <c r="AB121" s="79">
        <f t="shared" si="29"/>
        <v>2239.5417788362497</v>
      </c>
      <c r="AC121" s="61">
        <f t="shared" si="30"/>
        <v>1045.5377118749998</v>
      </c>
      <c r="AD121" s="61">
        <f t="shared" si="31"/>
        <v>940.98394068749985</v>
      </c>
      <c r="AE121" s="61">
        <f t="shared" si="32"/>
        <v>1048.158107142857</v>
      </c>
      <c r="AF121" s="13">
        <v>0.4</v>
      </c>
      <c r="AG121" s="26">
        <f t="shared" si="33"/>
        <v>0.6</v>
      </c>
      <c r="AH121" s="81">
        <f t="shared" si="34"/>
        <v>1054.0828499999998</v>
      </c>
      <c r="AI121" s="71">
        <f t="shared" si="39"/>
        <v>0.9</v>
      </c>
      <c r="AJ121" s="73">
        <f t="shared" si="35"/>
        <v>14757.159899999997</v>
      </c>
      <c r="AK121" s="75">
        <f t="shared" si="36"/>
        <v>13281.443909999998</v>
      </c>
      <c r="AL121" s="52">
        <f t="shared" si="40"/>
        <v>1054.0828499999998</v>
      </c>
      <c r="AM121" s="71">
        <f t="shared" si="37"/>
        <v>0.9</v>
      </c>
      <c r="AN121" s="75">
        <f t="shared" si="38"/>
        <v>13281.443909999998</v>
      </c>
    </row>
    <row r="122" spans="1:40" x14ac:dyDescent="0.25">
      <c r="A122" s="27">
        <v>45566</v>
      </c>
      <c r="B122" s="28" t="s">
        <v>53</v>
      </c>
      <c r="C122" s="67">
        <v>0.17</v>
      </c>
      <c r="D122" s="29">
        <v>14</v>
      </c>
      <c r="E122" s="68">
        <v>14</v>
      </c>
      <c r="F122" s="19">
        <v>14</v>
      </c>
      <c r="G122" s="20">
        <v>14</v>
      </c>
      <c r="H122" s="12">
        <v>0.9</v>
      </c>
      <c r="I122" s="2">
        <f t="shared" si="21"/>
        <v>12.6</v>
      </c>
      <c r="J122" s="11">
        <f t="shared" si="22"/>
        <v>0.9</v>
      </c>
      <c r="K122" s="49">
        <v>1018.534392857143</v>
      </c>
      <c r="L122" s="50">
        <v>1077.781821428571</v>
      </c>
      <c r="M122" s="50">
        <v>1192.231571428571</v>
      </c>
      <c r="N122" s="51">
        <v>0</v>
      </c>
      <c r="O122" s="13">
        <v>0.5</v>
      </c>
      <c r="P122" s="14">
        <v>0.5</v>
      </c>
      <c r="Q122" s="14">
        <v>0</v>
      </c>
      <c r="R122" s="26">
        <f t="shared" si="23"/>
        <v>0</v>
      </c>
      <c r="S122" s="15">
        <v>0</v>
      </c>
      <c r="T122" s="16">
        <v>0.05</v>
      </c>
      <c r="U122" s="16">
        <v>0</v>
      </c>
      <c r="V122" s="17">
        <v>0</v>
      </c>
      <c r="W122" s="61">
        <f t="shared" si="24"/>
        <v>6400.7247583125009</v>
      </c>
      <c r="X122" s="61">
        <f t="shared" si="25"/>
        <v>6773.0504113124971</v>
      </c>
      <c r="Y122" s="61">
        <f t="shared" si="26"/>
        <v>0</v>
      </c>
      <c r="Z122" s="76">
        <f t="shared" si="27"/>
        <v>0</v>
      </c>
      <c r="AA122" s="78">
        <f t="shared" si="28"/>
        <v>13173.775169624998</v>
      </c>
      <c r="AB122" s="79">
        <f t="shared" si="29"/>
        <v>2239.5417788362497</v>
      </c>
      <c r="AC122" s="61">
        <f t="shared" si="30"/>
        <v>1045.5377118749998</v>
      </c>
      <c r="AD122" s="61">
        <f t="shared" si="31"/>
        <v>940.98394068749985</v>
      </c>
      <c r="AE122" s="61">
        <f t="shared" si="32"/>
        <v>1048.158107142857</v>
      </c>
      <c r="AF122" s="13">
        <v>0.4</v>
      </c>
      <c r="AG122" s="26">
        <f t="shared" si="33"/>
        <v>0.6</v>
      </c>
      <c r="AH122" s="81">
        <f t="shared" si="34"/>
        <v>1054.0828499999998</v>
      </c>
      <c r="AI122" s="71">
        <f t="shared" si="39"/>
        <v>0.9</v>
      </c>
      <c r="AJ122" s="73">
        <f t="shared" si="35"/>
        <v>14757.159899999997</v>
      </c>
      <c r="AK122" s="75">
        <f t="shared" si="36"/>
        <v>13281.443909999998</v>
      </c>
      <c r="AL122" s="52">
        <f t="shared" si="40"/>
        <v>1054.0828499999998</v>
      </c>
      <c r="AM122" s="71">
        <f t="shared" si="37"/>
        <v>0.9</v>
      </c>
      <c r="AN122" s="75">
        <f t="shared" si="38"/>
        <v>13281.443909999998</v>
      </c>
    </row>
    <row r="123" spans="1:40" x14ac:dyDescent="0.25">
      <c r="A123" s="27">
        <v>45597</v>
      </c>
      <c r="B123" s="28" t="s">
        <v>53</v>
      </c>
      <c r="C123" s="67">
        <v>0.17</v>
      </c>
      <c r="D123" s="29">
        <v>14</v>
      </c>
      <c r="E123" s="68">
        <v>14</v>
      </c>
      <c r="F123" s="19">
        <v>14</v>
      </c>
      <c r="G123" s="20">
        <v>14</v>
      </c>
      <c r="H123" s="12">
        <v>0.9</v>
      </c>
      <c r="I123" s="2">
        <f t="shared" si="21"/>
        <v>12.6</v>
      </c>
      <c r="J123" s="11">
        <f t="shared" si="22"/>
        <v>0.9</v>
      </c>
      <c r="K123" s="49">
        <v>1018.534392857143</v>
      </c>
      <c r="L123" s="50">
        <v>1077.781821428571</v>
      </c>
      <c r="M123" s="50">
        <v>1192.231571428571</v>
      </c>
      <c r="N123" s="51">
        <v>0</v>
      </c>
      <c r="O123" s="13">
        <v>0.5</v>
      </c>
      <c r="P123" s="14">
        <v>0.5</v>
      </c>
      <c r="Q123" s="14">
        <v>0</v>
      </c>
      <c r="R123" s="26">
        <f t="shared" si="23"/>
        <v>0</v>
      </c>
      <c r="S123" s="15">
        <v>0</v>
      </c>
      <c r="T123" s="16">
        <v>0.05</v>
      </c>
      <c r="U123" s="16">
        <v>0</v>
      </c>
      <c r="V123" s="17">
        <v>0</v>
      </c>
      <c r="W123" s="61">
        <f t="shared" si="24"/>
        <v>6400.7247583125009</v>
      </c>
      <c r="X123" s="61">
        <f t="shared" si="25"/>
        <v>6773.0504113124971</v>
      </c>
      <c r="Y123" s="61">
        <f t="shared" si="26"/>
        <v>0</v>
      </c>
      <c r="Z123" s="76">
        <f t="shared" si="27"/>
        <v>0</v>
      </c>
      <c r="AA123" s="78">
        <f t="shared" si="28"/>
        <v>13173.775169624998</v>
      </c>
      <c r="AB123" s="79">
        <f t="shared" si="29"/>
        <v>2239.5417788362497</v>
      </c>
      <c r="AC123" s="61">
        <f t="shared" si="30"/>
        <v>1045.5377118749998</v>
      </c>
      <c r="AD123" s="61">
        <f t="shared" si="31"/>
        <v>940.98394068749985</v>
      </c>
      <c r="AE123" s="61">
        <f t="shared" si="32"/>
        <v>1048.158107142857</v>
      </c>
      <c r="AF123" s="13">
        <v>0.4</v>
      </c>
      <c r="AG123" s="26">
        <f t="shared" si="33"/>
        <v>0.6</v>
      </c>
      <c r="AH123" s="81">
        <f t="shared" si="34"/>
        <v>1054.0828499999998</v>
      </c>
      <c r="AI123" s="71">
        <f t="shared" si="39"/>
        <v>0.9</v>
      </c>
      <c r="AJ123" s="73">
        <f t="shared" si="35"/>
        <v>14757.159899999997</v>
      </c>
      <c r="AK123" s="75">
        <f t="shared" si="36"/>
        <v>13281.443909999998</v>
      </c>
      <c r="AL123" s="52">
        <f t="shared" si="40"/>
        <v>1054.0828499999998</v>
      </c>
      <c r="AM123" s="71">
        <f t="shared" si="37"/>
        <v>0.9</v>
      </c>
      <c r="AN123" s="75">
        <f t="shared" si="38"/>
        <v>13281.443909999998</v>
      </c>
    </row>
    <row r="124" spans="1:40" x14ac:dyDescent="0.25">
      <c r="A124" s="27">
        <v>45627</v>
      </c>
      <c r="B124" s="28" t="s">
        <v>53</v>
      </c>
      <c r="C124" s="67">
        <v>0.17</v>
      </c>
      <c r="D124" s="29">
        <v>14</v>
      </c>
      <c r="E124" s="68">
        <v>14</v>
      </c>
      <c r="F124" s="19">
        <v>14</v>
      </c>
      <c r="G124" s="20">
        <v>14</v>
      </c>
      <c r="H124" s="12">
        <v>0.9</v>
      </c>
      <c r="I124" s="2">
        <f t="shared" si="21"/>
        <v>12.6</v>
      </c>
      <c r="J124" s="11">
        <f t="shared" si="22"/>
        <v>0.9</v>
      </c>
      <c r="K124" s="49">
        <v>1018.534392857143</v>
      </c>
      <c r="L124" s="50">
        <v>1077.781821428571</v>
      </c>
      <c r="M124" s="50">
        <v>1192.231571428571</v>
      </c>
      <c r="N124" s="51">
        <v>0</v>
      </c>
      <c r="O124" s="13">
        <v>0.5</v>
      </c>
      <c r="P124" s="14">
        <v>0.5</v>
      </c>
      <c r="Q124" s="14">
        <v>0</v>
      </c>
      <c r="R124" s="26">
        <f t="shared" si="23"/>
        <v>0</v>
      </c>
      <c r="S124" s="15">
        <v>0</v>
      </c>
      <c r="T124" s="16">
        <v>0.05</v>
      </c>
      <c r="U124" s="16">
        <v>0</v>
      </c>
      <c r="V124" s="17">
        <v>0</v>
      </c>
      <c r="W124" s="61">
        <f t="shared" si="24"/>
        <v>6400.7247583125009</v>
      </c>
      <c r="X124" s="61">
        <f t="shared" si="25"/>
        <v>6773.0504113124971</v>
      </c>
      <c r="Y124" s="61">
        <f t="shared" si="26"/>
        <v>0</v>
      </c>
      <c r="Z124" s="76">
        <f t="shared" si="27"/>
        <v>0</v>
      </c>
      <c r="AA124" s="78">
        <f t="shared" si="28"/>
        <v>13173.775169624998</v>
      </c>
      <c r="AB124" s="79">
        <f t="shared" si="29"/>
        <v>2239.5417788362497</v>
      </c>
      <c r="AC124" s="61">
        <f t="shared" si="30"/>
        <v>1045.5377118749998</v>
      </c>
      <c r="AD124" s="61">
        <f t="shared" si="31"/>
        <v>940.98394068749985</v>
      </c>
      <c r="AE124" s="61">
        <f t="shared" si="32"/>
        <v>1048.158107142857</v>
      </c>
      <c r="AF124" s="13">
        <v>0.4</v>
      </c>
      <c r="AG124" s="26">
        <f t="shared" si="33"/>
        <v>0.6</v>
      </c>
      <c r="AH124" s="81">
        <f t="shared" si="34"/>
        <v>1054.0828499999998</v>
      </c>
      <c r="AI124" s="71">
        <f t="shared" si="39"/>
        <v>0.9</v>
      </c>
      <c r="AJ124" s="73">
        <f t="shared" si="35"/>
        <v>14757.159899999997</v>
      </c>
      <c r="AK124" s="75">
        <f t="shared" si="36"/>
        <v>13281.443909999998</v>
      </c>
      <c r="AL124" s="52">
        <f t="shared" si="40"/>
        <v>1054.0828499999998</v>
      </c>
      <c r="AM124" s="71">
        <f t="shared" si="37"/>
        <v>0.9</v>
      </c>
      <c r="AN124" s="75">
        <f t="shared" si="38"/>
        <v>13281.443909999998</v>
      </c>
    </row>
    <row r="125" spans="1:40" x14ac:dyDescent="0.25">
      <c r="A125" s="27">
        <v>45292</v>
      </c>
      <c r="B125" s="28" t="s">
        <v>54</v>
      </c>
      <c r="C125" s="67">
        <v>0.17</v>
      </c>
      <c r="D125" s="29">
        <v>1</v>
      </c>
      <c r="E125" s="68">
        <v>1</v>
      </c>
      <c r="F125" s="19">
        <v>1</v>
      </c>
      <c r="G125" s="20">
        <v>1</v>
      </c>
      <c r="H125" s="12">
        <v>0</v>
      </c>
      <c r="I125" s="2">
        <f t="shared" si="21"/>
        <v>0</v>
      </c>
      <c r="J125" s="11">
        <f t="shared" si="22"/>
        <v>0</v>
      </c>
      <c r="K125" s="49">
        <v>967.88251320895517</v>
      </c>
      <c r="L125" s="50">
        <v>1022.953681291045</v>
      </c>
      <c r="M125" s="50">
        <v>1131.1493664701491</v>
      </c>
      <c r="N125" s="51">
        <v>0</v>
      </c>
      <c r="O125" s="13">
        <v>0</v>
      </c>
      <c r="P125" s="14">
        <v>0</v>
      </c>
      <c r="Q125" s="14">
        <v>0</v>
      </c>
      <c r="R125" s="26">
        <f t="shared" si="23"/>
        <v>1</v>
      </c>
      <c r="S125" s="15">
        <v>0</v>
      </c>
      <c r="T125" s="16">
        <v>0</v>
      </c>
      <c r="U125" s="16">
        <v>0</v>
      </c>
      <c r="V125" s="17">
        <v>0</v>
      </c>
      <c r="W125" s="61">
        <f t="shared" si="24"/>
        <v>0</v>
      </c>
      <c r="X125" s="61">
        <f t="shared" si="25"/>
        <v>0</v>
      </c>
      <c r="Y125" s="61">
        <f t="shared" si="26"/>
        <v>0</v>
      </c>
      <c r="Z125" s="76">
        <f t="shared" si="27"/>
        <v>0</v>
      </c>
      <c r="AA125" s="78">
        <f t="shared" si="28"/>
        <v>0</v>
      </c>
      <c r="AB125" s="79">
        <f t="shared" si="29"/>
        <v>0</v>
      </c>
      <c r="AC125" s="61">
        <f t="shared" si="30"/>
        <v>0</v>
      </c>
      <c r="AD125" s="61">
        <f t="shared" si="31"/>
        <v>0</v>
      </c>
      <c r="AE125" s="61">
        <f t="shared" si="32"/>
        <v>0</v>
      </c>
      <c r="AF125" s="13">
        <v>0.4</v>
      </c>
      <c r="AG125" s="26">
        <f t="shared" si="33"/>
        <v>0.6</v>
      </c>
      <c r="AH125" s="81">
        <f t="shared" si="34"/>
        <v>1000.9252140582091</v>
      </c>
      <c r="AI125" s="71">
        <f t="shared" si="39"/>
        <v>0</v>
      </c>
      <c r="AJ125" s="73">
        <f t="shared" si="35"/>
        <v>1000.9252140582091</v>
      </c>
      <c r="AK125" s="75">
        <f t="shared" si="36"/>
        <v>0</v>
      </c>
      <c r="AL125" s="52">
        <f t="shared" si="40"/>
        <v>1000.9252140582091</v>
      </c>
      <c r="AM125" s="71">
        <f t="shared" si="37"/>
        <v>0</v>
      </c>
      <c r="AN125" s="75">
        <f t="shared" si="38"/>
        <v>0</v>
      </c>
    </row>
    <row r="126" spans="1:40" x14ac:dyDescent="0.25">
      <c r="A126" s="27">
        <v>45323</v>
      </c>
      <c r="B126" s="28" t="s">
        <v>54</v>
      </c>
      <c r="C126" s="67">
        <v>0.17</v>
      </c>
      <c r="D126" s="29">
        <v>1</v>
      </c>
      <c r="E126" s="68">
        <v>1</v>
      </c>
      <c r="F126" s="19">
        <v>1</v>
      </c>
      <c r="G126" s="20">
        <v>1</v>
      </c>
      <c r="H126" s="12">
        <v>0</v>
      </c>
      <c r="I126" s="2">
        <f t="shared" si="21"/>
        <v>0</v>
      </c>
      <c r="J126" s="11">
        <f t="shared" si="22"/>
        <v>0</v>
      </c>
      <c r="K126" s="49">
        <v>967.88251320895517</v>
      </c>
      <c r="L126" s="50">
        <v>1022.953681291045</v>
      </c>
      <c r="M126" s="50">
        <v>1131.1493664701491</v>
      </c>
      <c r="N126" s="51">
        <v>0</v>
      </c>
      <c r="O126" s="13">
        <v>0</v>
      </c>
      <c r="P126" s="14">
        <v>0</v>
      </c>
      <c r="Q126" s="14">
        <v>0</v>
      </c>
      <c r="R126" s="26">
        <f t="shared" si="23"/>
        <v>1</v>
      </c>
      <c r="S126" s="15">
        <v>0</v>
      </c>
      <c r="T126" s="16">
        <v>0</v>
      </c>
      <c r="U126" s="16">
        <v>0</v>
      </c>
      <c r="V126" s="17">
        <v>0</v>
      </c>
      <c r="W126" s="61">
        <f t="shared" si="24"/>
        <v>0</v>
      </c>
      <c r="X126" s="61">
        <f t="shared" si="25"/>
        <v>0</v>
      </c>
      <c r="Y126" s="61">
        <f t="shared" si="26"/>
        <v>0</v>
      </c>
      <c r="Z126" s="76">
        <f t="shared" si="27"/>
        <v>0</v>
      </c>
      <c r="AA126" s="78">
        <f t="shared" si="28"/>
        <v>0</v>
      </c>
      <c r="AB126" s="79">
        <f t="shared" si="29"/>
        <v>0</v>
      </c>
      <c r="AC126" s="61">
        <f t="shared" si="30"/>
        <v>0</v>
      </c>
      <c r="AD126" s="61">
        <f t="shared" si="31"/>
        <v>0</v>
      </c>
      <c r="AE126" s="61">
        <f t="shared" si="32"/>
        <v>0</v>
      </c>
      <c r="AF126" s="13">
        <v>0.4</v>
      </c>
      <c r="AG126" s="26">
        <f t="shared" si="33"/>
        <v>0.6</v>
      </c>
      <c r="AH126" s="81">
        <f t="shared" si="34"/>
        <v>1000.9252140582091</v>
      </c>
      <c r="AI126" s="71">
        <f t="shared" si="39"/>
        <v>0</v>
      </c>
      <c r="AJ126" s="73">
        <f t="shared" si="35"/>
        <v>1000.9252140582091</v>
      </c>
      <c r="AK126" s="75">
        <f t="shared" si="36"/>
        <v>0</v>
      </c>
      <c r="AL126" s="52">
        <f t="shared" si="40"/>
        <v>1000.9252140582091</v>
      </c>
      <c r="AM126" s="71">
        <f t="shared" si="37"/>
        <v>0</v>
      </c>
      <c r="AN126" s="75">
        <f t="shared" si="38"/>
        <v>0</v>
      </c>
    </row>
    <row r="127" spans="1:40" x14ac:dyDescent="0.25">
      <c r="A127" s="27">
        <v>45352</v>
      </c>
      <c r="B127" s="28" t="s">
        <v>54</v>
      </c>
      <c r="C127" s="67">
        <v>0.17</v>
      </c>
      <c r="D127" s="29">
        <v>1</v>
      </c>
      <c r="E127" s="68">
        <v>1</v>
      </c>
      <c r="F127" s="19">
        <v>1</v>
      </c>
      <c r="G127" s="20">
        <v>1</v>
      </c>
      <c r="H127" s="12">
        <v>0</v>
      </c>
      <c r="I127" s="2">
        <f t="shared" si="21"/>
        <v>0</v>
      </c>
      <c r="J127" s="11">
        <f t="shared" si="22"/>
        <v>0</v>
      </c>
      <c r="K127" s="49">
        <v>967.88251320895517</v>
      </c>
      <c r="L127" s="50">
        <v>1022.953681291045</v>
      </c>
      <c r="M127" s="50">
        <v>1131.1493664701491</v>
      </c>
      <c r="N127" s="51">
        <v>0</v>
      </c>
      <c r="O127" s="13">
        <v>0</v>
      </c>
      <c r="P127" s="14">
        <v>0</v>
      </c>
      <c r="Q127" s="14">
        <v>0</v>
      </c>
      <c r="R127" s="26">
        <f t="shared" si="23"/>
        <v>1</v>
      </c>
      <c r="S127" s="15">
        <v>0</v>
      </c>
      <c r="T127" s="16">
        <v>0</v>
      </c>
      <c r="U127" s="16">
        <v>0</v>
      </c>
      <c r="V127" s="17">
        <v>0</v>
      </c>
      <c r="W127" s="61">
        <f t="shared" si="24"/>
        <v>0</v>
      </c>
      <c r="X127" s="61">
        <f t="shared" si="25"/>
        <v>0</v>
      </c>
      <c r="Y127" s="61">
        <f t="shared" si="26"/>
        <v>0</v>
      </c>
      <c r="Z127" s="76">
        <f t="shared" si="27"/>
        <v>0</v>
      </c>
      <c r="AA127" s="78">
        <f t="shared" si="28"/>
        <v>0</v>
      </c>
      <c r="AB127" s="79">
        <f t="shared" si="29"/>
        <v>0</v>
      </c>
      <c r="AC127" s="61">
        <f t="shared" si="30"/>
        <v>0</v>
      </c>
      <c r="AD127" s="61">
        <f t="shared" si="31"/>
        <v>0</v>
      </c>
      <c r="AE127" s="61">
        <f t="shared" si="32"/>
        <v>0</v>
      </c>
      <c r="AF127" s="13">
        <v>0.4</v>
      </c>
      <c r="AG127" s="26">
        <f t="shared" si="33"/>
        <v>0.6</v>
      </c>
      <c r="AH127" s="81">
        <f t="shared" si="34"/>
        <v>1000.9252140582091</v>
      </c>
      <c r="AI127" s="71">
        <f t="shared" si="39"/>
        <v>0</v>
      </c>
      <c r="AJ127" s="73">
        <f t="shared" si="35"/>
        <v>1000.9252140582091</v>
      </c>
      <c r="AK127" s="75">
        <f t="shared" si="36"/>
        <v>0</v>
      </c>
      <c r="AL127" s="52">
        <f t="shared" si="40"/>
        <v>1000.9252140582091</v>
      </c>
      <c r="AM127" s="71">
        <f t="shared" si="37"/>
        <v>0</v>
      </c>
      <c r="AN127" s="75">
        <f t="shared" si="38"/>
        <v>0</v>
      </c>
    </row>
    <row r="128" spans="1:40" x14ac:dyDescent="0.25">
      <c r="A128" s="27">
        <v>45383</v>
      </c>
      <c r="B128" s="28" t="s">
        <v>54</v>
      </c>
      <c r="C128" s="67">
        <v>0.17</v>
      </c>
      <c r="D128" s="29">
        <v>1</v>
      </c>
      <c r="E128" s="68">
        <v>1</v>
      </c>
      <c r="F128" s="19">
        <v>1</v>
      </c>
      <c r="G128" s="20">
        <v>1</v>
      </c>
      <c r="H128" s="12">
        <v>0</v>
      </c>
      <c r="I128" s="2">
        <f t="shared" si="21"/>
        <v>0</v>
      </c>
      <c r="J128" s="11">
        <f t="shared" si="22"/>
        <v>0</v>
      </c>
      <c r="K128" s="49">
        <v>967.88251320895517</v>
      </c>
      <c r="L128" s="50">
        <v>1022.953681291045</v>
      </c>
      <c r="M128" s="50">
        <v>1131.1493664701491</v>
      </c>
      <c r="N128" s="51">
        <v>0</v>
      </c>
      <c r="O128" s="13">
        <v>0</v>
      </c>
      <c r="P128" s="14">
        <v>0</v>
      </c>
      <c r="Q128" s="14">
        <v>0</v>
      </c>
      <c r="R128" s="26">
        <f t="shared" si="23"/>
        <v>1</v>
      </c>
      <c r="S128" s="15">
        <v>0</v>
      </c>
      <c r="T128" s="16">
        <v>0</v>
      </c>
      <c r="U128" s="16">
        <v>0</v>
      </c>
      <c r="V128" s="17">
        <v>0</v>
      </c>
      <c r="W128" s="61">
        <f t="shared" si="24"/>
        <v>0</v>
      </c>
      <c r="X128" s="61">
        <f t="shared" si="25"/>
        <v>0</v>
      </c>
      <c r="Y128" s="61">
        <f t="shared" si="26"/>
        <v>0</v>
      </c>
      <c r="Z128" s="76">
        <f t="shared" si="27"/>
        <v>0</v>
      </c>
      <c r="AA128" s="78">
        <f t="shared" si="28"/>
        <v>0</v>
      </c>
      <c r="AB128" s="79">
        <f t="shared" si="29"/>
        <v>0</v>
      </c>
      <c r="AC128" s="61">
        <f t="shared" si="30"/>
        <v>0</v>
      </c>
      <c r="AD128" s="61">
        <f t="shared" si="31"/>
        <v>0</v>
      </c>
      <c r="AE128" s="61">
        <f t="shared" si="32"/>
        <v>0</v>
      </c>
      <c r="AF128" s="13">
        <v>0.4</v>
      </c>
      <c r="AG128" s="26">
        <f t="shared" si="33"/>
        <v>0.6</v>
      </c>
      <c r="AH128" s="81">
        <f t="shared" si="34"/>
        <v>1000.9252140582091</v>
      </c>
      <c r="AI128" s="71">
        <f t="shared" si="39"/>
        <v>0</v>
      </c>
      <c r="AJ128" s="73">
        <f t="shared" si="35"/>
        <v>1000.9252140582091</v>
      </c>
      <c r="AK128" s="75">
        <f t="shared" si="36"/>
        <v>0</v>
      </c>
      <c r="AL128" s="52">
        <f t="shared" si="40"/>
        <v>1000.9252140582091</v>
      </c>
      <c r="AM128" s="71">
        <f t="shared" si="37"/>
        <v>0</v>
      </c>
      <c r="AN128" s="75">
        <f t="shared" si="38"/>
        <v>0</v>
      </c>
    </row>
    <row r="129" spans="1:40" x14ac:dyDescent="0.25">
      <c r="A129" s="27">
        <v>45413</v>
      </c>
      <c r="B129" s="28" t="s">
        <v>54</v>
      </c>
      <c r="C129" s="67">
        <v>0.17</v>
      </c>
      <c r="D129" s="29">
        <v>1</v>
      </c>
      <c r="E129" s="68">
        <v>1</v>
      </c>
      <c r="F129" s="19">
        <v>1</v>
      </c>
      <c r="G129" s="20">
        <v>1</v>
      </c>
      <c r="H129" s="12">
        <v>0</v>
      </c>
      <c r="I129" s="2">
        <f t="shared" si="21"/>
        <v>0</v>
      </c>
      <c r="J129" s="11">
        <f t="shared" si="22"/>
        <v>0</v>
      </c>
      <c r="K129" s="49">
        <v>967.88251320895517</v>
      </c>
      <c r="L129" s="50">
        <v>1022.953681291045</v>
      </c>
      <c r="M129" s="50">
        <v>1131.1493664701491</v>
      </c>
      <c r="N129" s="51">
        <v>0</v>
      </c>
      <c r="O129" s="13">
        <v>0</v>
      </c>
      <c r="P129" s="14">
        <v>0</v>
      </c>
      <c r="Q129" s="14">
        <v>0</v>
      </c>
      <c r="R129" s="26">
        <f t="shared" si="23"/>
        <v>1</v>
      </c>
      <c r="S129" s="15">
        <v>0</v>
      </c>
      <c r="T129" s="16">
        <v>0</v>
      </c>
      <c r="U129" s="16">
        <v>0</v>
      </c>
      <c r="V129" s="17">
        <v>0</v>
      </c>
      <c r="W129" s="61">
        <f t="shared" si="24"/>
        <v>0</v>
      </c>
      <c r="X129" s="61">
        <f t="shared" si="25"/>
        <v>0</v>
      </c>
      <c r="Y129" s="61">
        <f t="shared" si="26"/>
        <v>0</v>
      </c>
      <c r="Z129" s="76">
        <f t="shared" si="27"/>
        <v>0</v>
      </c>
      <c r="AA129" s="78">
        <f t="shared" si="28"/>
        <v>0</v>
      </c>
      <c r="AB129" s="79">
        <f t="shared" si="29"/>
        <v>0</v>
      </c>
      <c r="AC129" s="61">
        <f t="shared" si="30"/>
        <v>0</v>
      </c>
      <c r="AD129" s="61">
        <f t="shared" si="31"/>
        <v>0</v>
      </c>
      <c r="AE129" s="61">
        <f t="shared" si="32"/>
        <v>0</v>
      </c>
      <c r="AF129" s="13">
        <v>0.4</v>
      </c>
      <c r="AG129" s="26">
        <f t="shared" si="33"/>
        <v>0.6</v>
      </c>
      <c r="AH129" s="81">
        <f t="shared" si="34"/>
        <v>1000.9252140582091</v>
      </c>
      <c r="AI129" s="71">
        <f t="shared" si="39"/>
        <v>0</v>
      </c>
      <c r="AJ129" s="73">
        <f t="shared" si="35"/>
        <v>1000.9252140582091</v>
      </c>
      <c r="AK129" s="75">
        <f t="shared" si="36"/>
        <v>0</v>
      </c>
      <c r="AL129" s="52">
        <f t="shared" si="40"/>
        <v>1000.9252140582091</v>
      </c>
      <c r="AM129" s="71">
        <f t="shared" si="37"/>
        <v>0</v>
      </c>
      <c r="AN129" s="75">
        <f t="shared" si="38"/>
        <v>0</v>
      </c>
    </row>
    <row r="130" spans="1:40" x14ac:dyDescent="0.25">
      <c r="A130" s="27">
        <v>45444</v>
      </c>
      <c r="B130" s="28" t="s">
        <v>54</v>
      </c>
      <c r="C130" s="67">
        <v>0.17</v>
      </c>
      <c r="D130" s="29">
        <v>1</v>
      </c>
      <c r="E130" s="68">
        <v>1</v>
      </c>
      <c r="F130" s="19">
        <v>1</v>
      </c>
      <c r="G130" s="20">
        <v>1</v>
      </c>
      <c r="H130" s="12">
        <v>0</v>
      </c>
      <c r="I130" s="2">
        <f t="shared" si="21"/>
        <v>0</v>
      </c>
      <c r="J130" s="11">
        <f t="shared" si="22"/>
        <v>0</v>
      </c>
      <c r="K130" s="49">
        <v>967.88251320895517</v>
      </c>
      <c r="L130" s="50">
        <v>1022.953681291045</v>
      </c>
      <c r="M130" s="50">
        <v>1131.1493664701491</v>
      </c>
      <c r="N130" s="51">
        <v>0</v>
      </c>
      <c r="O130" s="13">
        <v>0</v>
      </c>
      <c r="P130" s="14">
        <v>0</v>
      </c>
      <c r="Q130" s="14">
        <v>0</v>
      </c>
      <c r="R130" s="26">
        <f t="shared" si="23"/>
        <v>1</v>
      </c>
      <c r="S130" s="15">
        <v>0</v>
      </c>
      <c r="T130" s="16">
        <v>0</v>
      </c>
      <c r="U130" s="16">
        <v>0</v>
      </c>
      <c r="V130" s="17">
        <v>0</v>
      </c>
      <c r="W130" s="61">
        <f t="shared" si="24"/>
        <v>0</v>
      </c>
      <c r="X130" s="61">
        <f t="shared" si="25"/>
        <v>0</v>
      </c>
      <c r="Y130" s="61">
        <f t="shared" si="26"/>
        <v>0</v>
      </c>
      <c r="Z130" s="76">
        <f t="shared" si="27"/>
        <v>0</v>
      </c>
      <c r="AA130" s="78">
        <f t="shared" si="28"/>
        <v>0</v>
      </c>
      <c r="AB130" s="79">
        <f t="shared" si="29"/>
        <v>0</v>
      </c>
      <c r="AC130" s="61">
        <f t="shared" si="30"/>
        <v>0</v>
      </c>
      <c r="AD130" s="61">
        <f t="shared" si="31"/>
        <v>0</v>
      </c>
      <c r="AE130" s="61">
        <f t="shared" si="32"/>
        <v>0</v>
      </c>
      <c r="AF130" s="13">
        <v>0.4</v>
      </c>
      <c r="AG130" s="26">
        <f t="shared" si="33"/>
        <v>0.6</v>
      </c>
      <c r="AH130" s="81">
        <f t="shared" si="34"/>
        <v>1000.9252140582091</v>
      </c>
      <c r="AI130" s="71">
        <f t="shared" si="39"/>
        <v>0</v>
      </c>
      <c r="AJ130" s="73">
        <f t="shared" si="35"/>
        <v>1000.9252140582091</v>
      </c>
      <c r="AK130" s="75">
        <f t="shared" si="36"/>
        <v>0</v>
      </c>
      <c r="AL130" s="52">
        <f t="shared" si="40"/>
        <v>1000.9252140582091</v>
      </c>
      <c r="AM130" s="71">
        <f t="shared" si="37"/>
        <v>0</v>
      </c>
      <c r="AN130" s="75">
        <f t="shared" si="38"/>
        <v>0</v>
      </c>
    </row>
    <row r="131" spans="1:40" x14ac:dyDescent="0.25">
      <c r="A131" s="27">
        <v>45474</v>
      </c>
      <c r="B131" s="28" t="s">
        <v>54</v>
      </c>
      <c r="C131" s="67">
        <v>0.17</v>
      </c>
      <c r="D131" s="29">
        <v>1</v>
      </c>
      <c r="E131" s="68">
        <v>1</v>
      </c>
      <c r="F131" s="19">
        <v>1</v>
      </c>
      <c r="G131" s="20">
        <v>1</v>
      </c>
      <c r="H131" s="12">
        <v>0</v>
      </c>
      <c r="I131" s="2">
        <f t="shared" si="21"/>
        <v>0</v>
      </c>
      <c r="J131" s="11">
        <f t="shared" si="22"/>
        <v>0</v>
      </c>
      <c r="K131" s="49">
        <v>967.88251320895517</v>
      </c>
      <c r="L131" s="50">
        <v>1022.953681291045</v>
      </c>
      <c r="M131" s="50">
        <v>1131.1493664701491</v>
      </c>
      <c r="N131" s="51">
        <v>0</v>
      </c>
      <c r="O131" s="13">
        <v>0</v>
      </c>
      <c r="P131" s="14">
        <v>0</v>
      </c>
      <c r="Q131" s="14">
        <v>0</v>
      </c>
      <c r="R131" s="26">
        <f t="shared" si="23"/>
        <v>1</v>
      </c>
      <c r="S131" s="15">
        <v>0</v>
      </c>
      <c r="T131" s="16">
        <v>0</v>
      </c>
      <c r="U131" s="16">
        <v>0</v>
      </c>
      <c r="V131" s="17">
        <v>0</v>
      </c>
      <c r="W131" s="61">
        <f t="shared" si="24"/>
        <v>0</v>
      </c>
      <c r="X131" s="61">
        <f t="shared" si="25"/>
        <v>0</v>
      </c>
      <c r="Y131" s="61">
        <f t="shared" si="26"/>
        <v>0</v>
      </c>
      <c r="Z131" s="76">
        <f t="shared" si="27"/>
        <v>0</v>
      </c>
      <c r="AA131" s="78">
        <f t="shared" si="28"/>
        <v>0</v>
      </c>
      <c r="AB131" s="79">
        <f t="shared" si="29"/>
        <v>0</v>
      </c>
      <c r="AC131" s="61">
        <f t="shared" si="30"/>
        <v>0</v>
      </c>
      <c r="AD131" s="61">
        <f t="shared" si="31"/>
        <v>0</v>
      </c>
      <c r="AE131" s="61">
        <f t="shared" si="32"/>
        <v>0</v>
      </c>
      <c r="AF131" s="13">
        <v>0.4</v>
      </c>
      <c r="AG131" s="26">
        <f t="shared" si="33"/>
        <v>0.6</v>
      </c>
      <c r="AH131" s="81">
        <f t="shared" si="34"/>
        <v>1000.9252140582091</v>
      </c>
      <c r="AI131" s="71">
        <f t="shared" si="39"/>
        <v>0</v>
      </c>
      <c r="AJ131" s="73">
        <f t="shared" si="35"/>
        <v>1000.9252140582091</v>
      </c>
      <c r="AK131" s="75">
        <f t="shared" si="36"/>
        <v>0</v>
      </c>
      <c r="AL131" s="52">
        <f t="shared" si="40"/>
        <v>1000.9252140582091</v>
      </c>
      <c r="AM131" s="71">
        <f t="shared" si="37"/>
        <v>0</v>
      </c>
      <c r="AN131" s="75">
        <f t="shared" si="38"/>
        <v>0</v>
      </c>
    </row>
    <row r="132" spans="1:40" x14ac:dyDescent="0.25">
      <c r="A132" s="27">
        <v>45505</v>
      </c>
      <c r="B132" s="28" t="s">
        <v>54</v>
      </c>
      <c r="C132" s="67">
        <v>0.17</v>
      </c>
      <c r="D132" s="29">
        <v>1</v>
      </c>
      <c r="E132" s="68">
        <v>1</v>
      </c>
      <c r="F132" s="19">
        <v>1</v>
      </c>
      <c r="G132" s="20">
        <v>1</v>
      </c>
      <c r="H132" s="12">
        <v>0</v>
      </c>
      <c r="I132" s="2">
        <f t="shared" si="21"/>
        <v>0</v>
      </c>
      <c r="J132" s="11">
        <f t="shared" si="22"/>
        <v>0</v>
      </c>
      <c r="K132" s="49">
        <v>967.88251320895517</v>
      </c>
      <c r="L132" s="50">
        <v>1022.953681291045</v>
      </c>
      <c r="M132" s="50">
        <v>1131.1493664701491</v>
      </c>
      <c r="N132" s="51">
        <v>0</v>
      </c>
      <c r="O132" s="13">
        <v>0</v>
      </c>
      <c r="P132" s="14">
        <v>0</v>
      </c>
      <c r="Q132" s="14">
        <v>0</v>
      </c>
      <c r="R132" s="26">
        <f t="shared" si="23"/>
        <v>1</v>
      </c>
      <c r="S132" s="15">
        <v>0</v>
      </c>
      <c r="T132" s="16">
        <v>0</v>
      </c>
      <c r="U132" s="16">
        <v>0</v>
      </c>
      <c r="V132" s="17">
        <v>0</v>
      </c>
      <c r="W132" s="61">
        <f t="shared" si="24"/>
        <v>0</v>
      </c>
      <c r="X132" s="61">
        <f t="shared" si="25"/>
        <v>0</v>
      </c>
      <c r="Y132" s="61">
        <f t="shared" si="26"/>
        <v>0</v>
      </c>
      <c r="Z132" s="76">
        <f t="shared" si="27"/>
        <v>0</v>
      </c>
      <c r="AA132" s="78">
        <f t="shared" si="28"/>
        <v>0</v>
      </c>
      <c r="AB132" s="79">
        <f t="shared" si="29"/>
        <v>0</v>
      </c>
      <c r="AC132" s="61">
        <f t="shared" si="30"/>
        <v>0</v>
      </c>
      <c r="AD132" s="61">
        <f t="shared" si="31"/>
        <v>0</v>
      </c>
      <c r="AE132" s="61">
        <f t="shared" si="32"/>
        <v>0</v>
      </c>
      <c r="AF132" s="13">
        <v>0.4</v>
      </c>
      <c r="AG132" s="26">
        <f t="shared" si="33"/>
        <v>0.6</v>
      </c>
      <c r="AH132" s="81">
        <f t="shared" si="34"/>
        <v>1000.9252140582091</v>
      </c>
      <c r="AI132" s="71">
        <f t="shared" si="39"/>
        <v>0</v>
      </c>
      <c r="AJ132" s="73">
        <f t="shared" si="35"/>
        <v>1000.9252140582091</v>
      </c>
      <c r="AK132" s="75">
        <f t="shared" si="36"/>
        <v>0</v>
      </c>
      <c r="AL132" s="52">
        <f t="shared" si="40"/>
        <v>1000.9252140582091</v>
      </c>
      <c r="AM132" s="71">
        <f t="shared" si="37"/>
        <v>0</v>
      </c>
      <c r="AN132" s="75">
        <f t="shared" si="38"/>
        <v>0</v>
      </c>
    </row>
    <row r="133" spans="1:40" x14ac:dyDescent="0.25">
      <c r="A133" s="27">
        <v>45536</v>
      </c>
      <c r="B133" s="28" t="s">
        <v>54</v>
      </c>
      <c r="C133" s="67">
        <v>0.17</v>
      </c>
      <c r="D133" s="29">
        <v>55</v>
      </c>
      <c r="E133" s="68">
        <v>55</v>
      </c>
      <c r="F133" s="19">
        <v>55</v>
      </c>
      <c r="G133" s="20">
        <v>55</v>
      </c>
      <c r="H133" s="12">
        <v>0.75</v>
      </c>
      <c r="I133" s="2">
        <f t="shared" ref="I133:I196" si="41">H133*E133</f>
        <v>41.25</v>
      </c>
      <c r="J133" s="11">
        <f t="shared" ref="J133:J196" si="42">IF(D133&lt;&gt;0,I133/D133,0)</f>
        <v>0.75</v>
      </c>
      <c r="K133" s="49">
        <v>990.26488727611945</v>
      </c>
      <c r="L133" s="50">
        <v>1046.3028461940301</v>
      </c>
      <c r="M133" s="50">
        <v>1158.132217970149</v>
      </c>
      <c r="N133" s="51">
        <v>0</v>
      </c>
      <c r="O133" s="13">
        <v>0.5</v>
      </c>
      <c r="P133" s="14">
        <v>0.5</v>
      </c>
      <c r="Q133" s="14">
        <v>0</v>
      </c>
      <c r="R133" s="26">
        <f t="shared" ref="R133:R196" si="43">1-SUM(O133:Q133)</f>
        <v>0</v>
      </c>
      <c r="S133" s="15">
        <v>0</v>
      </c>
      <c r="T133" s="16">
        <v>0</v>
      </c>
      <c r="U133" s="16">
        <v>0</v>
      </c>
      <c r="V133" s="17">
        <v>0</v>
      </c>
      <c r="W133" s="61">
        <f t="shared" ref="W133:W196" si="44">(1-SUMPRODUCT($S$3:$V$3,$S133:$V133))*K133*$I133*O133</f>
        <v>20424.213300069965</v>
      </c>
      <c r="X133" s="61">
        <f t="shared" ref="X133:X196" si="45">(1-SUMPRODUCT($S$3:$V$3,$S133:$V133))*L133*$I133*P133</f>
        <v>21579.99620275187</v>
      </c>
      <c r="Y133" s="61">
        <f t="shared" ref="Y133:Y196" si="46">(1-SUMPRODUCT($S$3:$V$3,$S133:$V133))*M133*$I133*Q133</f>
        <v>0</v>
      </c>
      <c r="Z133" s="76">
        <f t="shared" ref="Z133:Z196" si="47">(1-SUMPRODUCT($S$3:$V$3,$S133:$V133))*N133*$I133*R133</f>
        <v>0</v>
      </c>
      <c r="AA133" s="78">
        <f t="shared" ref="AA133:AA196" si="48">SUM(V133:Y133)</f>
        <v>42004.209502821832</v>
      </c>
      <c r="AB133" s="79">
        <f t="shared" ref="AB133:AB196" si="49">IF(OR(B133="PFC002",B133="SAR326"),AA133/1.1*C133,AA133*C133)</f>
        <v>7140.7156154797121</v>
      </c>
      <c r="AC133" s="61">
        <f t="shared" ref="AC133:AC196" si="50">IF(I133,AA133/I133,0)</f>
        <v>1018.2838667350748</v>
      </c>
      <c r="AD133" s="61">
        <f t="shared" ref="AD133:AD196" si="51">IF(D133,AA133/D133,0)</f>
        <v>763.71290005130606</v>
      </c>
      <c r="AE133" s="61">
        <f t="shared" ref="AE133:AE196" si="52">SUMPRODUCT(K133:N133,O133:R133)</f>
        <v>1018.2838667350748</v>
      </c>
      <c r="AF133" s="13">
        <v>0.4</v>
      </c>
      <c r="AG133" s="26">
        <f t="shared" ref="AG133:AG196" si="53">1-AF133</f>
        <v>0.6</v>
      </c>
      <c r="AH133" s="81">
        <f t="shared" ref="AH133:AH196" si="54">AF133*K133+AG133*L133</f>
        <v>1023.8876626268659</v>
      </c>
      <c r="AI133" s="71">
        <f t="shared" si="39"/>
        <v>0.75</v>
      </c>
      <c r="AJ133" s="73">
        <f t="shared" ref="AJ133:AJ196" si="55">AH133*D133</f>
        <v>56313.821444477624</v>
      </c>
      <c r="AK133" s="75">
        <f t="shared" ref="AK133:AK196" si="56">AH133*D133*AI133</f>
        <v>42235.366083358218</v>
      </c>
      <c r="AL133" s="52">
        <f t="shared" si="40"/>
        <v>1023.8876626268659</v>
      </c>
      <c r="AM133" s="71">
        <f t="shared" ref="AM133:AM196" si="57">AI133</f>
        <v>0.75</v>
      </c>
      <c r="AN133" s="75">
        <f t="shared" ref="AN133:AN196" si="58">AL133*AM133*G133</f>
        <v>42235.366083358225</v>
      </c>
    </row>
    <row r="134" spans="1:40" x14ac:dyDescent="0.25">
      <c r="A134" s="27">
        <v>45566</v>
      </c>
      <c r="B134" s="28" t="s">
        <v>54</v>
      </c>
      <c r="C134" s="67">
        <v>0.17</v>
      </c>
      <c r="D134" s="29">
        <v>55</v>
      </c>
      <c r="E134" s="68">
        <v>55</v>
      </c>
      <c r="F134" s="19">
        <v>55</v>
      </c>
      <c r="G134" s="20">
        <v>55</v>
      </c>
      <c r="H134" s="12">
        <v>0.75</v>
      </c>
      <c r="I134" s="2">
        <f t="shared" si="41"/>
        <v>41.25</v>
      </c>
      <c r="J134" s="11">
        <f t="shared" si="42"/>
        <v>0.75</v>
      </c>
      <c r="K134" s="49">
        <v>990.26488727611945</v>
      </c>
      <c r="L134" s="50">
        <v>1046.3028461940301</v>
      </c>
      <c r="M134" s="50">
        <v>1158.132217970149</v>
      </c>
      <c r="N134" s="51">
        <v>0</v>
      </c>
      <c r="O134" s="13">
        <v>0.5</v>
      </c>
      <c r="P134" s="14">
        <v>0.5</v>
      </c>
      <c r="Q134" s="14">
        <v>0</v>
      </c>
      <c r="R134" s="26">
        <f t="shared" si="43"/>
        <v>0</v>
      </c>
      <c r="S134" s="15">
        <v>0</v>
      </c>
      <c r="T134" s="16">
        <v>0</v>
      </c>
      <c r="U134" s="16">
        <v>0</v>
      </c>
      <c r="V134" s="17">
        <v>0</v>
      </c>
      <c r="W134" s="61">
        <f t="shared" si="44"/>
        <v>20424.213300069965</v>
      </c>
      <c r="X134" s="61">
        <f t="shared" si="45"/>
        <v>21579.99620275187</v>
      </c>
      <c r="Y134" s="61">
        <f t="shared" si="46"/>
        <v>0</v>
      </c>
      <c r="Z134" s="76">
        <f t="shared" si="47"/>
        <v>0</v>
      </c>
      <c r="AA134" s="78">
        <f t="shared" si="48"/>
        <v>42004.209502821832</v>
      </c>
      <c r="AB134" s="79">
        <f t="shared" si="49"/>
        <v>7140.7156154797121</v>
      </c>
      <c r="AC134" s="61">
        <f t="shared" si="50"/>
        <v>1018.2838667350748</v>
      </c>
      <c r="AD134" s="61">
        <f t="shared" si="51"/>
        <v>763.71290005130606</v>
      </c>
      <c r="AE134" s="61">
        <f t="shared" si="52"/>
        <v>1018.2838667350748</v>
      </c>
      <c r="AF134" s="13">
        <v>0.4</v>
      </c>
      <c r="AG134" s="26">
        <f t="shared" si="53"/>
        <v>0.6</v>
      </c>
      <c r="AH134" s="81">
        <f t="shared" si="54"/>
        <v>1023.8876626268659</v>
      </c>
      <c r="AI134" s="71">
        <f t="shared" ref="AI134:AI197" si="59">J134</f>
        <v>0.75</v>
      </c>
      <c r="AJ134" s="73">
        <f t="shared" si="55"/>
        <v>56313.821444477624</v>
      </c>
      <c r="AK134" s="75">
        <f t="shared" si="56"/>
        <v>42235.366083358218</v>
      </c>
      <c r="AL134" s="52">
        <f t="shared" ref="AL134:AL197" si="60">AH134</f>
        <v>1023.8876626268659</v>
      </c>
      <c r="AM134" s="71">
        <f t="shared" si="57"/>
        <v>0.75</v>
      </c>
      <c r="AN134" s="75">
        <f t="shared" si="58"/>
        <v>42235.366083358225</v>
      </c>
    </row>
    <row r="135" spans="1:40" x14ac:dyDescent="0.25">
      <c r="A135" s="27">
        <v>45597</v>
      </c>
      <c r="B135" s="28" t="s">
        <v>54</v>
      </c>
      <c r="C135" s="67">
        <v>0.17</v>
      </c>
      <c r="D135" s="29">
        <v>67</v>
      </c>
      <c r="E135" s="68">
        <v>61</v>
      </c>
      <c r="F135" s="19">
        <v>67</v>
      </c>
      <c r="G135" s="20">
        <v>67</v>
      </c>
      <c r="H135" s="12">
        <v>0.75</v>
      </c>
      <c r="I135" s="2">
        <f t="shared" si="41"/>
        <v>45.75</v>
      </c>
      <c r="J135" s="11">
        <f t="shared" si="42"/>
        <v>0.68283582089552242</v>
      </c>
      <c r="K135" s="49">
        <v>990.26488727611945</v>
      </c>
      <c r="L135" s="50">
        <v>1046.3028461940301</v>
      </c>
      <c r="M135" s="50">
        <v>1158.132217970149</v>
      </c>
      <c r="N135" s="51">
        <v>0</v>
      </c>
      <c r="O135" s="13">
        <v>0.5</v>
      </c>
      <c r="P135" s="14">
        <v>0.5</v>
      </c>
      <c r="Q135" s="14">
        <v>0</v>
      </c>
      <c r="R135" s="26">
        <f t="shared" si="43"/>
        <v>0</v>
      </c>
      <c r="S135" s="15">
        <v>0</v>
      </c>
      <c r="T135" s="16">
        <v>0</v>
      </c>
      <c r="U135" s="16">
        <v>0</v>
      </c>
      <c r="V135" s="17">
        <v>0</v>
      </c>
      <c r="W135" s="61">
        <f t="shared" si="44"/>
        <v>22652.309296441232</v>
      </c>
      <c r="X135" s="61">
        <f t="shared" si="45"/>
        <v>23934.177606688438</v>
      </c>
      <c r="Y135" s="61">
        <f t="shared" si="46"/>
        <v>0</v>
      </c>
      <c r="Z135" s="76">
        <f t="shared" si="47"/>
        <v>0</v>
      </c>
      <c r="AA135" s="78">
        <f t="shared" si="48"/>
        <v>46586.486903129669</v>
      </c>
      <c r="AB135" s="79">
        <f t="shared" si="49"/>
        <v>7919.7027735320444</v>
      </c>
      <c r="AC135" s="61">
        <f t="shared" si="50"/>
        <v>1018.2838667350748</v>
      </c>
      <c r="AD135" s="61">
        <f t="shared" si="51"/>
        <v>695.32070004671152</v>
      </c>
      <c r="AE135" s="61">
        <f t="shared" si="52"/>
        <v>1018.2838667350748</v>
      </c>
      <c r="AF135" s="13">
        <v>0.4</v>
      </c>
      <c r="AG135" s="26">
        <f t="shared" si="53"/>
        <v>0.6</v>
      </c>
      <c r="AH135" s="81">
        <f t="shared" si="54"/>
        <v>1023.8876626268659</v>
      </c>
      <c r="AI135" s="71">
        <f t="shared" si="59"/>
        <v>0.68283582089552242</v>
      </c>
      <c r="AJ135" s="73">
        <f t="shared" si="55"/>
        <v>68600.473396000016</v>
      </c>
      <c r="AK135" s="75">
        <f t="shared" si="56"/>
        <v>46842.860565179115</v>
      </c>
      <c r="AL135" s="52">
        <f t="shared" si="60"/>
        <v>1023.8876626268659</v>
      </c>
      <c r="AM135" s="71">
        <f t="shared" si="57"/>
        <v>0.68283582089552242</v>
      </c>
      <c r="AN135" s="75">
        <f t="shared" si="58"/>
        <v>46842.860565179122</v>
      </c>
    </row>
    <row r="136" spans="1:40" x14ac:dyDescent="0.25">
      <c r="A136" s="27">
        <v>45627</v>
      </c>
      <c r="B136" s="28" t="s">
        <v>54</v>
      </c>
      <c r="C136" s="67">
        <v>0.17</v>
      </c>
      <c r="D136" s="29">
        <v>67</v>
      </c>
      <c r="E136" s="68">
        <v>61</v>
      </c>
      <c r="F136" s="19">
        <v>67</v>
      </c>
      <c r="G136" s="20">
        <v>67</v>
      </c>
      <c r="H136" s="12">
        <v>0.75</v>
      </c>
      <c r="I136" s="2">
        <f t="shared" si="41"/>
        <v>45.75</v>
      </c>
      <c r="J136" s="11">
        <f t="shared" si="42"/>
        <v>0.68283582089552242</v>
      </c>
      <c r="K136" s="49">
        <v>990.26488727611945</v>
      </c>
      <c r="L136" s="50">
        <v>1046.3028461940301</v>
      </c>
      <c r="M136" s="50">
        <v>1158.132217970149</v>
      </c>
      <c r="N136" s="51">
        <v>0</v>
      </c>
      <c r="O136" s="13">
        <v>0.5</v>
      </c>
      <c r="P136" s="14">
        <v>0.5</v>
      </c>
      <c r="Q136" s="14">
        <v>0</v>
      </c>
      <c r="R136" s="26">
        <f t="shared" si="43"/>
        <v>0</v>
      </c>
      <c r="S136" s="15">
        <v>0</v>
      </c>
      <c r="T136" s="16">
        <v>0</v>
      </c>
      <c r="U136" s="16">
        <v>0</v>
      </c>
      <c r="V136" s="17">
        <v>0</v>
      </c>
      <c r="W136" s="61">
        <f t="shared" si="44"/>
        <v>22652.309296441232</v>
      </c>
      <c r="X136" s="61">
        <f t="shared" si="45"/>
        <v>23934.177606688438</v>
      </c>
      <c r="Y136" s="61">
        <f t="shared" si="46"/>
        <v>0</v>
      </c>
      <c r="Z136" s="76">
        <f t="shared" si="47"/>
        <v>0</v>
      </c>
      <c r="AA136" s="78">
        <f t="shared" si="48"/>
        <v>46586.486903129669</v>
      </c>
      <c r="AB136" s="79">
        <f t="shared" si="49"/>
        <v>7919.7027735320444</v>
      </c>
      <c r="AC136" s="61">
        <f t="shared" si="50"/>
        <v>1018.2838667350748</v>
      </c>
      <c r="AD136" s="61">
        <f t="shared" si="51"/>
        <v>695.32070004671152</v>
      </c>
      <c r="AE136" s="61">
        <f t="shared" si="52"/>
        <v>1018.2838667350748</v>
      </c>
      <c r="AF136" s="13">
        <v>0.4</v>
      </c>
      <c r="AG136" s="26">
        <f t="shared" si="53"/>
        <v>0.6</v>
      </c>
      <c r="AH136" s="81">
        <f t="shared" si="54"/>
        <v>1023.8876626268659</v>
      </c>
      <c r="AI136" s="71">
        <f t="shared" si="59"/>
        <v>0.68283582089552242</v>
      </c>
      <c r="AJ136" s="73">
        <f t="shared" si="55"/>
        <v>68600.473396000016</v>
      </c>
      <c r="AK136" s="75">
        <f t="shared" si="56"/>
        <v>46842.860565179115</v>
      </c>
      <c r="AL136" s="52">
        <f t="shared" si="60"/>
        <v>1023.8876626268659</v>
      </c>
      <c r="AM136" s="71">
        <f t="shared" si="57"/>
        <v>0.68283582089552242</v>
      </c>
      <c r="AN136" s="75">
        <f t="shared" si="58"/>
        <v>46842.860565179122</v>
      </c>
    </row>
    <row r="137" spans="1:40" x14ac:dyDescent="0.25">
      <c r="A137" s="27">
        <v>45292</v>
      </c>
      <c r="B137" s="28" t="s">
        <v>55</v>
      </c>
      <c r="C137" s="67">
        <v>0.13</v>
      </c>
      <c r="D137" s="29">
        <v>9</v>
      </c>
      <c r="E137" s="68">
        <v>9</v>
      </c>
      <c r="F137" s="19">
        <v>9</v>
      </c>
      <c r="G137" s="20">
        <v>9</v>
      </c>
      <c r="H137" s="12">
        <v>0.95</v>
      </c>
      <c r="I137" s="2">
        <f t="shared" si="41"/>
        <v>8.5499999999999989</v>
      </c>
      <c r="J137" s="11">
        <f t="shared" si="42"/>
        <v>0.94999999999999984</v>
      </c>
      <c r="K137" s="49">
        <v>700.81499855555558</v>
      </c>
      <c r="L137" s="50">
        <v>743.01240800000005</v>
      </c>
      <c r="M137" s="50">
        <v>826.87593034444444</v>
      </c>
      <c r="N137" s="51">
        <v>0</v>
      </c>
      <c r="O137" s="13">
        <v>0.6</v>
      </c>
      <c r="P137" s="14">
        <v>0.4</v>
      </c>
      <c r="Q137" s="14">
        <v>0</v>
      </c>
      <c r="R137" s="26">
        <f t="shared" si="43"/>
        <v>0</v>
      </c>
      <c r="S137" s="15">
        <v>0</v>
      </c>
      <c r="T137" s="16">
        <v>0.05</v>
      </c>
      <c r="U137" s="16">
        <v>0</v>
      </c>
      <c r="V137" s="17">
        <v>0</v>
      </c>
      <c r="W137" s="61">
        <f t="shared" si="44"/>
        <v>3586.1929902335246</v>
      </c>
      <c r="X137" s="61">
        <f t="shared" si="45"/>
        <v>2534.7496792716001</v>
      </c>
      <c r="Y137" s="61">
        <f t="shared" si="46"/>
        <v>0</v>
      </c>
      <c r="Z137" s="76">
        <f t="shared" si="47"/>
        <v>0</v>
      </c>
      <c r="AA137" s="78">
        <f t="shared" si="48"/>
        <v>6120.9426695051243</v>
      </c>
      <c r="AB137" s="79">
        <f t="shared" si="49"/>
        <v>795.72254703566614</v>
      </c>
      <c r="AC137" s="61">
        <f t="shared" si="50"/>
        <v>715.89972742750001</v>
      </c>
      <c r="AD137" s="61">
        <f t="shared" si="51"/>
        <v>680.10474105612491</v>
      </c>
      <c r="AE137" s="61">
        <f t="shared" si="52"/>
        <v>717.69396233333327</v>
      </c>
      <c r="AF137" s="13">
        <v>0.4</v>
      </c>
      <c r="AG137" s="26">
        <f t="shared" si="53"/>
        <v>0.6</v>
      </c>
      <c r="AH137" s="81">
        <f t="shared" si="54"/>
        <v>726.13344422222235</v>
      </c>
      <c r="AI137" s="71">
        <f t="shared" si="59"/>
        <v>0.94999999999999984</v>
      </c>
      <c r="AJ137" s="73">
        <f t="shared" si="55"/>
        <v>6535.2009980000012</v>
      </c>
      <c r="AK137" s="75">
        <f t="shared" si="56"/>
        <v>6208.4409481000002</v>
      </c>
      <c r="AL137" s="52">
        <f t="shared" si="60"/>
        <v>726.13344422222235</v>
      </c>
      <c r="AM137" s="71">
        <f t="shared" si="57"/>
        <v>0.94999999999999984</v>
      </c>
      <c r="AN137" s="75">
        <f t="shared" si="58"/>
        <v>6208.4409480999993</v>
      </c>
    </row>
    <row r="138" spans="1:40" x14ac:dyDescent="0.25">
      <c r="A138" s="27">
        <v>45323</v>
      </c>
      <c r="B138" s="28" t="s">
        <v>55</v>
      </c>
      <c r="C138" s="67">
        <v>0.13</v>
      </c>
      <c r="D138" s="29">
        <v>9</v>
      </c>
      <c r="E138" s="68">
        <v>9</v>
      </c>
      <c r="F138" s="19">
        <v>9</v>
      </c>
      <c r="G138" s="20">
        <v>9</v>
      </c>
      <c r="H138" s="12">
        <v>0.95</v>
      </c>
      <c r="I138" s="2">
        <f t="shared" si="41"/>
        <v>8.5499999999999989</v>
      </c>
      <c r="J138" s="11">
        <f t="shared" si="42"/>
        <v>0.94999999999999984</v>
      </c>
      <c r="K138" s="49">
        <v>700.81499855555558</v>
      </c>
      <c r="L138" s="50">
        <v>743.01240800000005</v>
      </c>
      <c r="M138" s="50">
        <v>826.87593034444444</v>
      </c>
      <c r="N138" s="51">
        <v>0</v>
      </c>
      <c r="O138" s="13">
        <v>0.6</v>
      </c>
      <c r="P138" s="14">
        <v>0.4</v>
      </c>
      <c r="Q138" s="14">
        <v>0</v>
      </c>
      <c r="R138" s="26">
        <f t="shared" si="43"/>
        <v>0</v>
      </c>
      <c r="S138" s="15">
        <v>0</v>
      </c>
      <c r="T138" s="16">
        <v>0.05</v>
      </c>
      <c r="U138" s="16">
        <v>0</v>
      </c>
      <c r="V138" s="17">
        <v>0</v>
      </c>
      <c r="W138" s="61">
        <f t="shared" si="44"/>
        <v>3586.1929902335246</v>
      </c>
      <c r="X138" s="61">
        <f t="shared" si="45"/>
        <v>2534.7496792716001</v>
      </c>
      <c r="Y138" s="61">
        <f t="shared" si="46"/>
        <v>0</v>
      </c>
      <c r="Z138" s="76">
        <f t="shared" si="47"/>
        <v>0</v>
      </c>
      <c r="AA138" s="78">
        <f t="shared" si="48"/>
        <v>6120.9426695051243</v>
      </c>
      <c r="AB138" s="79">
        <f t="shared" si="49"/>
        <v>795.72254703566614</v>
      </c>
      <c r="AC138" s="61">
        <f t="shared" si="50"/>
        <v>715.89972742750001</v>
      </c>
      <c r="AD138" s="61">
        <f t="shared" si="51"/>
        <v>680.10474105612491</v>
      </c>
      <c r="AE138" s="61">
        <f t="shared" si="52"/>
        <v>717.69396233333327</v>
      </c>
      <c r="AF138" s="13">
        <v>0.4</v>
      </c>
      <c r="AG138" s="26">
        <f t="shared" si="53"/>
        <v>0.6</v>
      </c>
      <c r="AH138" s="81">
        <f t="shared" si="54"/>
        <v>726.13344422222235</v>
      </c>
      <c r="AI138" s="71">
        <f t="shared" si="59"/>
        <v>0.94999999999999984</v>
      </c>
      <c r="AJ138" s="73">
        <f t="shared" si="55"/>
        <v>6535.2009980000012</v>
      </c>
      <c r="AK138" s="75">
        <f t="shared" si="56"/>
        <v>6208.4409481000002</v>
      </c>
      <c r="AL138" s="52">
        <f t="shared" si="60"/>
        <v>726.13344422222235</v>
      </c>
      <c r="AM138" s="71">
        <f t="shared" si="57"/>
        <v>0.94999999999999984</v>
      </c>
      <c r="AN138" s="75">
        <f t="shared" si="58"/>
        <v>6208.4409480999993</v>
      </c>
    </row>
    <row r="139" spans="1:40" x14ac:dyDescent="0.25">
      <c r="A139" s="27">
        <v>45352</v>
      </c>
      <c r="B139" s="28" t="s">
        <v>55</v>
      </c>
      <c r="C139" s="67">
        <v>0.13</v>
      </c>
      <c r="D139" s="29">
        <v>9</v>
      </c>
      <c r="E139" s="68">
        <v>9</v>
      </c>
      <c r="F139" s="19">
        <v>9</v>
      </c>
      <c r="G139" s="20">
        <v>9</v>
      </c>
      <c r="H139" s="12">
        <v>0.95</v>
      </c>
      <c r="I139" s="2">
        <f t="shared" si="41"/>
        <v>8.5499999999999989</v>
      </c>
      <c r="J139" s="11">
        <f t="shared" si="42"/>
        <v>0.94999999999999984</v>
      </c>
      <c r="K139" s="49">
        <v>700.81499855555558</v>
      </c>
      <c r="L139" s="50">
        <v>743.01240800000005</v>
      </c>
      <c r="M139" s="50">
        <v>826.87593034444444</v>
      </c>
      <c r="N139" s="51">
        <v>0</v>
      </c>
      <c r="O139" s="13">
        <v>0.6</v>
      </c>
      <c r="P139" s="14">
        <v>0.4</v>
      </c>
      <c r="Q139" s="14">
        <v>0</v>
      </c>
      <c r="R139" s="26">
        <f t="shared" si="43"/>
        <v>0</v>
      </c>
      <c r="S139" s="15">
        <v>0</v>
      </c>
      <c r="T139" s="16">
        <v>0.05</v>
      </c>
      <c r="U139" s="16">
        <v>0</v>
      </c>
      <c r="V139" s="17">
        <v>0</v>
      </c>
      <c r="W139" s="61">
        <f t="shared" si="44"/>
        <v>3586.1929902335246</v>
      </c>
      <c r="X139" s="61">
        <f t="shared" si="45"/>
        <v>2534.7496792716001</v>
      </c>
      <c r="Y139" s="61">
        <f t="shared" si="46"/>
        <v>0</v>
      </c>
      <c r="Z139" s="76">
        <f t="shared" si="47"/>
        <v>0</v>
      </c>
      <c r="AA139" s="78">
        <f t="shared" si="48"/>
        <v>6120.9426695051243</v>
      </c>
      <c r="AB139" s="79">
        <f t="shared" si="49"/>
        <v>795.72254703566614</v>
      </c>
      <c r="AC139" s="61">
        <f t="shared" si="50"/>
        <v>715.89972742750001</v>
      </c>
      <c r="AD139" s="61">
        <f t="shared" si="51"/>
        <v>680.10474105612491</v>
      </c>
      <c r="AE139" s="61">
        <f t="shared" si="52"/>
        <v>717.69396233333327</v>
      </c>
      <c r="AF139" s="13">
        <v>0.4</v>
      </c>
      <c r="AG139" s="26">
        <f t="shared" si="53"/>
        <v>0.6</v>
      </c>
      <c r="AH139" s="81">
        <f t="shared" si="54"/>
        <v>726.13344422222235</v>
      </c>
      <c r="AI139" s="71">
        <f t="shared" si="59"/>
        <v>0.94999999999999984</v>
      </c>
      <c r="AJ139" s="73">
        <f t="shared" si="55"/>
        <v>6535.2009980000012</v>
      </c>
      <c r="AK139" s="75">
        <f t="shared" si="56"/>
        <v>6208.4409481000002</v>
      </c>
      <c r="AL139" s="52">
        <f t="shared" si="60"/>
        <v>726.13344422222235</v>
      </c>
      <c r="AM139" s="71">
        <f t="shared" si="57"/>
        <v>0.94999999999999984</v>
      </c>
      <c r="AN139" s="75">
        <f t="shared" si="58"/>
        <v>6208.4409480999993</v>
      </c>
    </row>
    <row r="140" spans="1:40" x14ac:dyDescent="0.25">
      <c r="A140" s="27">
        <v>45383</v>
      </c>
      <c r="B140" s="28" t="s">
        <v>55</v>
      </c>
      <c r="C140" s="67">
        <v>0.13</v>
      </c>
      <c r="D140" s="29">
        <v>9</v>
      </c>
      <c r="E140" s="68">
        <v>9</v>
      </c>
      <c r="F140" s="19">
        <v>9</v>
      </c>
      <c r="G140" s="20">
        <v>9</v>
      </c>
      <c r="H140" s="12">
        <v>0.95</v>
      </c>
      <c r="I140" s="2">
        <f t="shared" si="41"/>
        <v>8.5499999999999989</v>
      </c>
      <c r="J140" s="11">
        <f t="shared" si="42"/>
        <v>0.94999999999999984</v>
      </c>
      <c r="K140" s="49">
        <v>700.81499855555558</v>
      </c>
      <c r="L140" s="50">
        <v>743.01240800000005</v>
      </c>
      <c r="M140" s="50">
        <v>826.87593034444444</v>
      </c>
      <c r="N140" s="51">
        <v>0</v>
      </c>
      <c r="O140" s="13">
        <v>0.6</v>
      </c>
      <c r="P140" s="14">
        <v>0.4</v>
      </c>
      <c r="Q140" s="14">
        <v>0</v>
      </c>
      <c r="R140" s="26">
        <f t="shared" si="43"/>
        <v>0</v>
      </c>
      <c r="S140" s="15">
        <v>0</v>
      </c>
      <c r="T140" s="16">
        <v>0.05</v>
      </c>
      <c r="U140" s="16">
        <v>0</v>
      </c>
      <c r="V140" s="17">
        <v>0</v>
      </c>
      <c r="W140" s="61">
        <f t="shared" si="44"/>
        <v>3586.1929902335246</v>
      </c>
      <c r="X140" s="61">
        <f t="shared" si="45"/>
        <v>2534.7496792716001</v>
      </c>
      <c r="Y140" s="61">
        <f t="shared" si="46"/>
        <v>0</v>
      </c>
      <c r="Z140" s="76">
        <f t="shared" si="47"/>
        <v>0</v>
      </c>
      <c r="AA140" s="78">
        <f t="shared" si="48"/>
        <v>6120.9426695051243</v>
      </c>
      <c r="AB140" s="79">
        <f t="shared" si="49"/>
        <v>795.72254703566614</v>
      </c>
      <c r="AC140" s="61">
        <f t="shared" si="50"/>
        <v>715.89972742750001</v>
      </c>
      <c r="AD140" s="61">
        <f t="shared" si="51"/>
        <v>680.10474105612491</v>
      </c>
      <c r="AE140" s="61">
        <f t="shared" si="52"/>
        <v>717.69396233333327</v>
      </c>
      <c r="AF140" s="13">
        <v>0.4</v>
      </c>
      <c r="AG140" s="26">
        <f t="shared" si="53"/>
        <v>0.6</v>
      </c>
      <c r="AH140" s="81">
        <f t="shared" si="54"/>
        <v>726.13344422222235</v>
      </c>
      <c r="AI140" s="71">
        <f t="shared" si="59"/>
        <v>0.94999999999999984</v>
      </c>
      <c r="AJ140" s="73">
        <f t="shared" si="55"/>
        <v>6535.2009980000012</v>
      </c>
      <c r="AK140" s="75">
        <f t="shared" si="56"/>
        <v>6208.4409481000002</v>
      </c>
      <c r="AL140" s="52">
        <f t="shared" si="60"/>
        <v>726.13344422222235</v>
      </c>
      <c r="AM140" s="71">
        <f t="shared" si="57"/>
        <v>0.94999999999999984</v>
      </c>
      <c r="AN140" s="75">
        <f t="shared" si="58"/>
        <v>6208.4409480999993</v>
      </c>
    </row>
    <row r="141" spans="1:40" x14ac:dyDescent="0.25">
      <c r="A141" s="27">
        <v>45413</v>
      </c>
      <c r="B141" s="28" t="s">
        <v>55</v>
      </c>
      <c r="C141" s="67">
        <v>0.13</v>
      </c>
      <c r="D141" s="29">
        <v>9</v>
      </c>
      <c r="E141" s="68">
        <v>9</v>
      </c>
      <c r="F141" s="19">
        <v>9</v>
      </c>
      <c r="G141" s="20">
        <v>9</v>
      </c>
      <c r="H141" s="12">
        <v>0.92</v>
      </c>
      <c r="I141" s="2">
        <f t="shared" si="41"/>
        <v>8.2800000000000011</v>
      </c>
      <c r="J141" s="11">
        <f t="shared" si="42"/>
        <v>0.92000000000000015</v>
      </c>
      <c r="K141" s="49">
        <v>700.81499855555558</v>
      </c>
      <c r="L141" s="50">
        <v>743.01240800000005</v>
      </c>
      <c r="M141" s="50">
        <v>826.87593034444444</v>
      </c>
      <c r="N141" s="51">
        <v>0</v>
      </c>
      <c r="O141" s="13">
        <v>0.6</v>
      </c>
      <c r="P141" s="14">
        <v>0.4</v>
      </c>
      <c r="Q141" s="14">
        <v>0</v>
      </c>
      <c r="R141" s="26">
        <f t="shared" si="43"/>
        <v>0</v>
      </c>
      <c r="S141" s="15">
        <v>0</v>
      </c>
      <c r="T141" s="16">
        <v>0.05</v>
      </c>
      <c r="U141" s="16">
        <v>0</v>
      </c>
      <c r="V141" s="17">
        <v>0</v>
      </c>
      <c r="W141" s="61">
        <f t="shared" si="44"/>
        <v>3472.9447905419406</v>
      </c>
      <c r="X141" s="61">
        <f t="shared" si="45"/>
        <v>2454.7049525577604</v>
      </c>
      <c r="Y141" s="61">
        <f t="shared" si="46"/>
        <v>0</v>
      </c>
      <c r="Z141" s="76">
        <f t="shared" si="47"/>
        <v>0</v>
      </c>
      <c r="AA141" s="78">
        <f t="shared" si="48"/>
        <v>5927.6497430997006</v>
      </c>
      <c r="AB141" s="79">
        <f t="shared" si="49"/>
        <v>770.59446660296112</v>
      </c>
      <c r="AC141" s="61">
        <f t="shared" si="50"/>
        <v>715.89972742750001</v>
      </c>
      <c r="AD141" s="61">
        <f t="shared" si="51"/>
        <v>658.62774923330005</v>
      </c>
      <c r="AE141" s="61">
        <f t="shared" si="52"/>
        <v>717.69396233333327</v>
      </c>
      <c r="AF141" s="13">
        <v>0.4</v>
      </c>
      <c r="AG141" s="26">
        <f t="shared" si="53"/>
        <v>0.6</v>
      </c>
      <c r="AH141" s="81">
        <f t="shared" si="54"/>
        <v>726.13344422222235</v>
      </c>
      <c r="AI141" s="71">
        <f t="shared" si="59"/>
        <v>0.92000000000000015</v>
      </c>
      <c r="AJ141" s="73">
        <f t="shared" si="55"/>
        <v>6535.2009980000012</v>
      </c>
      <c r="AK141" s="75">
        <f t="shared" si="56"/>
        <v>6012.3849181600017</v>
      </c>
      <c r="AL141" s="52">
        <f t="shared" si="60"/>
        <v>726.13344422222235</v>
      </c>
      <c r="AM141" s="71">
        <f t="shared" si="57"/>
        <v>0.92000000000000015</v>
      </c>
      <c r="AN141" s="75">
        <f t="shared" si="58"/>
        <v>6012.3849181600026</v>
      </c>
    </row>
    <row r="142" spans="1:40" x14ac:dyDescent="0.25">
      <c r="A142" s="27">
        <v>45444</v>
      </c>
      <c r="B142" s="28" t="s">
        <v>55</v>
      </c>
      <c r="C142" s="67">
        <v>0.13</v>
      </c>
      <c r="D142" s="29">
        <v>9</v>
      </c>
      <c r="E142" s="68">
        <v>9</v>
      </c>
      <c r="F142" s="19">
        <v>9</v>
      </c>
      <c r="G142" s="20">
        <v>9</v>
      </c>
      <c r="H142" s="12">
        <v>0.92</v>
      </c>
      <c r="I142" s="2">
        <f t="shared" si="41"/>
        <v>8.2800000000000011</v>
      </c>
      <c r="J142" s="11">
        <f t="shared" si="42"/>
        <v>0.92000000000000015</v>
      </c>
      <c r="K142" s="49">
        <v>700.81499855555558</v>
      </c>
      <c r="L142" s="50">
        <v>743.01240800000005</v>
      </c>
      <c r="M142" s="50">
        <v>826.87593034444444</v>
      </c>
      <c r="N142" s="51">
        <v>0</v>
      </c>
      <c r="O142" s="13">
        <v>0.6</v>
      </c>
      <c r="P142" s="14">
        <v>0.4</v>
      </c>
      <c r="Q142" s="14">
        <v>0</v>
      </c>
      <c r="R142" s="26">
        <f t="shared" si="43"/>
        <v>0</v>
      </c>
      <c r="S142" s="15">
        <v>0</v>
      </c>
      <c r="T142" s="16">
        <v>0.05</v>
      </c>
      <c r="U142" s="16">
        <v>0</v>
      </c>
      <c r="V142" s="17">
        <v>0</v>
      </c>
      <c r="W142" s="61">
        <f t="shared" si="44"/>
        <v>3472.9447905419406</v>
      </c>
      <c r="X142" s="61">
        <f t="shared" si="45"/>
        <v>2454.7049525577604</v>
      </c>
      <c r="Y142" s="61">
        <f t="shared" si="46"/>
        <v>0</v>
      </c>
      <c r="Z142" s="76">
        <f t="shared" si="47"/>
        <v>0</v>
      </c>
      <c r="AA142" s="78">
        <f t="shared" si="48"/>
        <v>5927.6497430997006</v>
      </c>
      <c r="AB142" s="79">
        <f t="shared" si="49"/>
        <v>770.59446660296112</v>
      </c>
      <c r="AC142" s="61">
        <f t="shared" si="50"/>
        <v>715.89972742750001</v>
      </c>
      <c r="AD142" s="61">
        <f t="shared" si="51"/>
        <v>658.62774923330005</v>
      </c>
      <c r="AE142" s="61">
        <f t="shared" si="52"/>
        <v>717.69396233333327</v>
      </c>
      <c r="AF142" s="13">
        <v>0.4</v>
      </c>
      <c r="AG142" s="26">
        <f t="shared" si="53"/>
        <v>0.6</v>
      </c>
      <c r="AH142" s="81">
        <f t="shared" si="54"/>
        <v>726.13344422222235</v>
      </c>
      <c r="AI142" s="71">
        <f t="shared" si="59"/>
        <v>0.92000000000000015</v>
      </c>
      <c r="AJ142" s="73">
        <f t="shared" si="55"/>
        <v>6535.2009980000012</v>
      </c>
      <c r="AK142" s="75">
        <f t="shared" si="56"/>
        <v>6012.3849181600017</v>
      </c>
      <c r="AL142" s="52">
        <f t="shared" si="60"/>
        <v>726.13344422222235</v>
      </c>
      <c r="AM142" s="71">
        <f t="shared" si="57"/>
        <v>0.92000000000000015</v>
      </c>
      <c r="AN142" s="75">
        <f t="shared" si="58"/>
        <v>6012.3849181600026</v>
      </c>
    </row>
    <row r="143" spans="1:40" x14ac:dyDescent="0.25">
      <c r="A143" s="27">
        <v>45474</v>
      </c>
      <c r="B143" s="28" t="s">
        <v>55</v>
      </c>
      <c r="C143" s="67">
        <v>0.13</v>
      </c>
      <c r="D143" s="29">
        <v>9</v>
      </c>
      <c r="E143" s="68">
        <v>9</v>
      </c>
      <c r="F143" s="19">
        <v>9</v>
      </c>
      <c r="G143" s="20">
        <v>9</v>
      </c>
      <c r="H143" s="12">
        <v>0.75</v>
      </c>
      <c r="I143" s="2">
        <f t="shared" si="41"/>
        <v>6.75</v>
      </c>
      <c r="J143" s="11">
        <f t="shared" si="42"/>
        <v>0.75</v>
      </c>
      <c r="K143" s="49">
        <v>700.81499855555558</v>
      </c>
      <c r="L143" s="50">
        <v>743.01240800000005</v>
      </c>
      <c r="M143" s="50">
        <v>826.87593034444444</v>
      </c>
      <c r="N143" s="51">
        <v>0</v>
      </c>
      <c r="O143" s="13">
        <v>0.6</v>
      </c>
      <c r="P143" s="14">
        <v>0.4</v>
      </c>
      <c r="Q143" s="14">
        <v>0</v>
      </c>
      <c r="R143" s="26">
        <f t="shared" si="43"/>
        <v>0</v>
      </c>
      <c r="S143" s="15">
        <v>0</v>
      </c>
      <c r="T143" s="16">
        <v>0.05</v>
      </c>
      <c r="U143" s="16">
        <v>0.2</v>
      </c>
      <c r="V143" s="17">
        <v>0</v>
      </c>
      <c r="W143" s="61">
        <f t="shared" si="44"/>
        <v>2802.8219848481253</v>
      </c>
      <c r="X143" s="61">
        <f t="shared" si="45"/>
        <v>1981.0568328300005</v>
      </c>
      <c r="Y143" s="61">
        <f t="shared" si="46"/>
        <v>0</v>
      </c>
      <c r="Z143" s="76">
        <f t="shared" si="47"/>
        <v>0</v>
      </c>
      <c r="AA143" s="78">
        <f t="shared" si="48"/>
        <v>4783.8788176781254</v>
      </c>
      <c r="AB143" s="79">
        <f t="shared" si="49"/>
        <v>621.90424629815629</v>
      </c>
      <c r="AC143" s="61">
        <f t="shared" si="50"/>
        <v>708.72278780416673</v>
      </c>
      <c r="AD143" s="61">
        <f t="shared" si="51"/>
        <v>531.54209085312505</v>
      </c>
      <c r="AE143" s="61">
        <f t="shared" si="52"/>
        <v>717.69396233333327</v>
      </c>
      <c r="AF143" s="13">
        <v>0.4</v>
      </c>
      <c r="AG143" s="26">
        <f t="shared" si="53"/>
        <v>0.6</v>
      </c>
      <c r="AH143" s="81">
        <f t="shared" si="54"/>
        <v>726.13344422222235</v>
      </c>
      <c r="AI143" s="71">
        <f t="shared" si="59"/>
        <v>0.75</v>
      </c>
      <c r="AJ143" s="73">
        <f t="shared" si="55"/>
        <v>6535.2009980000012</v>
      </c>
      <c r="AK143" s="75">
        <f t="shared" si="56"/>
        <v>4901.4007485000011</v>
      </c>
      <c r="AL143" s="52">
        <f t="shared" si="60"/>
        <v>726.13344422222235</v>
      </c>
      <c r="AM143" s="71">
        <f t="shared" si="57"/>
        <v>0.75</v>
      </c>
      <c r="AN143" s="75">
        <f t="shared" si="58"/>
        <v>4901.4007485000011</v>
      </c>
    </row>
    <row r="144" spans="1:40" x14ac:dyDescent="0.25">
      <c r="A144" s="27">
        <v>45505</v>
      </c>
      <c r="B144" s="28" t="s">
        <v>55</v>
      </c>
      <c r="C144" s="67">
        <v>0.13</v>
      </c>
      <c r="D144" s="29">
        <v>9</v>
      </c>
      <c r="E144" s="68">
        <v>9</v>
      </c>
      <c r="F144" s="19">
        <v>9</v>
      </c>
      <c r="G144" s="20">
        <v>9</v>
      </c>
      <c r="H144" s="12">
        <v>0.4</v>
      </c>
      <c r="I144" s="2">
        <f t="shared" si="41"/>
        <v>3.6</v>
      </c>
      <c r="J144" s="11">
        <f t="shared" si="42"/>
        <v>0.4</v>
      </c>
      <c r="K144" s="49">
        <v>700.81499855555558</v>
      </c>
      <c r="L144" s="50">
        <v>743.01240800000005</v>
      </c>
      <c r="M144" s="50">
        <v>826.87593034444444</v>
      </c>
      <c r="N144" s="51">
        <v>0</v>
      </c>
      <c r="O144" s="13">
        <v>0.6</v>
      </c>
      <c r="P144" s="14">
        <v>0.4</v>
      </c>
      <c r="Q144" s="14">
        <v>0</v>
      </c>
      <c r="R144" s="26">
        <f t="shared" si="43"/>
        <v>0</v>
      </c>
      <c r="S144" s="15">
        <v>0</v>
      </c>
      <c r="T144" s="16">
        <v>0.05</v>
      </c>
      <c r="U144" s="16">
        <v>0.2</v>
      </c>
      <c r="V144" s="17">
        <v>0</v>
      </c>
      <c r="W144" s="61">
        <f t="shared" si="44"/>
        <v>1494.8383919190001</v>
      </c>
      <c r="X144" s="61">
        <f t="shared" si="45"/>
        <v>1056.5636441760003</v>
      </c>
      <c r="Y144" s="61">
        <f t="shared" si="46"/>
        <v>0</v>
      </c>
      <c r="Z144" s="76">
        <f t="shared" si="47"/>
        <v>0</v>
      </c>
      <c r="AA144" s="78">
        <f t="shared" si="48"/>
        <v>2551.4020360950003</v>
      </c>
      <c r="AB144" s="79">
        <f t="shared" si="49"/>
        <v>331.68226469235003</v>
      </c>
      <c r="AC144" s="61">
        <f t="shared" si="50"/>
        <v>708.72278780416673</v>
      </c>
      <c r="AD144" s="61">
        <f t="shared" si="51"/>
        <v>283.48911512166671</v>
      </c>
      <c r="AE144" s="61">
        <f t="shared" si="52"/>
        <v>717.69396233333327</v>
      </c>
      <c r="AF144" s="13">
        <v>0.4</v>
      </c>
      <c r="AG144" s="26">
        <f t="shared" si="53"/>
        <v>0.6</v>
      </c>
      <c r="AH144" s="81">
        <f t="shared" si="54"/>
        <v>726.13344422222235</v>
      </c>
      <c r="AI144" s="71">
        <f t="shared" si="59"/>
        <v>0.4</v>
      </c>
      <c r="AJ144" s="73">
        <f t="shared" si="55"/>
        <v>6535.2009980000012</v>
      </c>
      <c r="AK144" s="75">
        <f t="shared" si="56"/>
        <v>2614.0803992000006</v>
      </c>
      <c r="AL144" s="52">
        <f t="shared" si="60"/>
        <v>726.13344422222235</v>
      </c>
      <c r="AM144" s="71">
        <f t="shared" si="57"/>
        <v>0.4</v>
      </c>
      <c r="AN144" s="75">
        <f t="shared" si="58"/>
        <v>2614.0803992000006</v>
      </c>
    </row>
    <row r="145" spans="1:40" x14ac:dyDescent="0.25">
      <c r="A145" s="27">
        <v>45536</v>
      </c>
      <c r="B145" s="28" t="s">
        <v>55</v>
      </c>
      <c r="C145" s="67">
        <v>0.13</v>
      </c>
      <c r="D145" s="29">
        <v>9</v>
      </c>
      <c r="E145" s="68">
        <v>9</v>
      </c>
      <c r="F145" s="19">
        <v>9</v>
      </c>
      <c r="G145" s="20">
        <v>9</v>
      </c>
      <c r="H145" s="12">
        <v>0.9</v>
      </c>
      <c r="I145" s="2">
        <f t="shared" si="41"/>
        <v>8.1</v>
      </c>
      <c r="J145" s="11">
        <f t="shared" si="42"/>
        <v>0.89999999999999991</v>
      </c>
      <c r="K145" s="49">
        <v>718.30975932222225</v>
      </c>
      <c r="L145" s="50">
        <v>761.46096753333336</v>
      </c>
      <c r="M145" s="50">
        <v>847.23208741111114</v>
      </c>
      <c r="N145" s="51">
        <v>0</v>
      </c>
      <c r="O145" s="13">
        <v>0.6</v>
      </c>
      <c r="P145" s="14">
        <v>0.4</v>
      </c>
      <c r="Q145" s="14">
        <v>0</v>
      </c>
      <c r="R145" s="26">
        <f t="shared" si="43"/>
        <v>0</v>
      </c>
      <c r="S145" s="15">
        <v>0</v>
      </c>
      <c r="T145" s="16">
        <v>0.05</v>
      </c>
      <c r="U145" s="16">
        <v>0</v>
      </c>
      <c r="V145" s="17">
        <v>0.05</v>
      </c>
      <c r="W145" s="61">
        <f t="shared" si="44"/>
        <v>3464.803039578705</v>
      </c>
      <c r="X145" s="61">
        <f t="shared" si="45"/>
        <v>2448.6300332969404</v>
      </c>
      <c r="Y145" s="61">
        <f t="shared" si="46"/>
        <v>0</v>
      </c>
      <c r="Z145" s="76">
        <f t="shared" si="47"/>
        <v>0</v>
      </c>
      <c r="AA145" s="78">
        <f t="shared" si="48"/>
        <v>5913.483072875646</v>
      </c>
      <c r="AB145" s="79">
        <f t="shared" si="49"/>
        <v>768.75279947383399</v>
      </c>
      <c r="AC145" s="61">
        <f t="shared" si="50"/>
        <v>730.05963862662304</v>
      </c>
      <c r="AD145" s="61">
        <f t="shared" si="51"/>
        <v>657.05367476396066</v>
      </c>
      <c r="AE145" s="61">
        <f t="shared" si="52"/>
        <v>735.57024260666662</v>
      </c>
      <c r="AF145" s="13">
        <v>0.4</v>
      </c>
      <c r="AG145" s="26">
        <f t="shared" si="53"/>
        <v>0.6</v>
      </c>
      <c r="AH145" s="81">
        <f t="shared" si="54"/>
        <v>744.20048424888887</v>
      </c>
      <c r="AI145" s="71">
        <f t="shared" si="59"/>
        <v>0.89999999999999991</v>
      </c>
      <c r="AJ145" s="73">
        <f t="shared" si="55"/>
        <v>6697.8043582399996</v>
      </c>
      <c r="AK145" s="75">
        <f t="shared" si="56"/>
        <v>6028.0239224159986</v>
      </c>
      <c r="AL145" s="52">
        <f t="shared" si="60"/>
        <v>744.20048424888887</v>
      </c>
      <c r="AM145" s="71">
        <f t="shared" si="57"/>
        <v>0.89999999999999991</v>
      </c>
      <c r="AN145" s="75">
        <f t="shared" si="58"/>
        <v>6028.0239224159996</v>
      </c>
    </row>
    <row r="146" spans="1:40" x14ac:dyDescent="0.25">
      <c r="A146" s="27">
        <v>45566</v>
      </c>
      <c r="B146" s="28" t="s">
        <v>55</v>
      </c>
      <c r="C146" s="67">
        <v>0.13</v>
      </c>
      <c r="D146" s="29">
        <v>9</v>
      </c>
      <c r="E146" s="68">
        <v>9</v>
      </c>
      <c r="F146" s="19">
        <v>9</v>
      </c>
      <c r="G146" s="20">
        <v>9</v>
      </c>
      <c r="H146" s="12">
        <v>0.96</v>
      </c>
      <c r="I146" s="2">
        <f t="shared" si="41"/>
        <v>8.64</v>
      </c>
      <c r="J146" s="11">
        <f t="shared" si="42"/>
        <v>0.96000000000000008</v>
      </c>
      <c r="K146" s="49">
        <v>718.30975932222225</v>
      </c>
      <c r="L146" s="50">
        <v>761.46096753333336</v>
      </c>
      <c r="M146" s="50">
        <v>847.23208741111114</v>
      </c>
      <c r="N146" s="51">
        <v>0</v>
      </c>
      <c r="O146" s="13">
        <v>0.6</v>
      </c>
      <c r="P146" s="14">
        <v>0.4</v>
      </c>
      <c r="Q146" s="14">
        <v>0</v>
      </c>
      <c r="R146" s="26">
        <f t="shared" si="43"/>
        <v>0</v>
      </c>
      <c r="S146" s="15">
        <v>0</v>
      </c>
      <c r="T146" s="16">
        <v>0.05</v>
      </c>
      <c r="U146" s="16">
        <v>0</v>
      </c>
      <c r="V146" s="17">
        <v>0.05</v>
      </c>
      <c r="W146" s="61">
        <f t="shared" si="44"/>
        <v>3695.7899088839526</v>
      </c>
      <c r="X146" s="61">
        <f t="shared" si="45"/>
        <v>2611.872035516737</v>
      </c>
      <c r="Y146" s="61">
        <f t="shared" si="46"/>
        <v>0</v>
      </c>
      <c r="Z146" s="76">
        <f t="shared" si="47"/>
        <v>0</v>
      </c>
      <c r="AA146" s="78">
        <f t="shared" si="48"/>
        <v>6307.7119444006894</v>
      </c>
      <c r="AB146" s="79">
        <f t="shared" si="49"/>
        <v>820.00255277208964</v>
      </c>
      <c r="AC146" s="61">
        <f t="shared" si="50"/>
        <v>730.05925282415387</v>
      </c>
      <c r="AD146" s="61">
        <f t="shared" si="51"/>
        <v>700.85688271118772</v>
      </c>
      <c r="AE146" s="61">
        <f t="shared" si="52"/>
        <v>735.57024260666662</v>
      </c>
      <c r="AF146" s="13">
        <v>0.4</v>
      </c>
      <c r="AG146" s="26">
        <f t="shared" si="53"/>
        <v>0.6</v>
      </c>
      <c r="AH146" s="81">
        <f t="shared" si="54"/>
        <v>744.20048424888887</v>
      </c>
      <c r="AI146" s="71">
        <f t="shared" si="59"/>
        <v>0.96000000000000008</v>
      </c>
      <c r="AJ146" s="73">
        <f t="shared" si="55"/>
        <v>6697.8043582399996</v>
      </c>
      <c r="AK146" s="75">
        <f t="shared" si="56"/>
        <v>6429.8921839104005</v>
      </c>
      <c r="AL146" s="52">
        <f t="shared" si="60"/>
        <v>744.20048424888887</v>
      </c>
      <c r="AM146" s="71">
        <f t="shared" si="57"/>
        <v>0.96000000000000008</v>
      </c>
      <c r="AN146" s="75">
        <f t="shared" si="58"/>
        <v>6429.8921839104005</v>
      </c>
    </row>
    <row r="147" spans="1:40" x14ac:dyDescent="0.25">
      <c r="A147" s="27">
        <v>45597</v>
      </c>
      <c r="B147" s="28" t="s">
        <v>55</v>
      </c>
      <c r="C147" s="67">
        <v>0.13</v>
      </c>
      <c r="D147" s="29">
        <v>9</v>
      </c>
      <c r="E147" s="68">
        <v>9</v>
      </c>
      <c r="F147" s="19">
        <v>9</v>
      </c>
      <c r="G147" s="20">
        <v>9</v>
      </c>
      <c r="H147" s="12">
        <v>0.96</v>
      </c>
      <c r="I147" s="2">
        <f t="shared" si="41"/>
        <v>8.64</v>
      </c>
      <c r="J147" s="11">
        <f t="shared" si="42"/>
        <v>0.96000000000000008</v>
      </c>
      <c r="K147" s="49">
        <v>718.30975932222225</v>
      </c>
      <c r="L147" s="50">
        <v>761.46096753333336</v>
      </c>
      <c r="M147" s="50">
        <v>847.23208741111114</v>
      </c>
      <c r="N147" s="51">
        <v>0</v>
      </c>
      <c r="O147" s="13">
        <v>0.6</v>
      </c>
      <c r="P147" s="14">
        <v>0.4</v>
      </c>
      <c r="Q147" s="14">
        <v>0</v>
      </c>
      <c r="R147" s="26">
        <f t="shared" si="43"/>
        <v>0</v>
      </c>
      <c r="S147" s="15">
        <v>0</v>
      </c>
      <c r="T147" s="16">
        <v>0.05</v>
      </c>
      <c r="U147" s="16">
        <v>0</v>
      </c>
      <c r="V147" s="17">
        <v>0.05</v>
      </c>
      <c r="W147" s="61">
        <f t="shared" si="44"/>
        <v>3695.7899088839526</v>
      </c>
      <c r="X147" s="61">
        <f t="shared" si="45"/>
        <v>2611.872035516737</v>
      </c>
      <c r="Y147" s="61">
        <f t="shared" si="46"/>
        <v>0</v>
      </c>
      <c r="Z147" s="76">
        <f t="shared" si="47"/>
        <v>0</v>
      </c>
      <c r="AA147" s="78">
        <f t="shared" si="48"/>
        <v>6307.7119444006894</v>
      </c>
      <c r="AB147" s="79">
        <f t="shared" si="49"/>
        <v>820.00255277208964</v>
      </c>
      <c r="AC147" s="61">
        <f t="shared" si="50"/>
        <v>730.05925282415387</v>
      </c>
      <c r="AD147" s="61">
        <f t="shared" si="51"/>
        <v>700.85688271118772</v>
      </c>
      <c r="AE147" s="61">
        <f t="shared" si="52"/>
        <v>735.57024260666662</v>
      </c>
      <c r="AF147" s="13">
        <v>0.4</v>
      </c>
      <c r="AG147" s="26">
        <f t="shared" si="53"/>
        <v>0.6</v>
      </c>
      <c r="AH147" s="81">
        <f t="shared" si="54"/>
        <v>744.20048424888887</v>
      </c>
      <c r="AI147" s="71">
        <f t="shared" si="59"/>
        <v>0.96000000000000008</v>
      </c>
      <c r="AJ147" s="73">
        <f t="shared" si="55"/>
        <v>6697.8043582399996</v>
      </c>
      <c r="AK147" s="75">
        <f t="shared" si="56"/>
        <v>6429.8921839104005</v>
      </c>
      <c r="AL147" s="52">
        <f t="shared" si="60"/>
        <v>744.20048424888887</v>
      </c>
      <c r="AM147" s="71">
        <f t="shared" si="57"/>
        <v>0.96000000000000008</v>
      </c>
      <c r="AN147" s="75">
        <f t="shared" si="58"/>
        <v>6429.8921839104005</v>
      </c>
    </row>
    <row r="148" spans="1:40" x14ac:dyDescent="0.25">
      <c r="A148" s="27">
        <v>45627</v>
      </c>
      <c r="B148" s="28" t="s">
        <v>55</v>
      </c>
      <c r="C148" s="67">
        <v>0.13</v>
      </c>
      <c r="D148" s="29">
        <v>9</v>
      </c>
      <c r="E148" s="68">
        <v>9</v>
      </c>
      <c r="F148" s="19">
        <v>9</v>
      </c>
      <c r="G148" s="20">
        <v>9</v>
      </c>
      <c r="H148" s="12">
        <v>0.95</v>
      </c>
      <c r="I148" s="2">
        <f t="shared" si="41"/>
        <v>8.5499999999999989</v>
      </c>
      <c r="J148" s="11">
        <f t="shared" si="42"/>
        <v>0.94999999999999984</v>
      </c>
      <c r="K148" s="49">
        <v>718.30975932222225</v>
      </c>
      <c r="L148" s="50">
        <v>761.46096753333336</v>
      </c>
      <c r="M148" s="50">
        <v>847.23208741111114</v>
      </c>
      <c r="N148" s="51">
        <v>0</v>
      </c>
      <c r="O148" s="13">
        <v>0.6</v>
      </c>
      <c r="P148" s="14">
        <v>0.4</v>
      </c>
      <c r="Q148" s="14">
        <v>0</v>
      </c>
      <c r="R148" s="26">
        <f t="shared" si="43"/>
        <v>0</v>
      </c>
      <c r="S148" s="15">
        <v>0</v>
      </c>
      <c r="T148" s="16">
        <v>0.05</v>
      </c>
      <c r="U148" s="16">
        <v>0</v>
      </c>
      <c r="V148" s="17">
        <v>0.05</v>
      </c>
      <c r="W148" s="61">
        <f t="shared" si="44"/>
        <v>3657.2920973330774</v>
      </c>
      <c r="X148" s="61">
        <f t="shared" si="45"/>
        <v>2584.6650351467706</v>
      </c>
      <c r="Y148" s="61">
        <f t="shared" si="46"/>
        <v>0</v>
      </c>
      <c r="Z148" s="76">
        <f t="shared" si="47"/>
        <v>0</v>
      </c>
      <c r="AA148" s="78">
        <f t="shared" si="48"/>
        <v>6242.0071324798482</v>
      </c>
      <c r="AB148" s="79">
        <f t="shared" si="49"/>
        <v>811.46092722238029</v>
      </c>
      <c r="AC148" s="61">
        <f t="shared" si="50"/>
        <v>730.05931374033321</v>
      </c>
      <c r="AD148" s="61">
        <f t="shared" si="51"/>
        <v>693.55634805331647</v>
      </c>
      <c r="AE148" s="61">
        <f t="shared" si="52"/>
        <v>735.57024260666662</v>
      </c>
      <c r="AF148" s="13">
        <v>0.4</v>
      </c>
      <c r="AG148" s="26">
        <f t="shared" si="53"/>
        <v>0.6</v>
      </c>
      <c r="AH148" s="81">
        <f t="shared" si="54"/>
        <v>744.20048424888887</v>
      </c>
      <c r="AI148" s="71">
        <f t="shared" si="59"/>
        <v>0.94999999999999984</v>
      </c>
      <c r="AJ148" s="73">
        <f t="shared" si="55"/>
        <v>6697.8043582399996</v>
      </c>
      <c r="AK148" s="75">
        <f t="shared" si="56"/>
        <v>6362.9141403279982</v>
      </c>
      <c r="AL148" s="52">
        <f t="shared" si="60"/>
        <v>744.20048424888887</v>
      </c>
      <c r="AM148" s="71">
        <f t="shared" si="57"/>
        <v>0.94999999999999984</v>
      </c>
      <c r="AN148" s="75">
        <f t="shared" si="58"/>
        <v>6362.9141403279991</v>
      </c>
    </row>
    <row r="149" spans="1:40" x14ac:dyDescent="0.25">
      <c r="A149" s="27">
        <v>45292</v>
      </c>
      <c r="B149" s="28" t="s">
        <v>56</v>
      </c>
      <c r="C149" s="67">
        <v>0.15</v>
      </c>
      <c r="D149" s="29">
        <v>74</v>
      </c>
      <c r="E149" s="68">
        <v>74</v>
      </c>
      <c r="F149" s="19">
        <v>74</v>
      </c>
      <c r="G149" s="20">
        <v>74</v>
      </c>
      <c r="H149" s="12">
        <v>1</v>
      </c>
      <c r="I149" s="2">
        <f t="shared" si="41"/>
        <v>74</v>
      </c>
      <c r="J149" s="11">
        <f t="shared" si="42"/>
        <v>1</v>
      </c>
      <c r="K149" s="49">
        <v>540</v>
      </c>
      <c r="L149" s="50">
        <v>540</v>
      </c>
      <c r="M149" s="50">
        <v>540</v>
      </c>
      <c r="N149" s="51">
        <v>567.84999999999991</v>
      </c>
      <c r="O149" s="13">
        <v>0</v>
      </c>
      <c r="P149" s="14">
        <v>0</v>
      </c>
      <c r="Q149" s="14">
        <v>0</v>
      </c>
      <c r="R149" s="26">
        <f t="shared" si="43"/>
        <v>1</v>
      </c>
      <c r="S149" s="15">
        <v>0</v>
      </c>
      <c r="T149" s="16">
        <v>0</v>
      </c>
      <c r="U149" s="16">
        <v>0</v>
      </c>
      <c r="V149" s="17">
        <v>0</v>
      </c>
      <c r="W149" s="61">
        <f t="shared" si="44"/>
        <v>0</v>
      </c>
      <c r="X149" s="61">
        <f t="shared" si="45"/>
        <v>0</v>
      </c>
      <c r="Y149" s="61">
        <f t="shared" si="46"/>
        <v>0</v>
      </c>
      <c r="Z149" s="76">
        <f t="shared" si="47"/>
        <v>42020.899999999994</v>
      </c>
      <c r="AA149" s="78">
        <f t="shared" si="48"/>
        <v>0</v>
      </c>
      <c r="AB149" s="79">
        <f t="shared" si="49"/>
        <v>0</v>
      </c>
      <c r="AC149" s="61">
        <f t="shared" si="50"/>
        <v>0</v>
      </c>
      <c r="AD149" s="61">
        <f t="shared" si="51"/>
        <v>0</v>
      </c>
      <c r="AE149" s="61">
        <f t="shared" si="52"/>
        <v>567.84999999999991</v>
      </c>
      <c r="AF149" s="13">
        <v>0.4</v>
      </c>
      <c r="AG149" s="26">
        <f t="shared" si="53"/>
        <v>0.6</v>
      </c>
      <c r="AH149" s="81">
        <f t="shared" si="54"/>
        <v>540</v>
      </c>
      <c r="AI149" s="71">
        <f t="shared" si="59"/>
        <v>1</v>
      </c>
      <c r="AJ149" s="73">
        <f t="shared" si="55"/>
        <v>39960</v>
      </c>
      <c r="AK149" s="75">
        <f t="shared" si="56"/>
        <v>39960</v>
      </c>
      <c r="AL149" s="52">
        <f t="shared" si="60"/>
        <v>540</v>
      </c>
      <c r="AM149" s="71">
        <f t="shared" si="57"/>
        <v>1</v>
      </c>
      <c r="AN149" s="75">
        <f t="shared" si="58"/>
        <v>39960</v>
      </c>
    </row>
    <row r="150" spans="1:40" x14ac:dyDescent="0.25">
      <c r="A150" s="27">
        <v>45323</v>
      </c>
      <c r="B150" s="28" t="s">
        <v>56</v>
      </c>
      <c r="C150" s="67">
        <v>0.15</v>
      </c>
      <c r="D150" s="29">
        <v>74</v>
      </c>
      <c r="E150" s="68">
        <v>74</v>
      </c>
      <c r="F150" s="19">
        <v>74</v>
      </c>
      <c r="G150" s="20">
        <v>74</v>
      </c>
      <c r="H150" s="12">
        <v>1</v>
      </c>
      <c r="I150" s="2">
        <f t="shared" si="41"/>
        <v>74</v>
      </c>
      <c r="J150" s="11">
        <f t="shared" si="42"/>
        <v>1</v>
      </c>
      <c r="K150" s="49">
        <v>540</v>
      </c>
      <c r="L150" s="50">
        <v>540</v>
      </c>
      <c r="M150" s="50">
        <v>540</v>
      </c>
      <c r="N150" s="51">
        <v>567.84999999999991</v>
      </c>
      <c r="O150" s="13">
        <v>0</v>
      </c>
      <c r="P150" s="14">
        <v>0</v>
      </c>
      <c r="Q150" s="14">
        <v>0</v>
      </c>
      <c r="R150" s="26">
        <f t="shared" si="43"/>
        <v>1</v>
      </c>
      <c r="S150" s="15">
        <v>0</v>
      </c>
      <c r="T150" s="16">
        <v>0</v>
      </c>
      <c r="U150" s="16">
        <v>0</v>
      </c>
      <c r="V150" s="17">
        <v>0</v>
      </c>
      <c r="W150" s="61">
        <f t="shared" si="44"/>
        <v>0</v>
      </c>
      <c r="X150" s="61">
        <f t="shared" si="45"/>
        <v>0</v>
      </c>
      <c r="Y150" s="61">
        <f t="shared" si="46"/>
        <v>0</v>
      </c>
      <c r="Z150" s="76">
        <f t="shared" si="47"/>
        <v>42020.899999999994</v>
      </c>
      <c r="AA150" s="78">
        <f t="shared" si="48"/>
        <v>0</v>
      </c>
      <c r="AB150" s="79">
        <f t="shared" si="49"/>
        <v>0</v>
      </c>
      <c r="AC150" s="61">
        <f t="shared" si="50"/>
        <v>0</v>
      </c>
      <c r="AD150" s="61">
        <f t="shared" si="51"/>
        <v>0</v>
      </c>
      <c r="AE150" s="61">
        <f t="shared" si="52"/>
        <v>567.84999999999991</v>
      </c>
      <c r="AF150" s="13">
        <v>0.4</v>
      </c>
      <c r="AG150" s="26">
        <f t="shared" si="53"/>
        <v>0.6</v>
      </c>
      <c r="AH150" s="81">
        <f t="shared" si="54"/>
        <v>540</v>
      </c>
      <c r="AI150" s="71">
        <f t="shared" si="59"/>
        <v>1</v>
      </c>
      <c r="AJ150" s="73">
        <f t="shared" si="55"/>
        <v>39960</v>
      </c>
      <c r="AK150" s="75">
        <f t="shared" si="56"/>
        <v>39960</v>
      </c>
      <c r="AL150" s="52">
        <f t="shared" si="60"/>
        <v>540</v>
      </c>
      <c r="AM150" s="71">
        <f t="shared" si="57"/>
        <v>1</v>
      </c>
      <c r="AN150" s="75">
        <f t="shared" si="58"/>
        <v>39960</v>
      </c>
    </row>
    <row r="151" spans="1:40" x14ac:dyDescent="0.25">
      <c r="A151" s="27">
        <v>45352</v>
      </c>
      <c r="B151" s="28" t="s">
        <v>56</v>
      </c>
      <c r="C151" s="67">
        <v>0.15</v>
      </c>
      <c r="D151" s="29">
        <v>74</v>
      </c>
      <c r="E151" s="68">
        <v>74</v>
      </c>
      <c r="F151" s="19">
        <v>74</v>
      </c>
      <c r="G151" s="20">
        <v>74</v>
      </c>
      <c r="H151" s="12">
        <v>1</v>
      </c>
      <c r="I151" s="2">
        <f t="shared" si="41"/>
        <v>74</v>
      </c>
      <c r="J151" s="11">
        <f t="shared" si="42"/>
        <v>1</v>
      </c>
      <c r="K151" s="49">
        <v>540</v>
      </c>
      <c r="L151" s="50">
        <v>540</v>
      </c>
      <c r="M151" s="50">
        <v>540</v>
      </c>
      <c r="N151" s="51">
        <v>567.84999999999991</v>
      </c>
      <c r="O151" s="13">
        <v>0</v>
      </c>
      <c r="P151" s="14">
        <v>0</v>
      </c>
      <c r="Q151" s="14">
        <v>0</v>
      </c>
      <c r="R151" s="26">
        <f t="shared" si="43"/>
        <v>1</v>
      </c>
      <c r="S151" s="15">
        <v>0</v>
      </c>
      <c r="T151" s="16">
        <v>0</v>
      </c>
      <c r="U151" s="16">
        <v>0</v>
      </c>
      <c r="V151" s="17">
        <v>0</v>
      </c>
      <c r="W151" s="61">
        <f t="shared" si="44"/>
        <v>0</v>
      </c>
      <c r="X151" s="61">
        <f t="shared" si="45"/>
        <v>0</v>
      </c>
      <c r="Y151" s="61">
        <f t="shared" si="46"/>
        <v>0</v>
      </c>
      <c r="Z151" s="76">
        <f t="shared" si="47"/>
        <v>42020.899999999994</v>
      </c>
      <c r="AA151" s="78">
        <f t="shared" si="48"/>
        <v>0</v>
      </c>
      <c r="AB151" s="79">
        <f t="shared" si="49"/>
        <v>0</v>
      </c>
      <c r="AC151" s="61">
        <f t="shared" si="50"/>
        <v>0</v>
      </c>
      <c r="AD151" s="61">
        <f t="shared" si="51"/>
        <v>0</v>
      </c>
      <c r="AE151" s="61">
        <f t="shared" si="52"/>
        <v>567.84999999999991</v>
      </c>
      <c r="AF151" s="13">
        <v>0.4</v>
      </c>
      <c r="AG151" s="26">
        <f t="shared" si="53"/>
        <v>0.6</v>
      </c>
      <c r="AH151" s="81">
        <f t="shared" si="54"/>
        <v>540</v>
      </c>
      <c r="AI151" s="71">
        <f t="shared" si="59"/>
        <v>1</v>
      </c>
      <c r="AJ151" s="73">
        <f t="shared" si="55"/>
        <v>39960</v>
      </c>
      <c r="AK151" s="75">
        <f t="shared" si="56"/>
        <v>39960</v>
      </c>
      <c r="AL151" s="52">
        <f t="shared" si="60"/>
        <v>540</v>
      </c>
      <c r="AM151" s="71">
        <f t="shared" si="57"/>
        <v>1</v>
      </c>
      <c r="AN151" s="75">
        <f t="shared" si="58"/>
        <v>39960</v>
      </c>
    </row>
    <row r="152" spans="1:40" x14ac:dyDescent="0.25">
      <c r="A152" s="27">
        <v>45383</v>
      </c>
      <c r="B152" s="28" t="s">
        <v>56</v>
      </c>
      <c r="C152" s="67">
        <v>0.15</v>
      </c>
      <c r="D152" s="29">
        <v>74</v>
      </c>
      <c r="E152" s="68">
        <v>74</v>
      </c>
      <c r="F152" s="19">
        <v>74</v>
      </c>
      <c r="G152" s="20">
        <v>74</v>
      </c>
      <c r="H152" s="12">
        <v>1</v>
      </c>
      <c r="I152" s="2">
        <f t="shared" si="41"/>
        <v>74</v>
      </c>
      <c r="J152" s="11">
        <f t="shared" si="42"/>
        <v>1</v>
      </c>
      <c r="K152" s="49">
        <v>540</v>
      </c>
      <c r="L152" s="50">
        <v>540</v>
      </c>
      <c r="M152" s="50">
        <v>540</v>
      </c>
      <c r="N152" s="51">
        <v>567.84999999999991</v>
      </c>
      <c r="O152" s="13">
        <v>0</v>
      </c>
      <c r="P152" s="14">
        <v>0</v>
      </c>
      <c r="Q152" s="14">
        <v>0</v>
      </c>
      <c r="R152" s="26">
        <f t="shared" si="43"/>
        <v>1</v>
      </c>
      <c r="S152" s="15">
        <v>0</v>
      </c>
      <c r="T152" s="16">
        <v>0</v>
      </c>
      <c r="U152" s="16">
        <v>0</v>
      </c>
      <c r="V152" s="17">
        <v>0</v>
      </c>
      <c r="W152" s="61">
        <f t="shared" si="44"/>
        <v>0</v>
      </c>
      <c r="X152" s="61">
        <f t="shared" si="45"/>
        <v>0</v>
      </c>
      <c r="Y152" s="61">
        <f t="shared" si="46"/>
        <v>0</v>
      </c>
      <c r="Z152" s="76">
        <f t="shared" si="47"/>
        <v>42020.899999999994</v>
      </c>
      <c r="AA152" s="78">
        <f t="shared" si="48"/>
        <v>0</v>
      </c>
      <c r="AB152" s="79">
        <f t="shared" si="49"/>
        <v>0</v>
      </c>
      <c r="AC152" s="61">
        <f t="shared" si="50"/>
        <v>0</v>
      </c>
      <c r="AD152" s="61">
        <f t="shared" si="51"/>
        <v>0</v>
      </c>
      <c r="AE152" s="61">
        <f t="shared" si="52"/>
        <v>567.84999999999991</v>
      </c>
      <c r="AF152" s="13">
        <v>0.4</v>
      </c>
      <c r="AG152" s="26">
        <f t="shared" si="53"/>
        <v>0.6</v>
      </c>
      <c r="AH152" s="81">
        <f t="shared" si="54"/>
        <v>540</v>
      </c>
      <c r="AI152" s="71">
        <f t="shared" si="59"/>
        <v>1</v>
      </c>
      <c r="AJ152" s="73">
        <f t="shared" si="55"/>
        <v>39960</v>
      </c>
      <c r="AK152" s="75">
        <f t="shared" si="56"/>
        <v>39960</v>
      </c>
      <c r="AL152" s="52">
        <f t="shared" si="60"/>
        <v>540</v>
      </c>
      <c r="AM152" s="71">
        <f t="shared" si="57"/>
        <v>1</v>
      </c>
      <c r="AN152" s="75">
        <f t="shared" si="58"/>
        <v>39960</v>
      </c>
    </row>
    <row r="153" spans="1:40" x14ac:dyDescent="0.25">
      <c r="A153" s="27">
        <v>45413</v>
      </c>
      <c r="B153" s="28" t="s">
        <v>56</v>
      </c>
      <c r="C153" s="67">
        <v>0.15</v>
      </c>
      <c r="D153" s="29">
        <v>74</v>
      </c>
      <c r="E153" s="68">
        <v>74</v>
      </c>
      <c r="F153" s="19">
        <v>74</v>
      </c>
      <c r="G153" s="20">
        <v>74</v>
      </c>
      <c r="H153" s="12">
        <v>1</v>
      </c>
      <c r="I153" s="2">
        <f t="shared" si="41"/>
        <v>74</v>
      </c>
      <c r="J153" s="11">
        <f t="shared" si="42"/>
        <v>1</v>
      </c>
      <c r="K153" s="49">
        <v>540</v>
      </c>
      <c r="L153" s="50">
        <v>540</v>
      </c>
      <c r="M153" s="50">
        <v>540</v>
      </c>
      <c r="N153" s="51">
        <v>567.84999999999991</v>
      </c>
      <c r="O153" s="13">
        <v>0</v>
      </c>
      <c r="P153" s="14">
        <v>0</v>
      </c>
      <c r="Q153" s="14">
        <v>0</v>
      </c>
      <c r="R153" s="26">
        <f t="shared" si="43"/>
        <v>1</v>
      </c>
      <c r="S153" s="15">
        <v>0</v>
      </c>
      <c r="T153" s="16">
        <v>0</v>
      </c>
      <c r="U153" s="16">
        <v>0</v>
      </c>
      <c r="V153" s="17">
        <v>0</v>
      </c>
      <c r="W153" s="61">
        <f t="shared" si="44"/>
        <v>0</v>
      </c>
      <c r="X153" s="61">
        <f t="shared" si="45"/>
        <v>0</v>
      </c>
      <c r="Y153" s="61">
        <f t="shared" si="46"/>
        <v>0</v>
      </c>
      <c r="Z153" s="76">
        <f t="shared" si="47"/>
        <v>42020.899999999994</v>
      </c>
      <c r="AA153" s="78">
        <f t="shared" si="48"/>
        <v>0</v>
      </c>
      <c r="AB153" s="79">
        <f t="shared" si="49"/>
        <v>0</v>
      </c>
      <c r="AC153" s="61">
        <f t="shared" si="50"/>
        <v>0</v>
      </c>
      <c r="AD153" s="61">
        <f t="shared" si="51"/>
        <v>0</v>
      </c>
      <c r="AE153" s="61">
        <f t="shared" si="52"/>
        <v>567.84999999999991</v>
      </c>
      <c r="AF153" s="13">
        <v>0.4</v>
      </c>
      <c r="AG153" s="26">
        <f t="shared" si="53"/>
        <v>0.6</v>
      </c>
      <c r="AH153" s="81">
        <f t="shared" si="54"/>
        <v>540</v>
      </c>
      <c r="AI153" s="71">
        <f t="shared" si="59"/>
        <v>1</v>
      </c>
      <c r="AJ153" s="73">
        <f t="shared" si="55"/>
        <v>39960</v>
      </c>
      <c r="AK153" s="75">
        <f t="shared" si="56"/>
        <v>39960</v>
      </c>
      <c r="AL153" s="52">
        <f t="shared" si="60"/>
        <v>540</v>
      </c>
      <c r="AM153" s="71">
        <f t="shared" si="57"/>
        <v>1</v>
      </c>
      <c r="AN153" s="75">
        <f t="shared" si="58"/>
        <v>39960</v>
      </c>
    </row>
    <row r="154" spans="1:40" x14ac:dyDescent="0.25">
      <c r="A154" s="27">
        <v>45444</v>
      </c>
      <c r="B154" s="28" t="s">
        <v>56</v>
      </c>
      <c r="C154" s="67">
        <v>0.15</v>
      </c>
      <c r="D154" s="29">
        <v>74</v>
      </c>
      <c r="E154" s="68">
        <v>74</v>
      </c>
      <c r="F154" s="19">
        <v>74</v>
      </c>
      <c r="G154" s="20">
        <v>74</v>
      </c>
      <c r="H154" s="12">
        <v>1</v>
      </c>
      <c r="I154" s="2">
        <f t="shared" si="41"/>
        <v>74</v>
      </c>
      <c r="J154" s="11">
        <f t="shared" si="42"/>
        <v>1</v>
      </c>
      <c r="K154" s="49">
        <v>540</v>
      </c>
      <c r="L154" s="50">
        <v>540</v>
      </c>
      <c r="M154" s="50">
        <v>540</v>
      </c>
      <c r="N154" s="51">
        <v>567.84999999999991</v>
      </c>
      <c r="O154" s="13">
        <v>0</v>
      </c>
      <c r="P154" s="14">
        <v>0</v>
      </c>
      <c r="Q154" s="14">
        <v>0</v>
      </c>
      <c r="R154" s="26">
        <f t="shared" si="43"/>
        <v>1</v>
      </c>
      <c r="S154" s="15">
        <v>0</v>
      </c>
      <c r="T154" s="16">
        <v>0</v>
      </c>
      <c r="U154" s="16">
        <v>0</v>
      </c>
      <c r="V154" s="17">
        <v>0</v>
      </c>
      <c r="W154" s="61">
        <f t="shared" si="44"/>
        <v>0</v>
      </c>
      <c r="X154" s="61">
        <f t="shared" si="45"/>
        <v>0</v>
      </c>
      <c r="Y154" s="61">
        <f t="shared" si="46"/>
        <v>0</v>
      </c>
      <c r="Z154" s="76">
        <f t="shared" si="47"/>
        <v>42020.899999999994</v>
      </c>
      <c r="AA154" s="78">
        <f t="shared" si="48"/>
        <v>0</v>
      </c>
      <c r="AB154" s="79">
        <f t="shared" si="49"/>
        <v>0</v>
      </c>
      <c r="AC154" s="61">
        <f t="shared" si="50"/>
        <v>0</v>
      </c>
      <c r="AD154" s="61">
        <f t="shared" si="51"/>
        <v>0</v>
      </c>
      <c r="AE154" s="61">
        <f t="shared" si="52"/>
        <v>567.84999999999991</v>
      </c>
      <c r="AF154" s="13">
        <v>0.4</v>
      </c>
      <c r="AG154" s="26">
        <f t="shared" si="53"/>
        <v>0.6</v>
      </c>
      <c r="AH154" s="81">
        <f t="shared" si="54"/>
        <v>540</v>
      </c>
      <c r="AI154" s="71">
        <f t="shared" si="59"/>
        <v>1</v>
      </c>
      <c r="AJ154" s="73">
        <f t="shared" si="55"/>
        <v>39960</v>
      </c>
      <c r="AK154" s="75">
        <f t="shared" si="56"/>
        <v>39960</v>
      </c>
      <c r="AL154" s="52">
        <f t="shared" si="60"/>
        <v>540</v>
      </c>
      <c r="AM154" s="71">
        <f t="shared" si="57"/>
        <v>1</v>
      </c>
      <c r="AN154" s="75">
        <f t="shared" si="58"/>
        <v>39960</v>
      </c>
    </row>
    <row r="155" spans="1:40" x14ac:dyDescent="0.25">
      <c r="A155" s="27">
        <v>45474</v>
      </c>
      <c r="B155" s="28" t="s">
        <v>56</v>
      </c>
      <c r="C155" s="67">
        <v>0.15</v>
      </c>
      <c r="D155" s="29">
        <v>74</v>
      </c>
      <c r="E155" s="68">
        <v>74</v>
      </c>
      <c r="F155" s="19">
        <v>74</v>
      </c>
      <c r="G155" s="20">
        <v>74</v>
      </c>
      <c r="H155" s="12">
        <v>1</v>
      </c>
      <c r="I155" s="2">
        <f t="shared" si="41"/>
        <v>74</v>
      </c>
      <c r="J155" s="11">
        <f t="shared" si="42"/>
        <v>1</v>
      </c>
      <c r="K155" s="49">
        <v>540</v>
      </c>
      <c r="L155" s="50">
        <v>540</v>
      </c>
      <c r="M155" s="50">
        <v>540</v>
      </c>
      <c r="N155" s="51">
        <v>567.84999999999991</v>
      </c>
      <c r="O155" s="13">
        <v>0</v>
      </c>
      <c r="P155" s="14">
        <v>0</v>
      </c>
      <c r="Q155" s="14">
        <v>0</v>
      </c>
      <c r="R155" s="26">
        <f t="shared" si="43"/>
        <v>1</v>
      </c>
      <c r="S155" s="15">
        <v>0</v>
      </c>
      <c r="T155" s="16">
        <v>0</v>
      </c>
      <c r="U155" s="16">
        <v>0</v>
      </c>
      <c r="V155" s="17">
        <v>0</v>
      </c>
      <c r="W155" s="61">
        <f t="shared" si="44"/>
        <v>0</v>
      </c>
      <c r="X155" s="61">
        <f t="shared" si="45"/>
        <v>0</v>
      </c>
      <c r="Y155" s="61">
        <f t="shared" si="46"/>
        <v>0</v>
      </c>
      <c r="Z155" s="76">
        <f t="shared" si="47"/>
        <v>42020.899999999994</v>
      </c>
      <c r="AA155" s="78">
        <f t="shared" si="48"/>
        <v>0</v>
      </c>
      <c r="AB155" s="79">
        <f t="shared" si="49"/>
        <v>0</v>
      </c>
      <c r="AC155" s="61">
        <f t="shared" si="50"/>
        <v>0</v>
      </c>
      <c r="AD155" s="61">
        <f t="shared" si="51"/>
        <v>0</v>
      </c>
      <c r="AE155" s="61">
        <f t="shared" si="52"/>
        <v>567.84999999999991</v>
      </c>
      <c r="AF155" s="13">
        <v>0.4</v>
      </c>
      <c r="AG155" s="26">
        <f t="shared" si="53"/>
        <v>0.6</v>
      </c>
      <c r="AH155" s="81">
        <f t="shared" si="54"/>
        <v>540</v>
      </c>
      <c r="AI155" s="71">
        <f t="shared" si="59"/>
        <v>1</v>
      </c>
      <c r="AJ155" s="73">
        <f t="shared" si="55"/>
        <v>39960</v>
      </c>
      <c r="AK155" s="75">
        <f t="shared" si="56"/>
        <v>39960</v>
      </c>
      <c r="AL155" s="52">
        <f t="shared" si="60"/>
        <v>540</v>
      </c>
      <c r="AM155" s="71">
        <f t="shared" si="57"/>
        <v>1</v>
      </c>
      <c r="AN155" s="75">
        <f t="shared" si="58"/>
        <v>39960</v>
      </c>
    </row>
    <row r="156" spans="1:40" x14ac:dyDescent="0.25">
      <c r="A156" s="27">
        <v>45505</v>
      </c>
      <c r="B156" s="28" t="s">
        <v>56</v>
      </c>
      <c r="C156" s="67">
        <v>0.15</v>
      </c>
      <c r="D156" s="29">
        <v>74</v>
      </c>
      <c r="E156" s="68">
        <v>74</v>
      </c>
      <c r="F156" s="19">
        <v>74</v>
      </c>
      <c r="G156" s="20">
        <v>74</v>
      </c>
      <c r="H156" s="12">
        <v>0</v>
      </c>
      <c r="I156" s="2">
        <f t="shared" si="41"/>
        <v>0</v>
      </c>
      <c r="J156" s="11">
        <f t="shared" si="42"/>
        <v>0</v>
      </c>
      <c r="K156" s="49">
        <v>540</v>
      </c>
      <c r="L156" s="50">
        <v>540</v>
      </c>
      <c r="M156" s="50">
        <v>540</v>
      </c>
      <c r="N156" s="51">
        <v>567.84999999999991</v>
      </c>
      <c r="O156" s="13">
        <v>0</v>
      </c>
      <c r="P156" s="14">
        <v>0</v>
      </c>
      <c r="Q156" s="14">
        <v>0</v>
      </c>
      <c r="R156" s="26">
        <f t="shared" si="43"/>
        <v>1</v>
      </c>
      <c r="S156" s="15">
        <v>0</v>
      </c>
      <c r="T156" s="16">
        <v>0</v>
      </c>
      <c r="U156" s="16">
        <v>0</v>
      </c>
      <c r="V156" s="17">
        <v>0</v>
      </c>
      <c r="W156" s="61">
        <f t="shared" si="44"/>
        <v>0</v>
      </c>
      <c r="X156" s="61">
        <f t="shared" si="45"/>
        <v>0</v>
      </c>
      <c r="Y156" s="61">
        <f t="shared" si="46"/>
        <v>0</v>
      </c>
      <c r="Z156" s="76">
        <f t="shared" si="47"/>
        <v>0</v>
      </c>
      <c r="AA156" s="78">
        <f t="shared" si="48"/>
        <v>0</v>
      </c>
      <c r="AB156" s="79">
        <f t="shared" si="49"/>
        <v>0</v>
      </c>
      <c r="AC156" s="61">
        <f t="shared" si="50"/>
        <v>0</v>
      </c>
      <c r="AD156" s="61">
        <f t="shared" si="51"/>
        <v>0</v>
      </c>
      <c r="AE156" s="61">
        <f t="shared" si="52"/>
        <v>567.84999999999991</v>
      </c>
      <c r="AF156" s="13">
        <v>0.4</v>
      </c>
      <c r="AG156" s="26">
        <f t="shared" si="53"/>
        <v>0.6</v>
      </c>
      <c r="AH156" s="81">
        <f t="shared" si="54"/>
        <v>540</v>
      </c>
      <c r="AI156" s="71">
        <f t="shared" si="59"/>
        <v>0</v>
      </c>
      <c r="AJ156" s="73">
        <f t="shared" si="55"/>
        <v>39960</v>
      </c>
      <c r="AK156" s="75">
        <f t="shared" si="56"/>
        <v>0</v>
      </c>
      <c r="AL156" s="52">
        <f t="shared" si="60"/>
        <v>540</v>
      </c>
      <c r="AM156" s="71">
        <f t="shared" si="57"/>
        <v>0</v>
      </c>
      <c r="AN156" s="75">
        <f t="shared" si="58"/>
        <v>0</v>
      </c>
    </row>
    <row r="157" spans="1:40" x14ac:dyDescent="0.25">
      <c r="A157" s="27">
        <v>45536</v>
      </c>
      <c r="B157" s="28" t="s">
        <v>56</v>
      </c>
      <c r="C157" s="67">
        <v>0.15</v>
      </c>
      <c r="D157" s="29">
        <v>74</v>
      </c>
      <c r="E157" s="68">
        <v>74</v>
      </c>
      <c r="F157" s="19">
        <v>74</v>
      </c>
      <c r="G157" s="20">
        <v>74</v>
      </c>
      <c r="H157" s="12">
        <v>1</v>
      </c>
      <c r="I157" s="2">
        <f t="shared" si="41"/>
        <v>74</v>
      </c>
      <c r="J157" s="11">
        <f t="shared" si="42"/>
        <v>1</v>
      </c>
      <c r="K157" s="49">
        <v>540</v>
      </c>
      <c r="L157" s="50">
        <v>540</v>
      </c>
      <c r="M157" s="50">
        <v>540</v>
      </c>
      <c r="N157" s="51">
        <v>567.84999999999991</v>
      </c>
      <c r="O157" s="13">
        <v>0</v>
      </c>
      <c r="P157" s="14">
        <v>0</v>
      </c>
      <c r="Q157" s="14">
        <v>0</v>
      </c>
      <c r="R157" s="26">
        <f t="shared" si="43"/>
        <v>1</v>
      </c>
      <c r="S157" s="15">
        <v>0</v>
      </c>
      <c r="T157" s="16">
        <v>0</v>
      </c>
      <c r="U157" s="16">
        <v>0</v>
      </c>
      <c r="V157" s="17">
        <v>0</v>
      </c>
      <c r="W157" s="61">
        <f t="shared" si="44"/>
        <v>0</v>
      </c>
      <c r="X157" s="61">
        <f t="shared" si="45"/>
        <v>0</v>
      </c>
      <c r="Y157" s="61">
        <f t="shared" si="46"/>
        <v>0</v>
      </c>
      <c r="Z157" s="76">
        <f t="shared" si="47"/>
        <v>42020.899999999994</v>
      </c>
      <c r="AA157" s="78">
        <f t="shared" si="48"/>
        <v>0</v>
      </c>
      <c r="AB157" s="79">
        <f t="shared" si="49"/>
        <v>0</v>
      </c>
      <c r="AC157" s="61">
        <f t="shared" si="50"/>
        <v>0</v>
      </c>
      <c r="AD157" s="61">
        <f t="shared" si="51"/>
        <v>0</v>
      </c>
      <c r="AE157" s="61">
        <f t="shared" si="52"/>
        <v>567.84999999999991</v>
      </c>
      <c r="AF157" s="13">
        <v>0.4</v>
      </c>
      <c r="AG157" s="26">
        <f t="shared" si="53"/>
        <v>0.6</v>
      </c>
      <c r="AH157" s="81">
        <f t="shared" si="54"/>
        <v>540</v>
      </c>
      <c r="AI157" s="71">
        <f t="shared" si="59"/>
        <v>1</v>
      </c>
      <c r="AJ157" s="73">
        <f t="shared" si="55"/>
        <v>39960</v>
      </c>
      <c r="AK157" s="75">
        <f t="shared" si="56"/>
        <v>39960</v>
      </c>
      <c r="AL157" s="52">
        <f t="shared" si="60"/>
        <v>540</v>
      </c>
      <c r="AM157" s="71">
        <f t="shared" si="57"/>
        <v>1</v>
      </c>
      <c r="AN157" s="75">
        <f t="shared" si="58"/>
        <v>39960</v>
      </c>
    </row>
    <row r="158" spans="1:40" x14ac:dyDescent="0.25">
      <c r="A158" s="27">
        <v>45566</v>
      </c>
      <c r="B158" s="28" t="s">
        <v>56</v>
      </c>
      <c r="C158" s="67">
        <v>0.15</v>
      </c>
      <c r="D158" s="29">
        <v>74</v>
      </c>
      <c r="E158" s="68">
        <v>74</v>
      </c>
      <c r="F158" s="19">
        <v>74</v>
      </c>
      <c r="G158" s="20">
        <v>74</v>
      </c>
      <c r="H158" s="12">
        <v>1</v>
      </c>
      <c r="I158" s="2">
        <f t="shared" si="41"/>
        <v>74</v>
      </c>
      <c r="J158" s="11">
        <f t="shared" si="42"/>
        <v>1</v>
      </c>
      <c r="K158" s="49">
        <v>540</v>
      </c>
      <c r="L158" s="50">
        <v>540</v>
      </c>
      <c r="M158" s="50">
        <v>540</v>
      </c>
      <c r="N158" s="51">
        <v>567.84999999999991</v>
      </c>
      <c r="O158" s="13">
        <v>0</v>
      </c>
      <c r="P158" s="14">
        <v>0</v>
      </c>
      <c r="Q158" s="14">
        <v>0</v>
      </c>
      <c r="R158" s="26">
        <f t="shared" si="43"/>
        <v>1</v>
      </c>
      <c r="S158" s="15">
        <v>0</v>
      </c>
      <c r="T158" s="16">
        <v>0</v>
      </c>
      <c r="U158" s="16">
        <v>0</v>
      </c>
      <c r="V158" s="17">
        <v>0</v>
      </c>
      <c r="W158" s="61">
        <f t="shared" si="44"/>
        <v>0</v>
      </c>
      <c r="X158" s="61">
        <f t="shared" si="45"/>
        <v>0</v>
      </c>
      <c r="Y158" s="61">
        <f t="shared" si="46"/>
        <v>0</v>
      </c>
      <c r="Z158" s="76">
        <f t="shared" si="47"/>
        <v>42020.899999999994</v>
      </c>
      <c r="AA158" s="78">
        <f t="shared" si="48"/>
        <v>0</v>
      </c>
      <c r="AB158" s="79">
        <f t="shared" si="49"/>
        <v>0</v>
      </c>
      <c r="AC158" s="61">
        <f t="shared" si="50"/>
        <v>0</v>
      </c>
      <c r="AD158" s="61">
        <f t="shared" si="51"/>
        <v>0</v>
      </c>
      <c r="AE158" s="61">
        <f t="shared" si="52"/>
        <v>567.84999999999991</v>
      </c>
      <c r="AF158" s="13">
        <v>0.4</v>
      </c>
      <c r="AG158" s="26">
        <f t="shared" si="53"/>
        <v>0.6</v>
      </c>
      <c r="AH158" s="81">
        <f t="shared" si="54"/>
        <v>540</v>
      </c>
      <c r="AI158" s="71">
        <f t="shared" si="59"/>
        <v>1</v>
      </c>
      <c r="AJ158" s="73">
        <f t="shared" si="55"/>
        <v>39960</v>
      </c>
      <c r="AK158" s="75">
        <f t="shared" si="56"/>
        <v>39960</v>
      </c>
      <c r="AL158" s="52">
        <f t="shared" si="60"/>
        <v>540</v>
      </c>
      <c r="AM158" s="71">
        <f t="shared" si="57"/>
        <v>1</v>
      </c>
      <c r="AN158" s="75">
        <f t="shared" si="58"/>
        <v>39960</v>
      </c>
    </row>
    <row r="159" spans="1:40" x14ac:dyDescent="0.25">
      <c r="A159" s="27">
        <v>45597</v>
      </c>
      <c r="B159" s="28" t="s">
        <v>56</v>
      </c>
      <c r="C159" s="67">
        <v>0.15</v>
      </c>
      <c r="D159" s="29">
        <v>74</v>
      </c>
      <c r="E159" s="68">
        <v>74</v>
      </c>
      <c r="F159" s="19">
        <v>74</v>
      </c>
      <c r="G159" s="20">
        <v>74</v>
      </c>
      <c r="H159" s="12">
        <v>1</v>
      </c>
      <c r="I159" s="2">
        <f t="shared" si="41"/>
        <v>74</v>
      </c>
      <c r="J159" s="11">
        <f t="shared" si="42"/>
        <v>1</v>
      </c>
      <c r="K159" s="49">
        <v>540</v>
      </c>
      <c r="L159" s="50">
        <v>540</v>
      </c>
      <c r="M159" s="50">
        <v>540</v>
      </c>
      <c r="N159" s="51">
        <v>567.84999999999991</v>
      </c>
      <c r="O159" s="13">
        <v>0</v>
      </c>
      <c r="P159" s="14">
        <v>0</v>
      </c>
      <c r="Q159" s="14">
        <v>0</v>
      </c>
      <c r="R159" s="26">
        <f t="shared" si="43"/>
        <v>1</v>
      </c>
      <c r="S159" s="15">
        <v>0</v>
      </c>
      <c r="T159" s="16">
        <v>0</v>
      </c>
      <c r="U159" s="16">
        <v>0</v>
      </c>
      <c r="V159" s="17">
        <v>0</v>
      </c>
      <c r="W159" s="61">
        <f t="shared" si="44"/>
        <v>0</v>
      </c>
      <c r="X159" s="61">
        <f t="shared" si="45"/>
        <v>0</v>
      </c>
      <c r="Y159" s="61">
        <f t="shared" si="46"/>
        <v>0</v>
      </c>
      <c r="Z159" s="76">
        <f t="shared" si="47"/>
        <v>42020.899999999994</v>
      </c>
      <c r="AA159" s="78">
        <f t="shared" si="48"/>
        <v>0</v>
      </c>
      <c r="AB159" s="79">
        <f t="shared" si="49"/>
        <v>0</v>
      </c>
      <c r="AC159" s="61">
        <f t="shared" si="50"/>
        <v>0</v>
      </c>
      <c r="AD159" s="61">
        <f t="shared" si="51"/>
        <v>0</v>
      </c>
      <c r="AE159" s="61">
        <f t="shared" si="52"/>
        <v>567.84999999999991</v>
      </c>
      <c r="AF159" s="13">
        <v>0.4</v>
      </c>
      <c r="AG159" s="26">
        <f t="shared" si="53"/>
        <v>0.6</v>
      </c>
      <c r="AH159" s="81">
        <f t="shared" si="54"/>
        <v>540</v>
      </c>
      <c r="AI159" s="71">
        <f t="shared" si="59"/>
        <v>1</v>
      </c>
      <c r="AJ159" s="73">
        <f t="shared" si="55"/>
        <v>39960</v>
      </c>
      <c r="AK159" s="75">
        <f t="shared" si="56"/>
        <v>39960</v>
      </c>
      <c r="AL159" s="52">
        <f t="shared" si="60"/>
        <v>540</v>
      </c>
      <c r="AM159" s="71">
        <f t="shared" si="57"/>
        <v>1</v>
      </c>
      <c r="AN159" s="75">
        <f t="shared" si="58"/>
        <v>39960</v>
      </c>
    </row>
    <row r="160" spans="1:40" x14ac:dyDescent="0.25">
      <c r="A160" s="27">
        <v>45627</v>
      </c>
      <c r="B160" s="28" t="s">
        <v>56</v>
      </c>
      <c r="C160" s="67">
        <v>0.15</v>
      </c>
      <c r="D160" s="29">
        <v>74</v>
      </c>
      <c r="E160" s="68">
        <v>74</v>
      </c>
      <c r="F160" s="19">
        <v>74</v>
      </c>
      <c r="G160" s="20">
        <v>74</v>
      </c>
      <c r="H160" s="12">
        <v>1</v>
      </c>
      <c r="I160" s="2">
        <f t="shared" si="41"/>
        <v>74</v>
      </c>
      <c r="J160" s="11">
        <f t="shared" si="42"/>
        <v>1</v>
      </c>
      <c r="K160" s="49">
        <v>540</v>
      </c>
      <c r="L160" s="50">
        <v>540</v>
      </c>
      <c r="M160" s="50">
        <v>540</v>
      </c>
      <c r="N160" s="51">
        <v>567.84999999999991</v>
      </c>
      <c r="O160" s="13">
        <v>0</v>
      </c>
      <c r="P160" s="14">
        <v>0</v>
      </c>
      <c r="Q160" s="14">
        <v>0</v>
      </c>
      <c r="R160" s="26">
        <f t="shared" si="43"/>
        <v>1</v>
      </c>
      <c r="S160" s="15">
        <v>0</v>
      </c>
      <c r="T160" s="16">
        <v>0</v>
      </c>
      <c r="U160" s="16">
        <v>0</v>
      </c>
      <c r="V160" s="17">
        <v>0</v>
      </c>
      <c r="W160" s="61">
        <f t="shared" si="44"/>
        <v>0</v>
      </c>
      <c r="X160" s="61">
        <f t="shared" si="45"/>
        <v>0</v>
      </c>
      <c r="Y160" s="61">
        <f t="shared" si="46"/>
        <v>0</v>
      </c>
      <c r="Z160" s="76">
        <f t="shared" si="47"/>
        <v>42020.899999999994</v>
      </c>
      <c r="AA160" s="78">
        <f t="shared" si="48"/>
        <v>0</v>
      </c>
      <c r="AB160" s="79">
        <f t="shared" si="49"/>
        <v>0</v>
      </c>
      <c r="AC160" s="61">
        <f t="shared" si="50"/>
        <v>0</v>
      </c>
      <c r="AD160" s="61">
        <f t="shared" si="51"/>
        <v>0</v>
      </c>
      <c r="AE160" s="61">
        <f t="shared" si="52"/>
        <v>567.84999999999991</v>
      </c>
      <c r="AF160" s="13">
        <v>0.4</v>
      </c>
      <c r="AG160" s="26">
        <f t="shared" si="53"/>
        <v>0.6</v>
      </c>
      <c r="AH160" s="81">
        <f t="shared" si="54"/>
        <v>540</v>
      </c>
      <c r="AI160" s="71">
        <f t="shared" si="59"/>
        <v>1</v>
      </c>
      <c r="AJ160" s="73">
        <f t="shared" si="55"/>
        <v>39960</v>
      </c>
      <c r="AK160" s="75">
        <f t="shared" si="56"/>
        <v>39960</v>
      </c>
      <c r="AL160" s="52">
        <f t="shared" si="60"/>
        <v>540</v>
      </c>
      <c r="AM160" s="71">
        <f t="shared" si="57"/>
        <v>1</v>
      </c>
      <c r="AN160" s="75">
        <f t="shared" si="58"/>
        <v>39960</v>
      </c>
    </row>
    <row r="161" spans="1:40" x14ac:dyDescent="0.25">
      <c r="A161" s="27">
        <v>45292</v>
      </c>
      <c r="B161" s="28" t="s">
        <v>57</v>
      </c>
      <c r="C161" s="67">
        <v>0.17</v>
      </c>
      <c r="D161" s="29">
        <v>0</v>
      </c>
      <c r="E161" s="68">
        <v>0</v>
      </c>
      <c r="F161" s="19">
        <v>0</v>
      </c>
      <c r="G161" s="20">
        <v>0</v>
      </c>
      <c r="H161" s="12">
        <v>0</v>
      </c>
      <c r="I161" s="2">
        <f t="shared" si="41"/>
        <v>0</v>
      </c>
      <c r="J161" s="11">
        <f t="shared" si="42"/>
        <v>0</v>
      </c>
      <c r="K161" s="49">
        <v>684.65875500000004</v>
      </c>
      <c r="L161" s="50">
        <v>723.20687999999996</v>
      </c>
      <c r="M161" s="50">
        <v>800.21501999999998</v>
      </c>
      <c r="N161" s="51">
        <v>0</v>
      </c>
      <c r="O161" s="13">
        <v>0.5</v>
      </c>
      <c r="P161" s="14">
        <v>0.5</v>
      </c>
      <c r="Q161" s="14">
        <v>0</v>
      </c>
      <c r="R161" s="26">
        <f t="shared" si="43"/>
        <v>0</v>
      </c>
      <c r="S161" s="15">
        <v>0.05</v>
      </c>
      <c r="T161" s="16">
        <v>0.1</v>
      </c>
      <c r="U161" s="16">
        <v>0</v>
      </c>
      <c r="V161" s="17">
        <v>0</v>
      </c>
      <c r="W161" s="61">
        <f t="shared" si="44"/>
        <v>0</v>
      </c>
      <c r="X161" s="61">
        <f t="shared" si="45"/>
        <v>0</v>
      </c>
      <c r="Y161" s="61">
        <f t="shared" si="46"/>
        <v>0</v>
      </c>
      <c r="Z161" s="76">
        <f t="shared" si="47"/>
        <v>0</v>
      </c>
      <c r="AA161" s="78">
        <f t="shared" si="48"/>
        <v>0</v>
      </c>
      <c r="AB161" s="79">
        <f t="shared" si="49"/>
        <v>0</v>
      </c>
      <c r="AC161" s="61">
        <f t="shared" si="50"/>
        <v>0</v>
      </c>
      <c r="AD161" s="61">
        <f t="shared" si="51"/>
        <v>0</v>
      </c>
      <c r="AE161" s="61">
        <f t="shared" si="52"/>
        <v>703.93281750000006</v>
      </c>
      <c r="AF161" s="13">
        <v>0.4</v>
      </c>
      <c r="AG161" s="26">
        <f t="shared" si="53"/>
        <v>0.6</v>
      </c>
      <c r="AH161" s="81">
        <f t="shared" si="54"/>
        <v>707.78763000000004</v>
      </c>
      <c r="AI161" s="71">
        <f t="shared" si="59"/>
        <v>0</v>
      </c>
      <c r="AJ161" s="73">
        <f t="shared" si="55"/>
        <v>0</v>
      </c>
      <c r="AK161" s="75">
        <f t="shared" si="56"/>
        <v>0</v>
      </c>
      <c r="AL161" s="52">
        <f t="shared" si="60"/>
        <v>707.78763000000004</v>
      </c>
      <c r="AM161" s="71">
        <f t="shared" si="57"/>
        <v>0</v>
      </c>
      <c r="AN161" s="75">
        <f t="shared" si="58"/>
        <v>0</v>
      </c>
    </row>
    <row r="162" spans="1:40" x14ac:dyDescent="0.25">
      <c r="A162" s="27">
        <v>45323</v>
      </c>
      <c r="B162" s="28" t="s">
        <v>57</v>
      </c>
      <c r="C162" s="67">
        <v>0.17</v>
      </c>
      <c r="D162" s="29">
        <v>0</v>
      </c>
      <c r="E162" s="68">
        <v>0</v>
      </c>
      <c r="F162" s="19">
        <v>0</v>
      </c>
      <c r="G162" s="20">
        <v>0</v>
      </c>
      <c r="H162" s="12">
        <v>0</v>
      </c>
      <c r="I162" s="2">
        <f t="shared" si="41"/>
        <v>0</v>
      </c>
      <c r="J162" s="11">
        <f t="shared" si="42"/>
        <v>0</v>
      </c>
      <c r="K162" s="49">
        <v>684.65875500000004</v>
      </c>
      <c r="L162" s="50">
        <v>723.20687999999996</v>
      </c>
      <c r="M162" s="50">
        <v>800.21501999999998</v>
      </c>
      <c r="N162" s="51">
        <v>0</v>
      </c>
      <c r="O162" s="13">
        <v>0.5</v>
      </c>
      <c r="P162" s="14">
        <v>0.5</v>
      </c>
      <c r="Q162" s="14">
        <v>0</v>
      </c>
      <c r="R162" s="26">
        <f t="shared" si="43"/>
        <v>0</v>
      </c>
      <c r="S162" s="15">
        <v>0.05</v>
      </c>
      <c r="T162" s="16">
        <v>0.1</v>
      </c>
      <c r="U162" s="16">
        <v>0</v>
      </c>
      <c r="V162" s="17">
        <v>0</v>
      </c>
      <c r="W162" s="61">
        <f t="shared" si="44"/>
        <v>0</v>
      </c>
      <c r="X162" s="61">
        <f t="shared" si="45"/>
        <v>0</v>
      </c>
      <c r="Y162" s="61">
        <f t="shared" si="46"/>
        <v>0</v>
      </c>
      <c r="Z162" s="76">
        <f t="shared" si="47"/>
        <v>0</v>
      </c>
      <c r="AA162" s="78">
        <f t="shared" si="48"/>
        <v>0</v>
      </c>
      <c r="AB162" s="79">
        <f t="shared" si="49"/>
        <v>0</v>
      </c>
      <c r="AC162" s="61">
        <f t="shared" si="50"/>
        <v>0</v>
      </c>
      <c r="AD162" s="61">
        <f t="shared" si="51"/>
        <v>0</v>
      </c>
      <c r="AE162" s="61">
        <f t="shared" si="52"/>
        <v>703.93281750000006</v>
      </c>
      <c r="AF162" s="13">
        <v>0.4</v>
      </c>
      <c r="AG162" s="26">
        <f t="shared" si="53"/>
        <v>0.6</v>
      </c>
      <c r="AH162" s="81">
        <f t="shared" si="54"/>
        <v>707.78763000000004</v>
      </c>
      <c r="AI162" s="71">
        <f t="shared" si="59"/>
        <v>0</v>
      </c>
      <c r="AJ162" s="73">
        <f t="shared" si="55"/>
        <v>0</v>
      </c>
      <c r="AK162" s="75">
        <f t="shared" si="56"/>
        <v>0</v>
      </c>
      <c r="AL162" s="52">
        <f t="shared" si="60"/>
        <v>707.78763000000004</v>
      </c>
      <c r="AM162" s="71">
        <f t="shared" si="57"/>
        <v>0</v>
      </c>
      <c r="AN162" s="75">
        <f t="shared" si="58"/>
        <v>0</v>
      </c>
    </row>
    <row r="163" spans="1:40" x14ac:dyDescent="0.25">
      <c r="A163" s="27">
        <v>45352</v>
      </c>
      <c r="B163" s="28" t="s">
        <v>57</v>
      </c>
      <c r="C163" s="67">
        <v>0.17</v>
      </c>
      <c r="D163" s="29">
        <v>0</v>
      </c>
      <c r="E163" s="68">
        <v>0</v>
      </c>
      <c r="F163" s="19">
        <v>0</v>
      </c>
      <c r="G163" s="20">
        <v>0</v>
      </c>
      <c r="H163" s="12">
        <v>0</v>
      </c>
      <c r="I163" s="2">
        <f t="shared" si="41"/>
        <v>0</v>
      </c>
      <c r="J163" s="11">
        <f t="shared" si="42"/>
        <v>0</v>
      </c>
      <c r="K163" s="49">
        <v>684.65875500000004</v>
      </c>
      <c r="L163" s="50">
        <v>723.20687999999996</v>
      </c>
      <c r="M163" s="50">
        <v>800.21501999999998</v>
      </c>
      <c r="N163" s="51">
        <v>0</v>
      </c>
      <c r="O163" s="13">
        <v>0.5</v>
      </c>
      <c r="P163" s="14">
        <v>0.5</v>
      </c>
      <c r="Q163" s="14">
        <v>0</v>
      </c>
      <c r="R163" s="26">
        <f t="shared" si="43"/>
        <v>0</v>
      </c>
      <c r="S163" s="15">
        <v>0.05</v>
      </c>
      <c r="T163" s="16">
        <v>0.1</v>
      </c>
      <c r="U163" s="16">
        <v>0</v>
      </c>
      <c r="V163" s="17">
        <v>0</v>
      </c>
      <c r="W163" s="61">
        <f t="shared" si="44"/>
        <v>0</v>
      </c>
      <c r="X163" s="61">
        <f t="shared" si="45"/>
        <v>0</v>
      </c>
      <c r="Y163" s="61">
        <f t="shared" si="46"/>
        <v>0</v>
      </c>
      <c r="Z163" s="76">
        <f t="shared" si="47"/>
        <v>0</v>
      </c>
      <c r="AA163" s="78">
        <f t="shared" si="48"/>
        <v>0</v>
      </c>
      <c r="AB163" s="79">
        <f t="shared" si="49"/>
        <v>0</v>
      </c>
      <c r="AC163" s="61">
        <f t="shared" si="50"/>
        <v>0</v>
      </c>
      <c r="AD163" s="61">
        <f t="shared" si="51"/>
        <v>0</v>
      </c>
      <c r="AE163" s="61">
        <f t="shared" si="52"/>
        <v>703.93281750000006</v>
      </c>
      <c r="AF163" s="13">
        <v>0.4</v>
      </c>
      <c r="AG163" s="26">
        <f t="shared" si="53"/>
        <v>0.6</v>
      </c>
      <c r="AH163" s="81">
        <f t="shared" si="54"/>
        <v>707.78763000000004</v>
      </c>
      <c r="AI163" s="71">
        <f t="shared" si="59"/>
        <v>0</v>
      </c>
      <c r="AJ163" s="73">
        <f t="shared" si="55"/>
        <v>0</v>
      </c>
      <c r="AK163" s="75">
        <f t="shared" si="56"/>
        <v>0</v>
      </c>
      <c r="AL163" s="52">
        <f t="shared" si="60"/>
        <v>707.78763000000004</v>
      </c>
      <c r="AM163" s="71">
        <f t="shared" si="57"/>
        <v>0</v>
      </c>
      <c r="AN163" s="75">
        <f t="shared" si="58"/>
        <v>0</v>
      </c>
    </row>
    <row r="164" spans="1:40" x14ac:dyDescent="0.25">
      <c r="A164" s="27">
        <v>45383</v>
      </c>
      <c r="B164" s="28" t="s">
        <v>57</v>
      </c>
      <c r="C164" s="67">
        <v>0.17</v>
      </c>
      <c r="D164" s="29">
        <v>0</v>
      </c>
      <c r="E164" s="68">
        <v>0</v>
      </c>
      <c r="F164" s="19">
        <v>0</v>
      </c>
      <c r="G164" s="20">
        <v>0</v>
      </c>
      <c r="H164" s="12">
        <v>0.5</v>
      </c>
      <c r="I164" s="2">
        <f t="shared" si="41"/>
        <v>0</v>
      </c>
      <c r="J164" s="11">
        <f t="shared" si="42"/>
        <v>0</v>
      </c>
      <c r="K164" s="49">
        <v>684.65875500000004</v>
      </c>
      <c r="L164" s="50">
        <v>723.20687999999996</v>
      </c>
      <c r="M164" s="50">
        <v>800.21501999999998</v>
      </c>
      <c r="N164" s="51">
        <v>0</v>
      </c>
      <c r="O164" s="13">
        <v>0.5</v>
      </c>
      <c r="P164" s="14">
        <v>0.5</v>
      </c>
      <c r="Q164" s="14">
        <v>0</v>
      </c>
      <c r="R164" s="26">
        <f t="shared" si="43"/>
        <v>0</v>
      </c>
      <c r="S164" s="15">
        <v>0.05</v>
      </c>
      <c r="T164" s="16">
        <v>0.1</v>
      </c>
      <c r="U164" s="16">
        <v>0</v>
      </c>
      <c r="V164" s="17">
        <v>0</v>
      </c>
      <c r="W164" s="61">
        <f t="shared" si="44"/>
        <v>0</v>
      </c>
      <c r="X164" s="61">
        <f t="shared" si="45"/>
        <v>0</v>
      </c>
      <c r="Y164" s="61">
        <f t="shared" si="46"/>
        <v>0</v>
      </c>
      <c r="Z164" s="76">
        <f t="shared" si="47"/>
        <v>0</v>
      </c>
      <c r="AA164" s="78">
        <f t="shared" si="48"/>
        <v>0</v>
      </c>
      <c r="AB164" s="79">
        <f t="shared" si="49"/>
        <v>0</v>
      </c>
      <c r="AC164" s="61">
        <f t="shared" si="50"/>
        <v>0</v>
      </c>
      <c r="AD164" s="61">
        <f t="shared" si="51"/>
        <v>0</v>
      </c>
      <c r="AE164" s="61">
        <f t="shared" si="52"/>
        <v>703.93281750000006</v>
      </c>
      <c r="AF164" s="13">
        <v>0.4</v>
      </c>
      <c r="AG164" s="26">
        <f t="shared" si="53"/>
        <v>0.6</v>
      </c>
      <c r="AH164" s="81">
        <f t="shared" si="54"/>
        <v>707.78763000000004</v>
      </c>
      <c r="AI164" s="71">
        <f t="shared" si="59"/>
        <v>0</v>
      </c>
      <c r="AJ164" s="73">
        <f t="shared" si="55"/>
        <v>0</v>
      </c>
      <c r="AK164" s="75">
        <f t="shared" si="56"/>
        <v>0</v>
      </c>
      <c r="AL164" s="52">
        <f t="shared" si="60"/>
        <v>707.78763000000004</v>
      </c>
      <c r="AM164" s="71">
        <f t="shared" si="57"/>
        <v>0</v>
      </c>
      <c r="AN164" s="75">
        <f t="shared" si="58"/>
        <v>0</v>
      </c>
    </row>
    <row r="165" spans="1:40" x14ac:dyDescent="0.25">
      <c r="A165" s="27">
        <v>45413</v>
      </c>
      <c r="B165" s="28" t="s">
        <v>57</v>
      </c>
      <c r="C165" s="67">
        <v>0.17</v>
      </c>
      <c r="D165" s="29">
        <v>0</v>
      </c>
      <c r="E165" s="68">
        <v>0</v>
      </c>
      <c r="F165" s="19">
        <v>0</v>
      </c>
      <c r="G165" s="20">
        <v>0</v>
      </c>
      <c r="H165" s="12">
        <v>0.5</v>
      </c>
      <c r="I165" s="2">
        <f t="shared" si="41"/>
        <v>0</v>
      </c>
      <c r="J165" s="11">
        <f t="shared" si="42"/>
        <v>0</v>
      </c>
      <c r="K165" s="49">
        <v>684.65875500000004</v>
      </c>
      <c r="L165" s="50">
        <v>723.20687999999996</v>
      </c>
      <c r="M165" s="50">
        <v>800.21501999999998</v>
      </c>
      <c r="N165" s="51">
        <v>0</v>
      </c>
      <c r="O165" s="13">
        <v>0.5</v>
      </c>
      <c r="P165" s="14">
        <v>0.5</v>
      </c>
      <c r="Q165" s="14">
        <v>0</v>
      </c>
      <c r="R165" s="26">
        <f t="shared" si="43"/>
        <v>0</v>
      </c>
      <c r="S165" s="15">
        <v>0.05</v>
      </c>
      <c r="T165" s="16">
        <v>0.1</v>
      </c>
      <c r="U165" s="16">
        <v>0</v>
      </c>
      <c r="V165" s="17">
        <v>0</v>
      </c>
      <c r="W165" s="61">
        <f t="shared" si="44"/>
        <v>0</v>
      </c>
      <c r="X165" s="61">
        <f t="shared" si="45"/>
        <v>0</v>
      </c>
      <c r="Y165" s="61">
        <f t="shared" si="46"/>
        <v>0</v>
      </c>
      <c r="Z165" s="76">
        <f t="shared" si="47"/>
        <v>0</v>
      </c>
      <c r="AA165" s="78">
        <f t="shared" si="48"/>
        <v>0</v>
      </c>
      <c r="AB165" s="79">
        <f t="shared" si="49"/>
        <v>0</v>
      </c>
      <c r="AC165" s="61">
        <f t="shared" si="50"/>
        <v>0</v>
      </c>
      <c r="AD165" s="61">
        <f t="shared" si="51"/>
        <v>0</v>
      </c>
      <c r="AE165" s="61">
        <f t="shared" si="52"/>
        <v>703.93281750000006</v>
      </c>
      <c r="AF165" s="13">
        <v>0.4</v>
      </c>
      <c r="AG165" s="26">
        <f t="shared" si="53"/>
        <v>0.6</v>
      </c>
      <c r="AH165" s="81">
        <f t="shared" si="54"/>
        <v>707.78763000000004</v>
      </c>
      <c r="AI165" s="71">
        <f t="shared" si="59"/>
        <v>0</v>
      </c>
      <c r="AJ165" s="73">
        <f t="shared" si="55"/>
        <v>0</v>
      </c>
      <c r="AK165" s="75">
        <f t="shared" si="56"/>
        <v>0</v>
      </c>
      <c r="AL165" s="52">
        <f t="shared" si="60"/>
        <v>707.78763000000004</v>
      </c>
      <c r="AM165" s="71">
        <f t="shared" si="57"/>
        <v>0</v>
      </c>
      <c r="AN165" s="75">
        <f t="shared" si="58"/>
        <v>0</v>
      </c>
    </row>
    <row r="166" spans="1:40" x14ac:dyDescent="0.25">
      <c r="A166" s="27">
        <v>45444</v>
      </c>
      <c r="B166" s="28" t="s">
        <v>57</v>
      </c>
      <c r="C166" s="67">
        <v>0.17</v>
      </c>
      <c r="D166" s="29">
        <v>0</v>
      </c>
      <c r="E166" s="68">
        <v>0</v>
      </c>
      <c r="F166" s="19">
        <v>0</v>
      </c>
      <c r="G166" s="20">
        <v>0</v>
      </c>
      <c r="H166" s="12">
        <v>0.5</v>
      </c>
      <c r="I166" s="2">
        <f t="shared" si="41"/>
        <v>0</v>
      </c>
      <c r="J166" s="11">
        <f t="shared" si="42"/>
        <v>0</v>
      </c>
      <c r="K166" s="49">
        <v>684.65875500000004</v>
      </c>
      <c r="L166" s="50">
        <v>723.20687999999996</v>
      </c>
      <c r="M166" s="50">
        <v>800.21501999999998</v>
      </c>
      <c r="N166" s="51">
        <v>0</v>
      </c>
      <c r="O166" s="13">
        <v>0.5</v>
      </c>
      <c r="P166" s="14">
        <v>0.5</v>
      </c>
      <c r="Q166" s="14">
        <v>0</v>
      </c>
      <c r="R166" s="26">
        <f t="shared" si="43"/>
        <v>0</v>
      </c>
      <c r="S166" s="15">
        <v>0.05</v>
      </c>
      <c r="T166" s="16">
        <v>0.1</v>
      </c>
      <c r="U166" s="16">
        <v>0</v>
      </c>
      <c r="V166" s="17">
        <v>0</v>
      </c>
      <c r="W166" s="61">
        <f t="shared" si="44"/>
        <v>0</v>
      </c>
      <c r="X166" s="61">
        <f t="shared" si="45"/>
        <v>0</v>
      </c>
      <c r="Y166" s="61">
        <f t="shared" si="46"/>
        <v>0</v>
      </c>
      <c r="Z166" s="76">
        <f t="shared" si="47"/>
        <v>0</v>
      </c>
      <c r="AA166" s="78">
        <f t="shared" si="48"/>
        <v>0</v>
      </c>
      <c r="AB166" s="79">
        <f t="shared" si="49"/>
        <v>0</v>
      </c>
      <c r="AC166" s="61">
        <f t="shared" si="50"/>
        <v>0</v>
      </c>
      <c r="AD166" s="61">
        <f t="shared" si="51"/>
        <v>0</v>
      </c>
      <c r="AE166" s="61">
        <f t="shared" si="52"/>
        <v>703.93281750000006</v>
      </c>
      <c r="AF166" s="13">
        <v>0.4</v>
      </c>
      <c r="AG166" s="26">
        <f t="shared" si="53"/>
        <v>0.6</v>
      </c>
      <c r="AH166" s="81">
        <f t="shared" si="54"/>
        <v>707.78763000000004</v>
      </c>
      <c r="AI166" s="71">
        <f t="shared" si="59"/>
        <v>0</v>
      </c>
      <c r="AJ166" s="73">
        <f t="shared" si="55"/>
        <v>0</v>
      </c>
      <c r="AK166" s="75">
        <f t="shared" si="56"/>
        <v>0</v>
      </c>
      <c r="AL166" s="52">
        <f t="shared" si="60"/>
        <v>707.78763000000004</v>
      </c>
      <c r="AM166" s="71">
        <f t="shared" si="57"/>
        <v>0</v>
      </c>
      <c r="AN166" s="75">
        <f t="shared" si="58"/>
        <v>0</v>
      </c>
    </row>
    <row r="167" spans="1:40" x14ac:dyDescent="0.25">
      <c r="A167" s="27">
        <v>45474</v>
      </c>
      <c r="B167" s="28" t="s">
        <v>57</v>
      </c>
      <c r="C167" s="67">
        <v>0.17</v>
      </c>
      <c r="D167" s="29">
        <v>0</v>
      </c>
      <c r="E167" s="68">
        <v>0</v>
      </c>
      <c r="F167" s="19">
        <v>0</v>
      </c>
      <c r="G167" s="20">
        <v>0</v>
      </c>
      <c r="H167" s="12">
        <v>0.5</v>
      </c>
      <c r="I167" s="2">
        <f t="shared" si="41"/>
        <v>0</v>
      </c>
      <c r="J167" s="11">
        <f t="shared" si="42"/>
        <v>0</v>
      </c>
      <c r="K167" s="49">
        <v>684.65875500000004</v>
      </c>
      <c r="L167" s="50">
        <v>723.20687999999996</v>
      </c>
      <c r="M167" s="50">
        <v>800.21501999999998</v>
      </c>
      <c r="N167" s="51">
        <v>0</v>
      </c>
      <c r="O167" s="13">
        <v>0.5</v>
      </c>
      <c r="P167" s="14">
        <v>0.5</v>
      </c>
      <c r="Q167" s="14">
        <v>0</v>
      </c>
      <c r="R167" s="26">
        <f t="shared" si="43"/>
        <v>0</v>
      </c>
      <c r="S167" s="15">
        <v>0.05</v>
      </c>
      <c r="T167" s="16">
        <v>0.1</v>
      </c>
      <c r="U167" s="16">
        <v>0.2</v>
      </c>
      <c r="V167" s="17">
        <v>0</v>
      </c>
      <c r="W167" s="61">
        <f t="shared" si="44"/>
        <v>0</v>
      </c>
      <c r="X167" s="61">
        <f t="shared" si="45"/>
        <v>0</v>
      </c>
      <c r="Y167" s="61">
        <f t="shared" si="46"/>
        <v>0</v>
      </c>
      <c r="Z167" s="76">
        <f t="shared" si="47"/>
        <v>0</v>
      </c>
      <c r="AA167" s="78">
        <f t="shared" si="48"/>
        <v>0</v>
      </c>
      <c r="AB167" s="79">
        <f t="shared" si="49"/>
        <v>0</v>
      </c>
      <c r="AC167" s="61">
        <f t="shared" si="50"/>
        <v>0</v>
      </c>
      <c r="AD167" s="61">
        <f t="shared" si="51"/>
        <v>0</v>
      </c>
      <c r="AE167" s="61">
        <f t="shared" si="52"/>
        <v>703.93281750000006</v>
      </c>
      <c r="AF167" s="13">
        <v>0.4</v>
      </c>
      <c r="AG167" s="26">
        <f t="shared" si="53"/>
        <v>0.6</v>
      </c>
      <c r="AH167" s="81">
        <f t="shared" si="54"/>
        <v>707.78763000000004</v>
      </c>
      <c r="AI167" s="71">
        <f t="shared" si="59"/>
        <v>0</v>
      </c>
      <c r="AJ167" s="73">
        <f t="shared" si="55"/>
        <v>0</v>
      </c>
      <c r="AK167" s="75">
        <f t="shared" si="56"/>
        <v>0</v>
      </c>
      <c r="AL167" s="52">
        <f t="shared" si="60"/>
        <v>707.78763000000004</v>
      </c>
      <c r="AM167" s="71">
        <f t="shared" si="57"/>
        <v>0</v>
      </c>
      <c r="AN167" s="75">
        <f t="shared" si="58"/>
        <v>0</v>
      </c>
    </row>
    <row r="168" spans="1:40" x14ac:dyDescent="0.25">
      <c r="A168" s="27">
        <v>45505</v>
      </c>
      <c r="B168" s="28" t="s">
        <v>57</v>
      </c>
      <c r="C168" s="67">
        <v>0.17</v>
      </c>
      <c r="D168" s="29">
        <v>0</v>
      </c>
      <c r="E168" s="68">
        <v>0</v>
      </c>
      <c r="F168" s="19">
        <v>0</v>
      </c>
      <c r="G168" s="20">
        <v>0</v>
      </c>
      <c r="H168" s="12">
        <v>0.5</v>
      </c>
      <c r="I168" s="2">
        <f t="shared" si="41"/>
        <v>0</v>
      </c>
      <c r="J168" s="11">
        <f t="shared" si="42"/>
        <v>0</v>
      </c>
      <c r="K168" s="49">
        <v>684.65875500000004</v>
      </c>
      <c r="L168" s="50">
        <v>723.20687999999996</v>
      </c>
      <c r="M168" s="50">
        <v>800.21501999999998</v>
      </c>
      <c r="N168" s="51">
        <v>0</v>
      </c>
      <c r="O168" s="13">
        <v>0.5</v>
      </c>
      <c r="P168" s="14">
        <v>0.5</v>
      </c>
      <c r="Q168" s="14">
        <v>0</v>
      </c>
      <c r="R168" s="26">
        <f t="shared" si="43"/>
        <v>0</v>
      </c>
      <c r="S168" s="15">
        <v>0.05</v>
      </c>
      <c r="T168" s="16">
        <v>0.1</v>
      </c>
      <c r="U168" s="16">
        <v>0.2</v>
      </c>
      <c r="V168" s="17">
        <v>0</v>
      </c>
      <c r="W168" s="61">
        <f t="shared" si="44"/>
        <v>0</v>
      </c>
      <c r="X168" s="61">
        <f t="shared" si="45"/>
        <v>0</v>
      </c>
      <c r="Y168" s="61">
        <f t="shared" si="46"/>
        <v>0</v>
      </c>
      <c r="Z168" s="76">
        <f t="shared" si="47"/>
        <v>0</v>
      </c>
      <c r="AA168" s="78">
        <f t="shared" si="48"/>
        <v>0</v>
      </c>
      <c r="AB168" s="79">
        <f t="shared" si="49"/>
        <v>0</v>
      </c>
      <c r="AC168" s="61">
        <f t="shared" si="50"/>
        <v>0</v>
      </c>
      <c r="AD168" s="61">
        <f t="shared" si="51"/>
        <v>0</v>
      </c>
      <c r="AE168" s="61">
        <f t="shared" si="52"/>
        <v>703.93281750000006</v>
      </c>
      <c r="AF168" s="13">
        <v>0.4</v>
      </c>
      <c r="AG168" s="26">
        <f t="shared" si="53"/>
        <v>0.6</v>
      </c>
      <c r="AH168" s="81">
        <f t="shared" si="54"/>
        <v>707.78763000000004</v>
      </c>
      <c r="AI168" s="71">
        <f t="shared" si="59"/>
        <v>0</v>
      </c>
      <c r="AJ168" s="73">
        <f t="shared" si="55"/>
        <v>0</v>
      </c>
      <c r="AK168" s="75">
        <f t="shared" si="56"/>
        <v>0</v>
      </c>
      <c r="AL168" s="52">
        <f t="shared" si="60"/>
        <v>707.78763000000004</v>
      </c>
      <c r="AM168" s="71">
        <f t="shared" si="57"/>
        <v>0</v>
      </c>
      <c r="AN168" s="75">
        <f t="shared" si="58"/>
        <v>0</v>
      </c>
    </row>
    <row r="169" spans="1:40" x14ac:dyDescent="0.25">
      <c r="A169" s="27">
        <v>45536</v>
      </c>
      <c r="B169" s="28" t="s">
        <v>57</v>
      </c>
      <c r="C169" s="67">
        <v>0.17</v>
      </c>
      <c r="D169" s="29">
        <v>80</v>
      </c>
      <c r="E169" s="68">
        <v>80</v>
      </c>
      <c r="F169" s="19">
        <v>80</v>
      </c>
      <c r="G169" s="20">
        <v>80</v>
      </c>
      <c r="H169" s="12">
        <v>0.8</v>
      </c>
      <c r="I169" s="2">
        <f t="shared" si="41"/>
        <v>64</v>
      </c>
      <c r="J169" s="11">
        <f t="shared" si="42"/>
        <v>0.8</v>
      </c>
      <c r="K169" s="49">
        <v>700.21016999999995</v>
      </c>
      <c r="L169" s="50">
        <v>740.16805499999998</v>
      </c>
      <c r="M169" s="50">
        <v>818.01324</v>
      </c>
      <c r="N169" s="51">
        <v>0</v>
      </c>
      <c r="O169" s="13">
        <v>0.5</v>
      </c>
      <c r="P169" s="14">
        <v>0.5</v>
      </c>
      <c r="Q169" s="14">
        <v>0</v>
      </c>
      <c r="R169" s="26">
        <f t="shared" si="43"/>
        <v>0</v>
      </c>
      <c r="S169" s="15">
        <v>0.05</v>
      </c>
      <c r="T169" s="16">
        <v>0.1</v>
      </c>
      <c r="U169" s="16">
        <v>0</v>
      </c>
      <c r="V169" s="17">
        <v>0</v>
      </c>
      <c r="W169" s="61">
        <f t="shared" si="44"/>
        <v>21969.79429392</v>
      </c>
      <c r="X169" s="61">
        <f t="shared" si="45"/>
        <v>23223.512893679999</v>
      </c>
      <c r="Y169" s="61">
        <f t="shared" si="46"/>
        <v>0</v>
      </c>
      <c r="Z169" s="76">
        <f t="shared" si="47"/>
        <v>0</v>
      </c>
      <c r="AA169" s="78">
        <f t="shared" si="48"/>
        <v>45193.307187600003</v>
      </c>
      <c r="AB169" s="79">
        <f t="shared" si="49"/>
        <v>7682.8622218920009</v>
      </c>
      <c r="AC169" s="61">
        <f t="shared" si="50"/>
        <v>706.14542480625005</v>
      </c>
      <c r="AD169" s="61">
        <f t="shared" si="51"/>
        <v>564.91633984500004</v>
      </c>
      <c r="AE169" s="61">
        <f t="shared" si="52"/>
        <v>720.18911249999996</v>
      </c>
      <c r="AF169" s="13">
        <v>0.4</v>
      </c>
      <c r="AG169" s="26">
        <f t="shared" si="53"/>
        <v>0.6</v>
      </c>
      <c r="AH169" s="81">
        <f t="shared" si="54"/>
        <v>724.18490099999997</v>
      </c>
      <c r="AI169" s="71">
        <f t="shared" si="59"/>
        <v>0.8</v>
      </c>
      <c r="AJ169" s="73">
        <f t="shared" si="55"/>
        <v>57934.792079999999</v>
      </c>
      <c r="AK169" s="75">
        <f t="shared" si="56"/>
        <v>46347.833664000005</v>
      </c>
      <c r="AL169" s="52">
        <f t="shared" si="60"/>
        <v>724.18490099999997</v>
      </c>
      <c r="AM169" s="71">
        <f t="shared" si="57"/>
        <v>0.8</v>
      </c>
      <c r="AN169" s="75">
        <f t="shared" si="58"/>
        <v>46347.833663999998</v>
      </c>
    </row>
    <row r="170" spans="1:40" x14ac:dyDescent="0.25">
      <c r="A170" s="27">
        <v>45566</v>
      </c>
      <c r="B170" s="28" t="s">
        <v>57</v>
      </c>
      <c r="C170" s="67">
        <v>0.17</v>
      </c>
      <c r="D170" s="29">
        <v>80</v>
      </c>
      <c r="E170" s="68">
        <v>80</v>
      </c>
      <c r="F170" s="19">
        <v>80</v>
      </c>
      <c r="G170" s="20">
        <v>80</v>
      </c>
      <c r="H170" s="12">
        <v>0.8</v>
      </c>
      <c r="I170" s="2">
        <f t="shared" si="41"/>
        <v>64</v>
      </c>
      <c r="J170" s="11">
        <f t="shared" si="42"/>
        <v>0.8</v>
      </c>
      <c r="K170" s="49">
        <v>700.21016999999995</v>
      </c>
      <c r="L170" s="50">
        <v>740.16805499999998</v>
      </c>
      <c r="M170" s="50">
        <v>818.01324</v>
      </c>
      <c r="N170" s="51">
        <v>0</v>
      </c>
      <c r="O170" s="13">
        <v>0.5</v>
      </c>
      <c r="P170" s="14">
        <v>0.5</v>
      </c>
      <c r="Q170" s="14">
        <v>0</v>
      </c>
      <c r="R170" s="26">
        <f t="shared" si="43"/>
        <v>0</v>
      </c>
      <c r="S170" s="15">
        <v>0.05</v>
      </c>
      <c r="T170" s="16">
        <v>0.1</v>
      </c>
      <c r="U170" s="16">
        <v>0</v>
      </c>
      <c r="V170" s="17">
        <v>0</v>
      </c>
      <c r="W170" s="61">
        <f t="shared" si="44"/>
        <v>21969.79429392</v>
      </c>
      <c r="X170" s="61">
        <f t="shared" si="45"/>
        <v>23223.512893679999</v>
      </c>
      <c r="Y170" s="61">
        <f t="shared" si="46"/>
        <v>0</v>
      </c>
      <c r="Z170" s="76">
        <f t="shared" si="47"/>
        <v>0</v>
      </c>
      <c r="AA170" s="78">
        <f t="shared" si="48"/>
        <v>45193.307187600003</v>
      </c>
      <c r="AB170" s="79">
        <f t="shared" si="49"/>
        <v>7682.8622218920009</v>
      </c>
      <c r="AC170" s="61">
        <f t="shared" si="50"/>
        <v>706.14542480625005</v>
      </c>
      <c r="AD170" s="61">
        <f t="shared" si="51"/>
        <v>564.91633984500004</v>
      </c>
      <c r="AE170" s="61">
        <f t="shared" si="52"/>
        <v>720.18911249999996</v>
      </c>
      <c r="AF170" s="13">
        <v>0.4</v>
      </c>
      <c r="AG170" s="26">
        <f t="shared" si="53"/>
        <v>0.6</v>
      </c>
      <c r="AH170" s="81">
        <f t="shared" si="54"/>
        <v>724.18490099999997</v>
      </c>
      <c r="AI170" s="71">
        <f t="shared" si="59"/>
        <v>0.8</v>
      </c>
      <c r="AJ170" s="73">
        <f t="shared" si="55"/>
        <v>57934.792079999999</v>
      </c>
      <c r="AK170" s="75">
        <f t="shared" si="56"/>
        <v>46347.833664000005</v>
      </c>
      <c r="AL170" s="52">
        <f t="shared" si="60"/>
        <v>724.18490099999997</v>
      </c>
      <c r="AM170" s="71">
        <f t="shared" si="57"/>
        <v>0.8</v>
      </c>
      <c r="AN170" s="75">
        <f t="shared" si="58"/>
        <v>46347.833663999998</v>
      </c>
    </row>
    <row r="171" spans="1:40" x14ac:dyDescent="0.25">
      <c r="A171" s="27">
        <v>45597</v>
      </c>
      <c r="B171" s="28" t="s">
        <v>57</v>
      </c>
      <c r="C171" s="67">
        <v>0.17</v>
      </c>
      <c r="D171" s="29">
        <v>80</v>
      </c>
      <c r="E171" s="68">
        <v>80</v>
      </c>
      <c r="F171" s="19">
        <v>80</v>
      </c>
      <c r="G171" s="20">
        <v>80</v>
      </c>
      <c r="H171" s="12">
        <v>0.8</v>
      </c>
      <c r="I171" s="2">
        <f t="shared" si="41"/>
        <v>64</v>
      </c>
      <c r="J171" s="11">
        <f t="shared" si="42"/>
        <v>0.8</v>
      </c>
      <c r="K171" s="49">
        <v>700.21016999999995</v>
      </c>
      <c r="L171" s="50">
        <v>740.16805499999998</v>
      </c>
      <c r="M171" s="50">
        <v>818.01324</v>
      </c>
      <c r="N171" s="51">
        <v>0</v>
      </c>
      <c r="O171" s="13">
        <v>0.5</v>
      </c>
      <c r="P171" s="14">
        <v>0.5</v>
      </c>
      <c r="Q171" s="14">
        <v>0</v>
      </c>
      <c r="R171" s="26">
        <f t="shared" si="43"/>
        <v>0</v>
      </c>
      <c r="S171" s="15">
        <v>0.05</v>
      </c>
      <c r="T171" s="16">
        <v>0.1</v>
      </c>
      <c r="U171" s="16">
        <v>0</v>
      </c>
      <c r="V171" s="17">
        <v>0</v>
      </c>
      <c r="W171" s="61">
        <f t="shared" si="44"/>
        <v>21969.79429392</v>
      </c>
      <c r="X171" s="61">
        <f t="shared" si="45"/>
        <v>23223.512893679999</v>
      </c>
      <c r="Y171" s="61">
        <f t="shared" si="46"/>
        <v>0</v>
      </c>
      <c r="Z171" s="76">
        <f t="shared" si="47"/>
        <v>0</v>
      </c>
      <c r="AA171" s="78">
        <f t="shared" si="48"/>
        <v>45193.307187600003</v>
      </c>
      <c r="AB171" s="79">
        <f t="shared" si="49"/>
        <v>7682.8622218920009</v>
      </c>
      <c r="AC171" s="61">
        <f t="shared" si="50"/>
        <v>706.14542480625005</v>
      </c>
      <c r="AD171" s="61">
        <f t="shared" si="51"/>
        <v>564.91633984500004</v>
      </c>
      <c r="AE171" s="61">
        <f t="shared" si="52"/>
        <v>720.18911249999996</v>
      </c>
      <c r="AF171" s="13">
        <v>0.4</v>
      </c>
      <c r="AG171" s="26">
        <f t="shared" si="53"/>
        <v>0.6</v>
      </c>
      <c r="AH171" s="81">
        <f t="shared" si="54"/>
        <v>724.18490099999997</v>
      </c>
      <c r="AI171" s="71">
        <f t="shared" si="59"/>
        <v>0.8</v>
      </c>
      <c r="AJ171" s="73">
        <f t="shared" si="55"/>
        <v>57934.792079999999</v>
      </c>
      <c r="AK171" s="75">
        <f t="shared" si="56"/>
        <v>46347.833664000005</v>
      </c>
      <c r="AL171" s="52">
        <f t="shared" si="60"/>
        <v>724.18490099999997</v>
      </c>
      <c r="AM171" s="71">
        <f t="shared" si="57"/>
        <v>0.8</v>
      </c>
      <c r="AN171" s="75">
        <f t="shared" si="58"/>
        <v>46347.833663999998</v>
      </c>
    </row>
    <row r="172" spans="1:40" x14ac:dyDescent="0.25">
      <c r="A172" s="27">
        <v>45627</v>
      </c>
      <c r="B172" s="28" t="s">
        <v>57</v>
      </c>
      <c r="C172" s="67">
        <v>0.17</v>
      </c>
      <c r="D172" s="29">
        <v>80</v>
      </c>
      <c r="E172" s="68">
        <v>80</v>
      </c>
      <c r="F172" s="19">
        <v>80</v>
      </c>
      <c r="G172" s="20">
        <v>80</v>
      </c>
      <c r="H172" s="12">
        <v>0.8</v>
      </c>
      <c r="I172" s="2">
        <f t="shared" si="41"/>
        <v>64</v>
      </c>
      <c r="J172" s="11">
        <f t="shared" si="42"/>
        <v>0.8</v>
      </c>
      <c r="K172" s="49">
        <v>700.21016999999995</v>
      </c>
      <c r="L172" s="50">
        <v>740.16805499999998</v>
      </c>
      <c r="M172" s="50">
        <v>818.01324</v>
      </c>
      <c r="N172" s="51">
        <v>0</v>
      </c>
      <c r="O172" s="13">
        <v>0.5</v>
      </c>
      <c r="P172" s="14">
        <v>0.5</v>
      </c>
      <c r="Q172" s="14">
        <v>0</v>
      </c>
      <c r="R172" s="26">
        <f t="shared" si="43"/>
        <v>0</v>
      </c>
      <c r="S172" s="15">
        <v>0.05</v>
      </c>
      <c r="T172" s="16">
        <v>0.1</v>
      </c>
      <c r="U172" s="16">
        <v>0</v>
      </c>
      <c r="V172" s="17">
        <v>0</v>
      </c>
      <c r="W172" s="61">
        <f t="shared" si="44"/>
        <v>21969.79429392</v>
      </c>
      <c r="X172" s="61">
        <f t="shared" si="45"/>
        <v>23223.512893679999</v>
      </c>
      <c r="Y172" s="61">
        <f t="shared" si="46"/>
        <v>0</v>
      </c>
      <c r="Z172" s="76">
        <f t="shared" si="47"/>
        <v>0</v>
      </c>
      <c r="AA172" s="78">
        <f t="shared" si="48"/>
        <v>45193.307187600003</v>
      </c>
      <c r="AB172" s="79">
        <f t="shared" si="49"/>
        <v>7682.8622218920009</v>
      </c>
      <c r="AC172" s="61">
        <f t="shared" si="50"/>
        <v>706.14542480625005</v>
      </c>
      <c r="AD172" s="61">
        <f t="shared" si="51"/>
        <v>564.91633984500004</v>
      </c>
      <c r="AE172" s="61">
        <f t="shared" si="52"/>
        <v>720.18911249999996</v>
      </c>
      <c r="AF172" s="13">
        <v>0.4</v>
      </c>
      <c r="AG172" s="26">
        <f t="shared" si="53"/>
        <v>0.6</v>
      </c>
      <c r="AH172" s="81">
        <f t="shared" si="54"/>
        <v>724.18490099999997</v>
      </c>
      <c r="AI172" s="71">
        <f t="shared" si="59"/>
        <v>0.8</v>
      </c>
      <c r="AJ172" s="73">
        <f t="shared" si="55"/>
        <v>57934.792079999999</v>
      </c>
      <c r="AK172" s="75">
        <f t="shared" si="56"/>
        <v>46347.833664000005</v>
      </c>
      <c r="AL172" s="52">
        <f t="shared" si="60"/>
        <v>724.18490099999997</v>
      </c>
      <c r="AM172" s="71">
        <f t="shared" si="57"/>
        <v>0.8</v>
      </c>
      <c r="AN172" s="75">
        <f t="shared" si="58"/>
        <v>46347.833663999998</v>
      </c>
    </row>
    <row r="173" spans="1:40" x14ac:dyDescent="0.25">
      <c r="A173" s="27">
        <v>45292</v>
      </c>
      <c r="B173" s="28" t="s">
        <v>58</v>
      </c>
      <c r="C173" s="67">
        <v>0.17</v>
      </c>
      <c r="D173" s="29">
        <v>75</v>
      </c>
      <c r="E173" s="68">
        <v>75</v>
      </c>
      <c r="F173" s="19">
        <v>75</v>
      </c>
      <c r="G173" s="20">
        <v>75</v>
      </c>
      <c r="H173" s="12">
        <v>0.9</v>
      </c>
      <c r="I173" s="2">
        <f t="shared" si="41"/>
        <v>67.5</v>
      </c>
      <c r="J173" s="11">
        <f t="shared" si="42"/>
        <v>0.9</v>
      </c>
      <c r="K173" s="49">
        <v>611.3782123373494</v>
      </c>
      <c r="L173" s="50">
        <v>646.90317112048194</v>
      </c>
      <c r="M173" s="50">
        <v>717.96727977108435</v>
      </c>
      <c r="N173" s="51">
        <v>0</v>
      </c>
      <c r="O173" s="13">
        <v>0.7</v>
      </c>
      <c r="P173" s="14">
        <v>0.3</v>
      </c>
      <c r="Q173" s="14">
        <v>0</v>
      </c>
      <c r="R173" s="26">
        <f t="shared" si="43"/>
        <v>0</v>
      </c>
      <c r="S173" s="15">
        <v>0</v>
      </c>
      <c r="T173" s="16">
        <v>0.2</v>
      </c>
      <c r="U173" s="16">
        <v>0</v>
      </c>
      <c r="V173" s="17">
        <v>0.05</v>
      </c>
      <c r="W173" s="61">
        <f t="shared" si="44"/>
        <v>28454.306224945663</v>
      </c>
      <c r="X173" s="61">
        <f t="shared" si="45"/>
        <v>12903.292376961912</v>
      </c>
      <c r="Y173" s="61">
        <f t="shared" si="46"/>
        <v>0</v>
      </c>
      <c r="Z173" s="76">
        <f t="shared" si="47"/>
        <v>0</v>
      </c>
      <c r="AA173" s="78">
        <f t="shared" si="48"/>
        <v>41357.648601907575</v>
      </c>
      <c r="AB173" s="79">
        <f t="shared" si="49"/>
        <v>7030.8002623242883</v>
      </c>
      <c r="AC173" s="61">
        <f t="shared" si="50"/>
        <v>612.70590521344559</v>
      </c>
      <c r="AD173" s="61">
        <f t="shared" si="51"/>
        <v>551.43531469210097</v>
      </c>
      <c r="AE173" s="61">
        <f t="shared" si="52"/>
        <v>622.03569997228919</v>
      </c>
      <c r="AF173" s="13">
        <v>0.4</v>
      </c>
      <c r="AG173" s="26">
        <f t="shared" si="53"/>
        <v>0.6</v>
      </c>
      <c r="AH173" s="81">
        <f t="shared" si="54"/>
        <v>632.69318760722899</v>
      </c>
      <c r="AI173" s="71">
        <f t="shared" si="59"/>
        <v>0.9</v>
      </c>
      <c r="AJ173" s="73">
        <f t="shared" si="55"/>
        <v>47451.989070542171</v>
      </c>
      <c r="AK173" s="75">
        <f t="shared" si="56"/>
        <v>42706.790163487953</v>
      </c>
      <c r="AL173" s="52">
        <f t="shared" si="60"/>
        <v>632.69318760722899</v>
      </c>
      <c r="AM173" s="71">
        <f t="shared" si="57"/>
        <v>0.9</v>
      </c>
      <c r="AN173" s="75">
        <f t="shared" si="58"/>
        <v>42706.79016348796</v>
      </c>
    </row>
    <row r="174" spans="1:40" x14ac:dyDescent="0.25">
      <c r="A174" s="27">
        <v>45323</v>
      </c>
      <c r="B174" s="28" t="s">
        <v>58</v>
      </c>
      <c r="C174" s="67">
        <v>0.17</v>
      </c>
      <c r="D174" s="29">
        <v>75</v>
      </c>
      <c r="E174" s="68">
        <v>75</v>
      </c>
      <c r="F174" s="19">
        <v>75</v>
      </c>
      <c r="G174" s="20">
        <v>75</v>
      </c>
      <c r="H174" s="12">
        <v>0.9</v>
      </c>
      <c r="I174" s="2">
        <f t="shared" si="41"/>
        <v>67.5</v>
      </c>
      <c r="J174" s="11">
        <f t="shared" si="42"/>
        <v>0.9</v>
      </c>
      <c r="K174" s="49">
        <v>611.3782123373494</v>
      </c>
      <c r="L174" s="50">
        <v>646.90317112048194</v>
      </c>
      <c r="M174" s="50">
        <v>717.96727977108435</v>
      </c>
      <c r="N174" s="51">
        <v>0</v>
      </c>
      <c r="O174" s="13">
        <v>0.7</v>
      </c>
      <c r="P174" s="14">
        <v>0.3</v>
      </c>
      <c r="Q174" s="14">
        <v>0</v>
      </c>
      <c r="R174" s="26">
        <f t="shared" si="43"/>
        <v>0</v>
      </c>
      <c r="S174" s="15">
        <v>0</v>
      </c>
      <c r="T174" s="16">
        <v>0.2</v>
      </c>
      <c r="U174" s="16">
        <v>0</v>
      </c>
      <c r="V174" s="17">
        <v>0.05</v>
      </c>
      <c r="W174" s="61">
        <f t="shared" si="44"/>
        <v>28454.306224945663</v>
      </c>
      <c r="X174" s="61">
        <f t="shared" si="45"/>
        <v>12903.292376961912</v>
      </c>
      <c r="Y174" s="61">
        <f t="shared" si="46"/>
        <v>0</v>
      </c>
      <c r="Z174" s="76">
        <f t="shared" si="47"/>
        <v>0</v>
      </c>
      <c r="AA174" s="78">
        <f t="shared" si="48"/>
        <v>41357.648601907575</v>
      </c>
      <c r="AB174" s="79">
        <f t="shared" si="49"/>
        <v>7030.8002623242883</v>
      </c>
      <c r="AC174" s="61">
        <f t="shared" si="50"/>
        <v>612.70590521344559</v>
      </c>
      <c r="AD174" s="61">
        <f t="shared" si="51"/>
        <v>551.43531469210097</v>
      </c>
      <c r="AE174" s="61">
        <f t="shared" si="52"/>
        <v>622.03569997228919</v>
      </c>
      <c r="AF174" s="13">
        <v>0.4</v>
      </c>
      <c r="AG174" s="26">
        <f t="shared" si="53"/>
        <v>0.6</v>
      </c>
      <c r="AH174" s="81">
        <f t="shared" si="54"/>
        <v>632.69318760722899</v>
      </c>
      <c r="AI174" s="71">
        <f t="shared" si="59"/>
        <v>0.9</v>
      </c>
      <c r="AJ174" s="73">
        <f t="shared" si="55"/>
        <v>47451.989070542171</v>
      </c>
      <c r="AK174" s="75">
        <f t="shared" si="56"/>
        <v>42706.790163487953</v>
      </c>
      <c r="AL174" s="52">
        <f t="shared" si="60"/>
        <v>632.69318760722899</v>
      </c>
      <c r="AM174" s="71">
        <f t="shared" si="57"/>
        <v>0.9</v>
      </c>
      <c r="AN174" s="75">
        <f t="shared" si="58"/>
        <v>42706.79016348796</v>
      </c>
    </row>
    <row r="175" spans="1:40" x14ac:dyDescent="0.25">
      <c r="A175" s="27">
        <v>45352</v>
      </c>
      <c r="B175" s="28" t="s">
        <v>58</v>
      </c>
      <c r="C175" s="67">
        <v>0.17</v>
      </c>
      <c r="D175" s="29">
        <v>75</v>
      </c>
      <c r="E175" s="68">
        <v>75</v>
      </c>
      <c r="F175" s="19">
        <v>75</v>
      </c>
      <c r="G175" s="20">
        <v>75</v>
      </c>
      <c r="H175" s="12">
        <v>0.9</v>
      </c>
      <c r="I175" s="2">
        <f t="shared" si="41"/>
        <v>67.5</v>
      </c>
      <c r="J175" s="11">
        <f t="shared" si="42"/>
        <v>0.9</v>
      </c>
      <c r="K175" s="49">
        <v>611.3782123373494</v>
      </c>
      <c r="L175" s="50">
        <v>646.90317112048194</v>
      </c>
      <c r="M175" s="50">
        <v>717.96727977108435</v>
      </c>
      <c r="N175" s="51">
        <v>0</v>
      </c>
      <c r="O175" s="13">
        <v>0.7</v>
      </c>
      <c r="P175" s="14">
        <v>0.3</v>
      </c>
      <c r="Q175" s="14">
        <v>0</v>
      </c>
      <c r="R175" s="26">
        <f t="shared" si="43"/>
        <v>0</v>
      </c>
      <c r="S175" s="15">
        <v>0</v>
      </c>
      <c r="T175" s="16">
        <v>0.2</v>
      </c>
      <c r="U175" s="16">
        <v>0</v>
      </c>
      <c r="V175" s="17">
        <v>0.05</v>
      </c>
      <c r="W175" s="61">
        <f t="shared" si="44"/>
        <v>28454.306224945663</v>
      </c>
      <c r="X175" s="61">
        <f t="shared" si="45"/>
        <v>12903.292376961912</v>
      </c>
      <c r="Y175" s="61">
        <f t="shared" si="46"/>
        <v>0</v>
      </c>
      <c r="Z175" s="76">
        <f t="shared" si="47"/>
        <v>0</v>
      </c>
      <c r="AA175" s="78">
        <f t="shared" si="48"/>
        <v>41357.648601907575</v>
      </c>
      <c r="AB175" s="79">
        <f t="shared" si="49"/>
        <v>7030.8002623242883</v>
      </c>
      <c r="AC175" s="61">
        <f t="shared" si="50"/>
        <v>612.70590521344559</v>
      </c>
      <c r="AD175" s="61">
        <f t="shared" si="51"/>
        <v>551.43531469210097</v>
      </c>
      <c r="AE175" s="61">
        <f t="shared" si="52"/>
        <v>622.03569997228919</v>
      </c>
      <c r="AF175" s="13">
        <v>0.4</v>
      </c>
      <c r="AG175" s="26">
        <f t="shared" si="53"/>
        <v>0.6</v>
      </c>
      <c r="AH175" s="81">
        <f t="shared" si="54"/>
        <v>632.69318760722899</v>
      </c>
      <c r="AI175" s="71">
        <f t="shared" si="59"/>
        <v>0.9</v>
      </c>
      <c r="AJ175" s="73">
        <f t="shared" si="55"/>
        <v>47451.989070542171</v>
      </c>
      <c r="AK175" s="75">
        <f t="shared" si="56"/>
        <v>42706.790163487953</v>
      </c>
      <c r="AL175" s="52">
        <f t="shared" si="60"/>
        <v>632.69318760722899</v>
      </c>
      <c r="AM175" s="71">
        <f t="shared" si="57"/>
        <v>0.9</v>
      </c>
      <c r="AN175" s="75">
        <f t="shared" si="58"/>
        <v>42706.79016348796</v>
      </c>
    </row>
    <row r="176" spans="1:40" x14ac:dyDescent="0.25">
      <c r="A176" s="27">
        <v>45383</v>
      </c>
      <c r="B176" s="28" t="s">
        <v>58</v>
      </c>
      <c r="C176" s="67">
        <v>0.17</v>
      </c>
      <c r="D176" s="29">
        <v>75</v>
      </c>
      <c r="E176" s="68">
        <v>75</v>
      </c>
      <c r="F176" s="19">
        <v>75</v>
      </c>
      <c r="G176" s="20">
        <v>75</v>
      </c>
      <c r="H176" s="12">
        <v>0.9</v>
      </c>
      <c r="I176" s="2">
        <f t="shared" si="41"/>
        <v>67.5</v>
      </c>
      <c r="J176" s="11">
        <f t="shared" si="42"/>
        <v>0.9</v>
      </c>
      <c r="K176" s="49">
        <v>611.3782123373494</v>
      </c>
      <c r="L176" s="50">
        <v>646.90317112048194</v>
      </c>
      <c r="M176" s="50">
        <v>717.96727977108435</v>
      </c>
      <c r="N176" s="51">
        <v>0</v>
      </c>
      <c r="O176" s="13">
        <v>0.7</v>
      </c>
      <c r="P176" s="14">
        <v>0.3</v>
      </c>
      <c r="Q176" s="14">
        <v>0</v>
      </c>
      <c r="R176" s="26">
        <f t="shared" si="43"/>
        <v>0</v>
      </c>
      <c r="S176" s="15">
        <v>0</v>
      </c>
      <c r="T176" s="16">
        <v>0.2</v>
      </c>
      <c r="U176" s="16">
        <v>0</v>
      </c>
      <c r="V176" s="17">
        <v>0.05</v>
      </c>
      <c r="W176" s="61">
        <f t="shared" si="44"/>
        <v>28454.306224945663</v>
      </c>
      <c r="X176" s="61">
        <f t="shared" si="45"/>
        <v>12903.292376961912</v>
      </c>
      <c r="Y176" s="61">
        <f t="shared" si="46"/>
        <v>0</v>
      </c>
      <c r="Z176" s="76">
        <f t="shared" si="47"/>
        <v>0</v>
      </c>
      <c r="AA176" s="78">
        <f t="shared" si="48"/>
        <v>41357.648601907575</v>
      </c>
      <c r="AB176" s="79">
        <f t="shared" si="49"/>
        <v>7030.8002623242883</v>
      </c>
      <c r="AC176" s="61">
        <f t="shared" si="50"/>
        <v>612.70590521344559</v>
      </c>
      <c r="AD176" s="61">
        <f t="shared" si="51"/>
        <v>551.43531469210097</v>
      </c>
      <c r="AE176" s="61">
        <f t="shared" si="52"/>
        <v>622.03569997228919</v>
      </c>
      <c r="AF176" s="13">
        <v>0.4</v>
      </c>
      <c r="AG176" s="26">
        <f t="shared" si="53"/>
        <v>0.6</v>
      </c>
      <c r="AH176" s="81">
        <f t="shared" si="54"/>
        <v>632.69318760722899</v>
      </c>
      <c r="AI176" s="71">
        <f t="shared" si="59"/>
        <v>0.9</v>
      </c>
      <c r="AJ176" s="73">
        <f t="shared" si="55"/>
        <v>47451.989070542171</v>
      </c>
      <c r="AK176" s="75">
        <f t="shared" si="56"/>
        <v>42706.790163487953</v>
      </c>
      <c r="AL176" s="52">
        <f t="shared" si="60"/>
        <v>632.69318760722899</v>
      </c>
      <c r="AM176" s="71">
        <f t="shared" si="57"/>
        <v>0.9</v>
      </c>
      <c r="AN176" s="75">
        <f t="shared" si="58"/>
        <v>42706.79016348796</v>
      </c>
    </row>
    <row r="177" spans="1:40" x14ac:dyDescent="0.25">
      <c r="A177" s="27">
        <v>45413</v>
      </c>
      <c r="B177" s="28" t="s">
        <v>58</v>
      </c>
      <c r="C177" s="67">
        <v>0.17</v>
      </c>
      <c r="D177" s="29">
        <v>75</v>
      </c>
      <c r="E177" s="68">
        <v>75</v>
      </c>
      <c r="F177" s="19">
        <v>75</v>
      </c>
      <c r="G177" s="20">
        <v>75</v>
      </c>
      <c r="H177" s="12">
        <v>0.9</v>
      </c>
      <c r="I177" s="2">
        <f t="shared" si="41"/>
        <v>67.5</v>
      </c>
      <c r="J177" s="11">
        <f t="shared" si="42"/>
        <v>0.9</v>
      </c>
      <c r="K177" s="49">
        <v>611.3782123373494</v>
      </c>
      <c r="L177" s="50">
        <v>646.90317112048194</v>
      </c>
      <c r="M177" s="50">
        <v>717.96727977108435</v>
      </c>
      <c r="N177" s="51">
        <v>0</v>
      </c>
      <c r="O177" s="13">
        <v>0.7</v>
      </c>
      <c r="P177" s="14">
        <v>0.3</v>
      </c>
      <c r="Q177" s="14">
        <v>0</v>
      </c>
      <c r="R177" s="26">
        <f t="shared" si="43"/>
        <v>0</v>
      </c>
      <c r="S177" s="15">
        <v>0</v>
      </c>
      <c r="T177" s="16">
        <v>0.2</v>
      </c>
      <c r="U177" s="16">
        <v>0</v>
      </c>
      <c r="V177" s="17">
        <v>0.05</v>
      </c>
      <c r="W177" s="61">
        <f t="shared" si="44"/>
        <v>28454.306224945663</v>
      </c>
      <c r="X177" s="61">
        <f t="shared" si="45"/>
        <v>12903.292376961912</v>
      </c>
      <c r="Y177" s="61">
        <f t="shared" si="46"/>
        <v>0</v>
      </c>
      <c r="Z177" s="76">
        <f t="shared" si="47"/>
        <v>0</v>
      </c>
      <c r="AA177" s="78">
        <f t="shared" si="48"/>
        <v>41357.648601907575</v>
      </c>
      <c r="AB177" s="79">
        <f t="shared" si="49"/>
        <v>7030.8002623242883</v>
      </c>
      <c r="AC177" s="61">
        <f t="shared" si="50"/>
        <v>612.70590521344559</v>
      </c>
      <c r="AD177" s="61">
        <f t="shared" si="51"/>
        <v>551.43531469210097</v>
      </c>
      <c r="AE177" s="61">
        <f t="shared" si="52"/>
        <v>622.03569997228919</v>
      </c>
      <c r="AF177" s="13">
        <v>0.4</v>
      </c>
      <c r="AG177" s="26">
        <f t="shared" si="53"/>
        <v>0.6</v>
      </c>
      <c r="AH177" s="81">
        <f t="shared" si="54"/>
        <v>632.69318760722899</v>
      </c>
      <c r="AI177" s="71">
        <f t="shared" si="59"/>
        <v>0.9</v>
      </c>
      <c r="AJ177" s="73">
        <f t="shared" si="55"/>
        <v>47451.989070542171</v>
      </c>
      <c r="AK177" s="75">
        <f t="shared" si="56"/>
        <v>42706.790163487953</v>
      </c>
      <c r="AL177" s="52">
        <f t="shared" si="60"/>
        <v>632.69318760722899</v>
      </c>
      <c r="AM177" s="71">
        <f t="shared" si="57"/>
        <v>0.9</v>
      </c>
      <c r="AN177" s="75">
        <f t="shared" si="58"/>
        <v>42706.79016348796</v>
      </c>
    </row>
    <row r="178" spans="1:40" x14ac:dyDescent="0.25">
      <c r="A178" s="27">
        <v>45444</v>
      </c>
      <c r="B178" s="28" t="s">
        <v>58</v>
      </c>
      <c r="C178" s="67">
        <v>0.17</v>
      </c>
      <c r="D178" s="29">
        <v>78</v>
      </c>
      <c r="E178" s="68">
        <v>76.5</v>
      </c>
      <c r="F178" s="19">
        <v>78</v>
      </c>
      <c r="G178" s="20">
        <v>78</v>
      </c>
      <c r="H178" s="12">
        <v>0.9</v>
      </c>
      <c r="I178" s="2">
        <f t="shared" si="41"/>
        <v>68.850000000000009</v>
      </c>
      <c r="J178" s="11">
        <f t="shared" si="42"/>
        <v>0.88269230769230778</v>
      </c>
      <c r="K178" s="49">
        <v>611.3782123373494</v>
      </c>
      <c r="L178" s="50">
        <v>646.90317112048194</v>
      </c>
      <c r="M178" s="50">
        <v>717.96727977108435</v>
      </c>
      <c r="N178" s="51">
        <v>0</v>
      </c>
      <c r="O178" s="13">
        <v>0.7</v>
      </c>
      <c r="P178" s="14">
        <v>0.3</v>
      </c>
      <c r="Q178" s="14">
        <v>0</v>
      </c>
      <c r="R178" s="26">
        <f t="shared" si="43"/>
        <v>0</v>
      </c>
      <c r="S178" s="15">
        <v>0</v>
      </c>
      <c r="T178" s="16">
        <v>0.2</v>
      </c>
      <c r="U178" s="16">
        <v>0</v>
      </c>
      <c r="V178" s="17">
        <v>0.05</v>
      </c>
      <c r="W178" s="61">
        <f t="shared" si="44"/>
        <v>29023.392349444577</v>
      </c>
      <c r="X178" s="61">
        <f t="shared" si="45"/>
        <v>13161.358224501151</v>
      </c>
      <c r="Y178" s="61">
        <f t="shared" si="46"/>
        <v>0</v>
      </c>
      <c r="Z178" s="76">
        <f t="shared" si="47"/>
        <v>0</v>
      </c>
      <c r="AA178" s="78">
        <f t="shared" si="48"/>
        <v>42184.800573945729</v>
      </c>
      <c r="AB178" s="79">
        <f t="shared" si="49"/>
        <v>7171.4160975707746</v>
      </c>
      <c r="AC178" s="61">
        <f t="shared" si="50"/>
        <v>612.70589068911727</v>
      </c>
      <c r="AD178" s="61">
        <f t="shared" si="51"/>
        <v>540.83077658904779</v>
      </c>
      <c r="AE178" s="61">
        <f t="shared" si="52"/>
        <v>622.03569997228919</v>
      </c>
      <c r="AF178" s="13">
        <v>0.4</v>
      </c>
      <c r="AG178" s="26">
        <f t="shared" si="53"/>
        <v>0.6</v>
      </c>
      <c r="AH178" s="81">
        <f t="shared" si="54"/>
        <v>632.69318760722899</v>
      </c>
      <c r="AI178" s="71">
        <f t="shared" si="59"/>
        <v>0.88269230769230778</v>
      </c>
      <c r="AJ178" s="73">
        <f t="shared" si="55"/>
        <v>49350.068633363859</v>
      </c>
      <c r="AK178" s="75">
        <f t="shared" si="56"/>
        <v>43560.925966757721</v>
      </c>
      <c r="AL178" s="52">
        <f t="shared" si="60"/>
        <v>632.69318760722899</v>
      </c>
      <c r="AM178" s="71">
        <f t="shared" si="57"/>
        <v>0.88269230769230778</v>
      </c>
      <c r="AN178" s="75">
        <f t="shared" si="58"/>
        <v>43560.925966757721</v>
      </c>
    </row>
    <row r="179" spans="1:40" x14ac:dyDescent="0.25">
      <c r="A179" s="27">
        <v>45474</v>
      </c>
      <c r="B179" s="28" t="s">
        <v>58</v>
      </c>
      <c r="C179" s="67">
        <v>0.17</v>
      </c>
      <c r="D179" s="29">
        <v>83</v>
      </c>
      <c r="E179" s="68">
        <v>79</v>
      </c>
      <c r="F179" s="19">
        <v>83</v>
      </c>
      <c r="G179" s="20">
        <v>83</v>
      </c>
      <c r="H179" s="12">
        <v>0.7</v>
      </c>
      <c r="I179" s="2">
        <f t="shared" si="41"/>
        <v>55.3</v>
      </c>
      <c r="J179" s="11">
        <f t="shared" si="42"/>
        <v>0.66626506024096377</v>
      </c>
      <c r="K179" s="49">
        <v>611.3782123373494</v>
      </c>
      <c r="L179" s="50">
        <v>646.90317112048194</v>
      </c>
      <c r="M179" s="50">
        <v>717.96727977108435</v>
      </c>
      <c r="N179" s="51">
        <v>0</v>
      </c>
      <c r="O179" s="13">
        <v>0.7</v>
      </c>
      <c r="P179" s="14">
        <v>0.3</v>
      </c>
      <c r="Q179" s="14">
        <v>0</v>
      </c>
      <c r="R179" s="26">
        <f t="shared" si="43"/>
        <v>0</v>
      </c>
      <c r="S179" s="15">
        <v>0</v>
      </c>
      <c r="T179" s="16">
        <v>0.2</v>
      </c>
      <c r="U179" s="16">
        <v>0.3</v>
      </c>
      <c r="V179" s="17">
        <v>0.05</v>
      </c>
      <c r="W179" s="61">
        <f t="shared" si="44"/>
        <v>22956.457081591427</v>
      </c>
      <c r="X179" s="61">
        <f t="shared" si="45"/>
        <v>10410.159900622129</v>
      </c>
      <c r="Y179" s="61">
        <f t="shared" si="46"/>
        <v>0</v>
      </c>
      <c r="Z179" s="76">
        <f t="shared" si="47"/>
        <v>0</v>
      </c>
      <c r="AA179" s="78">
        <f t="shared" si="48"/>
        <v>33366.666982213559</v>
      </c>
      <c r="AB179" s="79">
        <f t="shared" si="49"/>
        <v>5672.3333869763055</v>
      </c>
      <c r="AC179" s="61">
        <f t="shared" si="50"/>
        <v>603.37553313225249</v>
      </c>
      <c r="AD179" s="61">
        <f t="shared" si="51"/>
        <v>402.00803593028382</v>
      </c>
      <c r="AE179" s="61">
        <f t="shared" si="52"/>
        <v>622.03569997228919</v>
      </c>
      <c r="AF179" s="13">
        <v>0.4</v>
      </c>
      <c r="AG179" s="26">
        <f t="shared" si="53"/>
        <v>0.6</v>
      </c>
      <c r="AH179" s="81">
        <f t="shared" si="54"/>
        <v>632.69318760722899</v>
      </c>
      <c r="AI179" s="71">
        <f t="shared" si="59"/>
        <v>0.66626506024096377</v>
      </c>
      <c r="AJ179" s="73">
        <f t="shared" si="55"/>
        <v>52513.534571400007</v>
      </c>
      <c r="AK179" s="75">
        <f t="shared" si="56"/>
        <v>34987.933274679759</v>
      </c>
      <c r="AL179" s="52">
        <f t="shared" si="60"/>
        <v>632.69318760722899</v>
      </c>
      <c r="AM179" s="71">
        <f t="shared" si="57"/>
        <v>0.66626506024096377</v>
      </c>
      <c r="AN179" s="75">
        <f t="shared" si="58"/>
        <v>34987.933274679759</v>
      </c>
    </row>
    <row r="180" spans="1:40" x14ac:dyDescent="0.25">
      <c r="A180" s="27">
        <v>45505</v>
      </c>
      <c r="B180" s="28" t="s">
        <v>58</v>
      </c>
      <c r="C180" s="67">
        <v>0.17</v>
      </c>
      <c r="D180" s="29">
        <v>83</v>
      </c>
      <c r="E180" s="68">
        <v>79</v>
      </c>
      <c r="F180" s="19">
        <v>83</v>
      </c>
      <c r="G180" s="20">
        <v>83</v>
      </c>
      <c r="H180" s="12">
        <v>0.25</v>
      </c>
      <c r="I180" s="2">
        <f t="shared" si="41"/>
        <v>19.75</v>
      </c>
      <c r="J180" s="11">
        <f t="shared" si="42"/>
        <v>0.23795180722891565</v>
      </c>
      <c r="K180" s="49">
        <v>611.3782123373494</v>
      </c>
      <c r="L180" s="50">
        <v>646.90317112048194</v>
      </c>
      <c r="M180" s="50">
        <v>717.96727977108435</v>
      </c>
      <c r="N180" s="51">
        <v>0</v>
      </c>
      <c r="O180" s="13">
        <v>0.7</v>
      </c>
      <c r="P180" s="14">
        <v>0.3</v>
      </c>
      <c r="Q180" s="14">
        <v>0</v>
      </c>
      <c r="R180" s="26">
        <f t="shared" si="43"/>
        <v>0</v>
      </c>
      <c r="S180" s="15">
        <v>0</v>
      </c>
      <c r="T180" s="16">
        <v>0.2</v>
      </c>
      <c r="U180" s="16">
        <v>0.3</v>
      </c>
      <c r="V180" s="17">
        <v>0.05</v>
      </c>
      <c r="W180" s="61">
        <f t="shared" si="44"/>
        <v>8198.7346719969391</v>
      </c>
      <c r="X180" s="61">
        <f t="shared" si="45"/>
        <v>3717.9142502221898</v>
      </c>
      <c r="Y180" s="61">
        <f t="shared" si="46"/>
        <v>0</v>
      </c>
      <c r="Z180" s="76">
        <f t="shared" si="47"/>
        <v>0</v>
      </c>
      <c r="AA180" s="78">
        <f t="shared" si="48"/>
        <v>11916.698922219128</v>
      </c>
      <c r="AB180" s="79">
        <f t="shared" si="49"/>
        <v>2025.8388167772518</v>
      </c>
      <c r="AC180" s="61">
        <f t="shared" si="50"/>
        <v>603.37716061869003</v>
      </c>
      <c r="AD180" s="61">
        <f t="shared" si="51"/>
        <v>143.57468580986901</v>
      </c>
      <c r="AE180" s="61">
        <f t="shared" si="52"/>
        <v>622.03569997228919</v>
      </c>
      <c r="AF180" s="13">
        <v>0.4</v>
      </c>
      <c r="AG180" s="26">
        <f t="shared" si="53"/>
        <v>0.6</v>
      </c>
      <c r="AH180" s="81">
        <f t="shared" si="54"/>
        <v>632.69318760722899</v>
      </c>
      <c r="AI180" s="71">
        <f t="shared" si="59"/>
        <v>0.23795180722891565</v>
      </c>
      <c r="AJ180" s="73">
        <f t="shared" si="55"/>
        <v>52513.534571400007</v>
      </c>
      <c r="AK180" s="75">
        <f t="shared" si="56"/>
        <v>12495.690455242771</v>
      </c>
      <c r="AL180" s="52">
        <f t="shared" si="60"/>
        <v>632.69318760722899</v>
      </c>
      <c r="AM180" s="71">
        <f t="shared" si="57"/>
        <v>0.23795180722891565</v>
      </c>
      <c r="AN180" s="75">
        <f t="shared" si="58"/>
        <v>12495.690455242771</v>
      </c>
    </row>
    <row r="181" spans="1:40" x14ac:dyDescent="0.25">
      <c r="A181" s="27">
        <v>45536</v>
      </c>
      <c r="B181" s="28" t="s">
        <v>58</v>
      </c>
      <c r="C181" s="67">
        <v>0.17</v>
      </c>
      <c r="D181" s="29">
        <v>83</v>
      </c>
      <c r="E181" s="68">
        <v>83</v>
      </c>
      <c r="F181" s="19">
        <v>83</v>
      </c>
      <c r="G181" s="20">
        <v>83</v>
      </c>
      <c r="H181" s="12">
        <v>0.95</v>
      </c>
      <c r="I181" s="2">
        <f t="shared" si="41"/>
        <v>78.849999999999994</v>
      </c>
      <c r="J181" s="11">
        <f t="shared" si="42"/>
        <v>0.95</v>
      </c>
      <c r="K181" s="49">
        <v>625.99679100000003</v>
      </c>
      <c r="L181" s="50">
        <v>662.82604518072287</v>
      </c>
      <c r="M181" s="50">
        <v>735.3675145301205</v>
      </c>
      <c r="N181" s="51">
        <v>0</v>
      </c>
      <c r="O181" s="13">
        <v>0.7</v>
      </c>
      <c r="P181" s="14">
        <v>0.3</v>
      </c>
      <c r="Q181" s="14">
        <v>0</v>
      </c>
      <c r="R181" s="26">
        <f t="shared" si="43"/>
        <v>0</v>
      </c>
      <c r="S181" s="15">
        <v>0</v>
      </c>
      <c r="T181" s="16">
        <v>0.2</v>
      </c>
      <c r="U181" s="16">
        <v>0</v>
      </c>
      <c r="V181" s="17">
        <v>0.05</v>
      </c>
      <c r="W181" s="61">
        <f t="shared" si="44"/>
        <v>34033.614486056314</v>
      </c>
      <c r="X181" s="61">
        <f t="shared" si="45"/>
        <v>15443.962847268747</v>
      </c>
      <c r="Y181" s="61">
        <f t="shared" si="46"/>
        <v>0</v>
      </c>
      <c r="Z181" s="76">
        <f t="shared" si="47"/>
        <v>0</v>
      </c>
      <c r="AA181" s="78">
        <f t="shared" si="48"/>
        <v>49477.627333325065</v>
      </c>
      <c r="AB181" s="79">
        <f t="shared" si="49"/>
        <v>8411.1966466652611</v>
      </c>
      <c r="AC181" s="61">
        <f t="shared" si="50"/>
        <v>627.49051786081259</v>
      </c>
      <c r="AD181" s="61">
        <f t="shared" si="51"/>
        <v>596.11599196777183</v>
      </c>
      <c r="AE181" s="61">
        <f t="shared" si="52"/>
        <v>637.04556725421685</v>
      </c>
      <c r="AF181" s="13">
        <v>0.4</v>
      </c>
      <c r="AG181" s="26">
        <f t="shared" si="53"/>
        <v>0.6</v>
      </c>
      <c r="AH181" s="81">
        <f t="shared" si="54"/>
        <v>648.09434350843367</v>
      </c>
      <c r="AI181" s="71">
        <f t="shared" si="59"/>
        <v>0.95</v>
      </c>
      <c r="AJ181" s="73">
        <f t="shared" si="55"/>
        <v>53791.830511199994</v>
      </c>
      <c r="AK181" s="75">
        <f t="shared" si="56"/>
        <v>51102.23898563999</v>
      </c>
      <c r="AL181" s="52">
        <f t="shared" si="60"/>
        <v>648.09434350843367</v>
      </c>
      <c r="AM181" s="71">
        <f t="shared" si="57"/>
        <v>0.95</v>
      </c>
      <c r="AN181" s="75">
        <f t="shared" si="58"/>
        <v>51102.23898563999</v>
      </c>
    </row>
    <row r="182" spans="1:40" x14ac:dyDescent="0.25">
      <c r="A182" s="27">
        <v>45566</v>
      </c>
      <c r="B182" s="28" t="s">
        <v>58</v>
      </c>
      <c r="C182" s="67">
        <v>0.17</v>
      </c>
      <c r="D182" s="29">
        <v>83</v>
      </c>
      <c r="E182" s="68">
        <v>83</v>
      </c>
      <c r="F182" s="19">
        <v>83</v>
      </c>
      <c r="G182" s="20">
        <v>83</v>
      </c>
      <c r="H182" s="12">
        <v>0.95</v>
      </c>
      <c r="I182" s="2">
        <f t="shared" si="41"/>
        <v>78.849999999999994</v>
      </c>
      <c r="J182" s="11">
        <f t="shared" si="42"/>
        <v>0.95</v>
      </c>
      <c r="K182" s="49">
        <v>625.99679100000003</v>
      </c>
      <c r="L182" s="50">
        <v>662.82604518072287</v>
      </c>
      <c r="M182" s="50">
        <v>735.3675145301205</v>
      </c>
      <c r="N182" s="51">
        <v>0</v>
      </c>
      <c r="O182" s="13">
        <v>0.7</v>
      </c>
      <c r="P182" s="14">
        <v>0.3</v>
      </c>
      <c r="Q182" s="14">
        <v>0</v>
      </c>
      <c r="R182" s="26">
        <f t="shared" si="43"/>
        <v>0</v>
      </c>
      <c r="S182" s="15">
        <v>0</v>
      </c>
      <c r="T182" s="16">
        <v>0.2</v>
      </c>
      <c r="U182" s="16">
        <v>0</v>
      </c>
      <c r="V182" s="17">
        <v>0.05</v>
      </c>
      <c r="W182" s="61">
        <f t="shared" si="44"/>
        <v>34033.614486056314</v>
      </c>
      <c r="X182" s="61">
        <f t="shared" si="45"/>
        <v>15443.962847268747</v>
      </c>
      <c r="Y182" s="61">
        <f t="shared" si="46"/>
        <v>0</v>
      </c>
      <c r="Z182" s="76">
        <f t="shared" si="47"/>
        <v>0</v>
      </c>
      <c r="AA182" s="78">
        <f t="shared" si="48"/>
        <v>49477.627333325065</v>
      </c>
      <c r="AB182" s="79">
        <f t="shared" si="49"/>
        <v>8411.1966466652611</v>
      </c>
      <c r="AC182" s="61">
        <f t="shared" si="50"/>
        <v>627.49051786081259</v>
      </c>
      <c r="AD182" s="61">
        <f t="shared" si="51"/>
        <v>596.11599196777183</v>
      </c>
      <c r="AE182" s="61">
        <f t="shared" si="52"/>
        <v>637.04556725421685</v>
      </c>
      <c r="AF182" s="13">
        <v>0.4</v>
      </c>
      <c r="AG182" s="26">
        <f t="shared" si="53"/>
        <v>0.6</v>
      </c>
      <c r="AH182" s="81">
        <f t="shared" si="54"/>
        <v>648.09434350843367</v>
      </c>
      <c r="AI182" s="71">
        <f t="shared" si="59"/>
        <v>0.95</v>
      </c>
      <c r="AJ182" s="73">
        <f t="shared" si="55"/>
        <v>53791.830511199994</v>
      </c>
      <c r="AK182" s="75">
        <f t="shared" si="56"/>
        <v>51102.23898563999</v>
      </c>
      <c r="AL182" s="52">
        <f t="shared" si="60"/>
        <v>648.09434350843367</v>
      </c>
      <c r="AM182" s="71">
        <f t="shared" si="57"/>
        <v>0.95</v>
      </c>
      <c r="AN182" s="75">
        <f t="shared" si="58"/>
        <v>51102.23898563999</v>
      </c>
    </row>
    <row r="183" spans="1:40" x14ac:dyDescent="0.25">
      <c r="A183" s="27">
        <v>45597</v>
      </c>
      <c r="B183" s="28" t="s">
        <v>58</v>
      </c>
      <c r="C183" s="67">
        <v>0.17</v>
      </c>
      <c r="D183" s="29">
        <v>83</v>
      </c>
      <c r="E183" s="68">
        <v>83</v>
      </c>
      <c r="F183" s="19">
        <v>83</v>
      </c>
      <c r="G183" s="20">
        <v>83</v>
      </c>
      <c r="H183" s="12">
        <v>0.95</v>
      </c>
      <c r="I183" s="2">
        <f t="shared" si="41"/>
        <v>78.849999999999994</v>
      </c>
      <c r="J183" s="11">
        <f t="shared" si="42"/>
        <v>0.95</v>
      </c>
      <c r="K183" s="49">
        <v>625.99679100000003</v>
      </c>
      <c r="L183" s="50">
        <v>662.82604518072287</v>
      </c>
      <c r="M183" s="50">
        <v>735.3675145301205</v>
      </c>
      <c r="N183" s="51">
        <v>0</v>
      </c>
      <c r="O183" s="13">
        <v>0.7</v>
      </c>
      <c r="P183" s="14">
        <v>0.3</v>
      </c>
      <c r="Q183" s="14">
        <v>0</v>
      </c>
      <c r="R183" s="26">
        <f t="shared" si="43"/>
        <v>0</v>
      </c>
      <c r="S183" s="15">
        <v>0</v>
      </c>
      <c r="T183" s="16">
        <v>0.2</v>
      </c>
      <c r="U183" s="16">
        <v>0</v>
      </c>
      <c r="V183" s="17">
        <v>0.05</v>
      </c>
      <c r="W183" s="61">
        <f t="shared" si="44"/>
        <v>34033.614486056314</v>
      </c>
      <c r="X183" s="61">
        <f t="shared" si="45"/>
        <v>15443.962847268747</v>
      </c>
      <c r="Y183" s="61">
        <f t="shared" si="46"/>
        <v>0</v>
      </c>
      <c r="Z183" s="76">
        <f t="shared" si="47"/>
        <v>0</v>
      </c>
      <c r="AA183" s="78">
        <f t="shared" si="48"/>
        <v>49477.627333325065</v>
      </c>
      <c r="AB183" s="79">
        <f t="shared" si="49"/>
        <v>8411.1966466652611</v>
      </c>
      <c r="AC183" s="61">
        <f t="shared" si="50"/>
        <v>627.49051786081259</v>
      </c>
      <c r="AD183" s="61">
        <f t="shared" si="51"/>
        <v>596.11599196777183</v>
      </c>
      <c r="AE183" s="61">
        <f t="shared" si="52"/>
        <v>637.04556725421685</v>
      </c>
      <c r="AF183" s="13">
        <v>0.4</v>
      </c>
      <c r="AG183" s="26">
        <f t="shared" si="53"/>
        <v>0.6</v>
      </c>
      <c r="AH183" s="81">
        <f t="shared" si="54"/>
        <v>648.09434350843367</v>
      </c>
      <c r="AI183" s="71">
        <f t="shared" si="59"/>
        <v>0.95</v>
      </c>
      <c r="AJ183" s="73">
        <f t="shared" si="55"/>
        <v>53791.830511199994</v>
      </c>
      <c r="AK183" s="75">
        <f t="shared" si="56"/>
        <v>51102.23898563999</v>
      </c>
      <c r="AL183" s="52">
        <f t="shared" si="60"/>
        <v>648.09434350843367</v>
      </c>
      <c r="AM183" s="71">
        <f t="shared" si="57"/>
        <v>0.95</v>
      </c>
      <c r="AN183" s="75">
        <f t="shared" si="58"/>
        <v>51102.23898563999</v>
      </c>
    </row>
    <row r="184" spans="1:40" x14ac:dyDescent="0.25">
      <c r="A184" s="27">
        <v>45627</v>
      </c>
      <c r="B184" s="28" t="s">
        <v>58</v>
      </c>
      <c r="C184" s="67">
        <v>0.17</v>
      </c>
      <c r="D184" s="29">
        <v>83</v>
      </c>
      <c r="E184" s="68">
        <v>83</v>
      </c>
      <c r="F184" s="19">
        <v>83</v>
      </c>
      <c r="G184" s="20">
        <v>83</v>
      </c>
      <c r="H184" s="12">
        <v>0.95</v>
      </c>
      <c r="I184" s="2">
        <f t="shared" si="41"/>
        <v>78.849999999999994</v>
      </c>
      <c r="J184" s="11">
        <f t="shared" si="42"/>
        <v>0.95</v>
      </c>
      <c r="K184" s="49">
        <v>625.99679100000003</v>
      </c>
      <c r="L184" s="50">
        <v>662.82604518072287</v>
      </c>
      <c r="M184" s="50">
        <v>735.3675145301205</v>
      </c>
      <c r="N184" s="51">
        <v>0</v>
      </c>
      <c r="O184" s="13">
        <v>0.7</v>
      </c>
      <c r="P184" s="14">
        <v>0.3</v>
      </c>
      <c r="Q184" s="14">
        <v>0</v>
      </c>
      <c r="R184" s="26">
        <f t="shared" si="43"/>
        <v>0</v>
      </c>
      <c r="S184" s="15">
        <v>0</v>
      </c>
      <c r="T184" s="16">
        <v>0.2</v>
      </c>
      <c r="U184" s="16">
        <v>0</v>
      </c>
      <c r="V184" s="17">
        <v>0.05</v>
      </c>
      <c r="W184" s="61">
        <f t="shared" si="44"/>
        <v>34033.614486056314</v>
      </c>
      <c r="X184" s="61">
        <f t="shared" si="45"/>
        <v>15443.962847268747</v>
      </c>
      <c r="Y184" s="61">
        <f t="shared" si="46"/>
        <v>0</v>
      </c>
      <c r="Z184" s="76">
        <f t="shared" si="47"/>
        <v>0</v>
      </c>
      <c r="AA184" s="78">
        <f t="shared" si="48"/>
        <v>49477.627333325065</v>
      </c>
      <c r="AB184" s="79">
        <f t="shared" si="49"/>
        <v>8411.1966466652611</v>
      </c>
      <c r="AC184" s="61">
        <f t="shared" si="50"/>
        <v>627.49051786081259</v>
      </c>
      <c r="AD184" s="61">
        <f t="shared" si="51"/>
        <v>596.11599196777183</v>
      </c>
      <c r="AE184" s="61">
        <f t="shared" si="52"/>
        <v>637.04556725421685</v>
      </c>
      <c r="AF184" s="13">
        <v>0.4</v>
      </c>
      <c r="AG184" s="26">
        <f t="shared" si="53"/>
        <v>0.6</v>
      </c>
      <c r="AH184" s="81">
        <f t="shared" si="54"/>
        <v>648.09434350843367</v>
      </c>
      <c r="AI184" s="71">
        <f t="shared" si="59"/>
        <v>0.95</v>
      </c>
      <c r="AJ184" s="73">
        <f t="shared" si="55"/>
        <v>53791.830511199994</v>
      </c>
      <c r="AK184" s="75">
        <f t="shared" si="56"/>
        <v>51102.23898563999</v>
      </c>
      <c r="AL184" s="52">
        <f t="shared" si="60"/>
        <v>648.09434350843367</v>
      </c>
      <c r="AM184" s="71">
        <f t="shared" si="57"/>
        <v>0.95</v>
      </c>
      <c r="AN184" s="75">
        <f t="shared" si="58"/>
        <v>51102.23898563999</v>
      </c>
    </row>
    <row r="185" spans="1:40" x14ac:dyDescent="0.25">
      <c r="A185" s="27">
        <v>45292</v>
      </c>
      <c r="B185" s="28" t="s">
        <v>59</v>
      </c>
      <c r="C185" s="67">
        <v>0.17</v>
      </c>
      <c r="D185" s="29">
        <v>36</v>
      </c>
      <c r="E185" s="68">
        <v>36</v>
      </c>
      <c r="F185" s="19">
        <v>36</v>
      </c>
      <c r="G185" s="20">
        <v>36</v>
      </c>
      <c r="H185" s="12">
        <v>0.8</v>
      </c>
      <c r="I185" s="2">
        <f t="shared" si="41"/>
        <v>28.8</v>
      </c>
      <c r="J185" s="11">
        <f t="shared" si="42"/>
        <v>0.8</v>
      </c>
      <c r="K185" s="49">
        <v>848.96588920338979</v>
      </c>
      <c r="L185" s="50">
        <v>896.84793813898307</v>
      </c>
      <c r="M185" s="50">
        <v>992.18412687627119</v>
      </c>
      <c r="N185" s="51">
        <v>732.87499999999989</v>
      </c>
      <c r="O185" s="13">
        <v>0.15</v>
      </c>
      <c r="P185" s="14">
        <v>0.25</v>
      </c>
      <c r="Q185" s="14">
        <v>0</v>
      </c>
      <c r="R185" s="26">
        <f t="shared" si="43"/>
        <v>0.6</v>
      </c>
      <c r="S185" s="15">
        <v>0</v>
      </c>
      <c r="T185" s="16">
        <v>0.4</v>
      </c>
      <c r="U185" s="16">
        <v>0</v>
      </c>
      <c r="V185" s="17">
        <v>0</v>
      </c>
      <c r="W185" s="61">
        <f t="shared" si="44"/>
        <v>3594.1819885314712</v>
      </c>
      <c r="X185" s="61">
        <f t="shared" si="45"/>
        <v>6328.1590515086646</v>
      </c>
      <c r="Y185" s="61">
        <f t="shared" si="46"/>
        <v>0</v>
      </c>
      <c r="Z185" s="76">
        <f t="shared" si="47"/>
        <v>12410.798399999998</v>
      </c>
      <c r="AA185" s="78">
        <f t="shared" si="48"/>
        <v>9922.3410400401353</v>
      </c>
      <c r="AB185" s="79">
        <f t="shared" si="49"/>
        <v>1686.797976806823</v>
      </c>
      <c r="AC185" s="61">
        <f t="shared" si="50"/>
        <v>344.52573055694916</v>
      </c>
      <c r="AD185" s="61">
        <f t="shared" si="51"/>
        <v>275.6205844455593</v>
      </c>
      <c r="AE185" s="61">
        <f t="shared" si="52"/>
        <v>791.28186791525411</v>
      </c>
      <c r="AF185" s="13">
        <v>0.4</v>
      </c>
      <c r="AG185" s="26">
        <f t="shared" si="53"/>
        <v>0.6</v>
      </c>
      <c r="AH185" s="81">
        <f t="shared" si="54"/>
        <v>877.69511856474571</v>
      </c>
      <c r="AI185" s="71">
        <f t="shared" si="59"/>
        <v>0.8</v>
      </c>
      <c r="AJ185" s="73">
        <f t="shared" si="55"/>
        <v>31597.024268330846</v>
      </c>
      <c r="AK185" s="75">
        <f t="shared" si="56"/>
        <v>25277.619414664678</v>
      </c>
      <c r="AL185" s="52">
        <f t="shared" si="60"/>
        <v>877.69511856474571</v>
      </c>
      <c r="AM185" s="71">
        <f t="shared" si="57"/>
        <v>0.8</v>
      </c>
      <c r="AN185" s="75">
        <f t="shared" si="58"/>
        <v>25277.619414664678</v>
      </c>
    </row>
    <row r="186" spans="1:40" x14ac:dyDescent="0.25">
      <c r="A186" s="27">
        <v>45323</v>
      </c>
      <c r="B186" s="28" t="s">
        <v>59</v>
      </c>
      <c r="C186" s="67">
        <v>0.17</v>
      </c>
      <c r="D186" s="29">
        <v>36</v>
      </c>
      <c r="E186" s="68">
        <v>36</v>
      </c>
      <c r="F186" s="19">
        <v>36</v>
      </c>
      <c r="G186" s="20">
        <v>36</v>
      </c>
      <c r="H186" s="12">
        <v>0.85</v>
      </c>
      <c r="I186" s="2">
        <f t="shared" si="41"/>
        <v>30.599999999999998</v>
      </c>
      <c r="J186" s="11">
        <f t="shared" si="42"/>
        <v>0.85</v>
      </c>
      <c r="K186" s="49">
        <v>848.96588920338979</v>
      </c>
      <c r="L186" s="50">
        <v>896.84793813898307</v>
      </c>
      <c r="M186" s="50">
        <v>992.18412687627119</v>
      </c>
      <c r="N186" s="51">
        <v>732.87499999999989</v>
      </c>
      <c r="O186" s="13">
        <v>0.15</v>
      </c>
      <c r="P186" s="14">
        <v>0.25</v>
      </c>
      <c r="Q186" s="14">
        <v>0</v>
      </c>
      <c r="R186" s="26">
        <f t="shared" si="43"/>
        <v>0.6</v>
      </c>
      <c r="S186" s="15">
        <v>0</v>
      </c>
      <c r="T186" s="16">
        <v>0.4</v>
      </c>
      <c r="U186" s="16">
        <v>0</v>
      </c>
      <c r="V186" s="17">
        <v>0</v>
      </c>
      <c r="W186" s="61">
        <f t="shared" si="44"/>
        <v>3818.8183628146871</v>
      </c>
      <c r="X186" s="61">
        <f t="shared" si="45"/>
        <v>6723.6689922279556</v>
      </c>
      <c r="Y186" s="61">
        <f t="shared" si="46"/>
        <v>0</v>
      </c>
      <c r="Z186" s="76">
        <f t="shared" si="47"/>
        <v>13186.473299999996</v>
      </c>
      <c r="AA186" s="78">
        <f t="shared" si="48"/>
        <v>10542.487355042642</v>
      </c>
      <c r="AB186" s="79">
        <f t="shared" si="49"/>
        <v>1792.2228503572492</v>
      </c>
      <c r="AC186" s="61">
        <f t="shared" si="50"/>
        <v>344.5257305569491</v>
      </c>
      <c r="AD186" s="61">
        <f t="shared" si="51"/>
        <v>292.84687097340674</v>
      </c>
      <c r="AE186" s="61">
        <f t="shared" si="52"/>
        <v>791.28186791525411</v>
      </c>
      <c r="AF186" s="13">
        <v>0.4</v>
      </c>
      <c r="AG186" s="26">
        <f t="shared" si="53"/>
        <v>0.6</v>
      </c>
      <c r="AH186" s="81">
        <f t="shared" si="54"/>
        <v>877.69511856474571</v>
      </c>
      <c r="AI186" s="71">
        <f t="shared" si="59"/>
        <v>0.85</v>
      </c>
      <c r="AJ186" s="73">
        <f t="shared" si="55"/>
        <v>31597.024268330846</v>
      </c>
      <c r="AK186" s="75">
        <f t="shared" si="56"/>
        <v>26857.470628081217</v>
      </c>
      <c r="AL186" s="52">
        <f t="shared" si="60"/>
        <v>877.69511856474571</v>
      </c>
      <c r="AM186" s="71">
        <f t="shared" si="57"/>
        <v>0.85</v>
      </c>
      <c r="AN186" s="75">
        <f t="shared" si="58"/>
        <v>26857.470628081217</v>
      </c>
    </row>
    <row r="187" spans="1:40" x14ac:dyDescent="0.25">
      <c r="A187" s="27">
        <v>45352</v>
      </c>
      <c r="B187" s="28" t="s">
        <v>59</v>
      </c>
      <c r="C187" s="67">
        <v>0.17</v>
      </c>
      <c r="D187" s="29">
        <v>36</v>
      </c>
      <c r="E187" s="68">
        <v>36</v>
      </c>
      <c r="F187" s="19">
        <v>36</v>
      </c>
      <c r="G187" s="20">
        <v>36</v>
      </c>
      <c r="H187" s="12">
        <v>0.85</v>
      </c>
      <c r="I187" s="2">
        <f t="shared" si="41"/>
        <v>30.599999999999998</v>
      </c>
      <c r="J187" s="11">
        <f t="shared" si="42"/>
        <v>0.85</v>
      </c>
      <c r="K187" s="49">
        <v>848.96588920338979</v>
      </c>
      <c r="L187" s="50">
        <v>896.84793813898307</v>
      </c>
      <c r="M187" s="50">
        <v>992.18412687627119</v>
      </c>
      <c r="N187" s="51">
        <v>732.87499999999989</v>
      </c>
      <c r="O187" s="13">
        <v>0.15</v>
      </c>
      <c r="P187" s="14">
        <v>0.25</v>
      </c>
      <c r="Q187" s="14">
        <v>0</v>
      </c>
      <c r="R187" s="26">
        <f t="shared" si="43"/>
        <v>0.6</v>
      </c>
      <c r="S187" s="15">
        <v>0</v>
      </c>
      <c r="T187" s="16">
        <v>0.4</v>
      </c>
      <c r="U187" s="16">
        <v>0</v>
      </c>
      <c r="V187" s="17">
        <v>0</v>
      </c>
      <c r="W187" s="61">
        <f t="shared" si="44"/>
        <v>3818.8183628146871</v>
      </c>
      <c r="X187" s="61">
        <f t="shared" si="45"/>
        <v>6723.6689922279556</v>
      </c>
      <c r="Y187" s="61">
        <f t="shared" si="46"/>
        <v>0</v>
      </c>
      <c r="Z187" s="76">
        <f t="shared" si="47"/>
        <v>13186.473299999996</v>
      </c>
      <c r="AA187" s="78">
        <f t="shared" si="48"/>
        <v>10542.487355042642</v>
      </c>
      <c r="AB187" s="79">
        <f t="shared" si="49"/>
        <v>1792.2228503572492</v>
      </c>
      <c r="AC187" s="61">
        <f t="shared" si="50"/>
        <v>344.5257305569491</v>
      </c>
      <c r="AD187" s="61">
        <f t="shared" si="51"/>
        <v>292.84687097340674</v>
      </c>
      <c r="AE187" s="61">
        <f t="shared" si="52"/>
        <v>791.28186791525411</v>
      </c>
      <c r="AF187" s="13">
        <v>0.4</v>
      </c>
      <c r="AG187" s="26">
        <f t="shared" si="53"/>
        <v>0.6</v>
      </c>
      <c r="AH187" s="81">
        <f t="shared" si="54"/>
        <v>877.69511856474571</v>
      </c>
      <c r="AI187" s="71">
        <f t="shared" si="59"/>
        <v>0.85</v>
      </c>
      <c r="AJ187" s="73">
        <f t="shared" si="55"/>
        <v>31597.024268330846</v>
      </c>
      <c r="AK187" s="75">
        <f t="shared" si="56"/>
        <v>26857.470628081217</v>
      </c>
      <c r="AL187" s="52">
        <f t="shared" si="60"/>
        <v>877.69511856474571</v>
      </c>
      <c r="AM187" s="71">
        <f t="shared" si="57"/>
        <v>0.85</v>
      </c>
      <c r="AN187" s="75">
        <f t="shared" si="58"/>
        <v>26857.470628081217</v>
      </c>
    </row>
    <row r="188" spans="1:40" x14ac:dyDescent="0.25">
      <c r="A188" s="27">
        <v>45383</v>
      </c>
      <c r="B188" s="28" t="s">
        <v>59</v>
      </c>
      <c r="C188" s="67">
        <v>0.17</v>
      </c>
      <c r="D188" s="29">
        <v>36</v>
      </c>
      <c r="E188" s="68">
        <v>36</v>
      </c>
      <c r="F188" s="19">
        <v>36</v>
      </c>
      <c r="G188" s="20">
        <v>36</v>
      </c>
      <c r="H188" s="12">
        <v>0.85</v>
      </c>
      <c r="I188" s="2">
        <f t="shared" si="41"/>
        <v>30.599999999999998</v>
      </c>
      <c r="J188" s="11">
        <f t="shared" si="42"/>
        <v>0.85</v>
      </c>
      <c r="K188" s="49">
        <v>848.96588920338979</v>
      </c>
      <c r="L188" s="50">
        <v>896.84793813898307</v>
      </c>
      <c r="M188" s="50">
        <v>992.18412687627119</v>
      </c>
      <c r="N188" s="51">
        <v>732.87499999999989</v>
      </c>
      <c r="O188" s="13">
        <v>0.15</v>
      </c>
      <c r="P188" s="14">
        <v>0.25</v>
      </c>
      <c r="Q188" s="14">
        <v>0</v>
      </c>
      <c r="R188" s="26">
        <f t="shared" si="43"/>
        <v>0.6</v>
      </c>
      <c r="S188" s="15">
        <v>0</v>
      </c>
      <c r="T188" s="16">
        <v>0.4</v>
      </c>
      <c r="U188" s="16">
        <v>0</v>
      </c>
      <c r="V188" s="17">
        <v>0</v>
      </c>
      <c r="W188" s="61">
        <f t="shared" si="44"/>
        <v>3818.8183628146871</v>
      </c>
      <c r="X188" s="61">
        <f t="shared" si="45"/>
        <v>6723.6689922279556</v>
      </c>
      <c r="Y188" s="61">
        <f t="shared" si="46"/>
        <v>0</v>
      </c>
      <c r="Z188" s="76">
        <f t="shared" si="47"/>
        <v>13186.473299999996</v>
      </c>
      <c r="AA188" s="78">
        <f t="shared" si="48"/>
        <v>10542.487355042642</v>
      </c>
      <c r="AB188" s="79">
        <f t="shared" si="49"/>
        <v>1792.2228503572492</v>
      </c>
      <c r="AC188" s="61">
        <f t="shared" si="50"/>
        <v>344.5257305569491</v>
      </c>
      <c r="AD188" s="61">
        <f t="shared" si="51"/>
        <v>292.84687097340674</v>
      </c>
      <c r="AE188" s="61">
        <f t="shared" si="52"/>
        <v>791.28186791525411</v>
      </c>
      <c r="AF188" s="13">
        <v>0.4</v>
      </c>
      <c r="AG188" s="26">
        <f t="shared" si="53"/>
        <v>0.6</v>
      </c>
      <c r="AH188" s="81">
        <f t="shared" si="54"/>
        <v>877.69511856474571</v>
      </c>
      <c r="AI188" s="71">
        <f t="shared" si="59"/>
        <v>0.85</v>
      </c>
      <c r="AJ188" s="73">
        <f t="shared" si="55"/>
        <v>31597.024268330846</v>
      </c>
      <c r="AK188" s="75">
        <f t="shared" si="56"/>
        <v>26857.470628081217</v>
      </c>
      <c r="AL188" s="52">
        <f t="shared" si="60"/>
        <v>877.69511856474571</v>
      </c>
      <c r="AM188" s="71">
        <f t="shared" si="57"/>
        <v>0.85</v>
      </c>
      <c r="AN188" s="75">
        <f t="shared" si="58"/>
        <v>26857.470628081217</v>
      </c>
    </row>
    <row r="189" spans="1:40" x14ac:dyDescent="0.25">
      <c r="A189" s="27">
        <v>45413</v>
      </c>
      <c r="B189" s="28" t="s">
        <v>59</v>
      </c>
      <c r="C189" s="67">
        <v>0.17</v>
      </c>
      <c r="D189" s="29">
        <v>51</v>
      </c>
      <c r="E189" s="68">
        <v>43.5</v>
      </c>
      <c r="F189" s="19">
        <v>51</v>
      </c>
      <c r="G189" s="20">
        <v>51</v>
      </c>
      <c r="H189" s="12">
        <v>0.85</v>
      </c>
      <c r="I189" s="2">
        <f t="shared" si="41"/>
        <v>36.975000000000001</v>
      </c>
      <c r="J189" s="11">
        <f t="shared" si="42"/>
        <v>0.72499999999999998</v>
      </c>
      <c r="K189" s="49">
        <v>848.96588920338979</v>
      </c>
      <c r="L189" s="50">
        <v>896.84793813898307</v>
      </c>
      <c r="M189" s="50">
        <v>992.18412687627119</v>
      </c>
      <c r="N189" s="51">
        <v>732.87499999999989</v>
      </c>
      <c r="O189" s="13">
        <v>0.4</v>
      </c>
      <c r="P189" s="14">
        <v>0.6</v>
      </c>
      <c r="Q189" s="14">
        <v>0</v>
      </c>
      <c r="R189" s="26">
        <f t="shared" si="43"/>
        <v>0</v>
      </c>
      <c r="S189" s="15">
        <v>0</v>
      </c>
      <c r="T189" s="16">
        <v>0.4</v>
      </c>
      <c r="U189" s="16">
        <v>0</v>
      </c>
      <c r="V189" s="17">
        <v>0</v>
      </c>
      <c r="W189" s="61">
        <f t="shared" si="44"/>
        <v>12305.081391291773</v>
      </c>
      <c r="X189" s="61">
        <f t="shared" si="45"/>
        <v>19498.64007746107</v>
      </c>
      <c r="Y189" s="61">
        <f t="shared" si="46"/>
        <v>0</v>
      </c>
      <c r="Z189" s="76">
        <f t="shared" si="47"/>
        <v>0</v>
      </c>
      <c r="AA189" s="78">
        <f t="shared" si="48"/>
        <v>31803.721468752843</v>
      </c>
      <c r="AB189" s="79">
        <f t="shared" si="49"/>
        <v>5406.6326496879838</v>
      </c>
      <c r="AC189" s="61">
        <f t="shared" si="50"/>
        <v>860.14121619345076</v>
      </c>
      <c r="AD189" s="61">
        <f t="shared" si="51"/>
        <v>623.60238174025187</v>
      </c>
      <c r="AE189" s="61">
        <f t="shared" si="52"/>
        <v>877.69511856474571</v>
      </c>
      <c r="AF189" s="13">
        <v>0.4</v>
      </c>
      <c r="AG189" s="26">
        <f t="shared" si="53"/>
        <v>0.6</v>
      </c>
      <c r="AH189" s="81">
        <f t="shared" si="54"/>
        <v>877.69511856474571</v>
      </c>
      <c r="AI189" s="71">
        <f t="shared" si="59"/>
        <v>0.72499999999999998</v>
      </c>
      <c r="AJ189" s="73">
        <f t="shared" si="55"/>
        <v>44762.451046802031</v>
      </c>
      <c r="AK189" s="75">
        <f t="shared" si="56"/>
        <v>32452.777008931473</v>
      </c>
      <c r="AL189" s="52">
        <f t="shared" si="60"/>
        <v>877.69511856474571</v>
      </c>
      <c r="AM189" s="71">
        <f t="shared" si="57"/>
        <v>0.72499999999999998</v>
      </c>
      <c r="AN189" s="75">
        <f t="shared" si="58"/>
        <v>32452.777008931476</v>
      </c>
    </row>
    <row r="190" spans="1:40" x14ac:dyDescent="0.25">
      <c r="A190" s="27">
        <v>45444</v>
      </c>
      <c r="B190" s="28" t="s">
        <v>59</v>
      </c>
      <c r="C190" s="67">
        <v>0.17</v>
      </c>
      <c r="D190" s="29">
        <v>51</v>
      </c>
      <c r="E190" s="68">
        <v>43.5</v>
      </c>
      <c r="F190" s="19">
        <v>51</v>
      </c>
      <c r="G190" s="20">
        <v>51</v>
      </c>
      <c r="H190" s="12">
        <v>0.85</v>
      </c>
      <c r="I190" s="2">
        <f t="shared" si="41"/>
        <v>36.975000000000001</v>
      </c>
      <c r="J190" s="11">
        <f t="shared" si="42"/>
        <v>0.72499999999999998</v>
      </c>
      <c r="K190" s="49">
        <v>848.96588920338979</v>
      </c>
      <c r="L190" s="50">
        <v>896.84793813898307</v>
      </c>
      <c r="M190" s="50">
        <v>992.18412687627119</v>
      </c>
      <c r="N190" s="51">
        <v>732.87499999999989</v>
      </c>
      <c r="O190" s="13">
        <v>0.4</v>
      </c>
      <c r="P190" s="14">
        <v>0.6</v>
      </c>
      <c r="Q190" s="14">
        <v>0</v>
      </c>
      <c r="R190" s="26">
        <f t="shared" si="43"/>
        <v>0</v>
      </c>
      <c r="S190" s="15">
        <v>0</v>
      </c>
      <c r="T190" s="16">
        <v>1</v>
      </c>
      <c r="U190" s="16">
        <v>0</v>
      </c>
      <c r="V190" s="17">
        <v>0</v>
      </c>
      <c r="W190" s="61">
        <f t="shared" si="44"/>
        <v>11928.395226252229</v>
      </c>
      <c r="X190" s="61">
        <f t="shared" si="45"/>
        <v>18901.742932232672</v>
      </c>
      <c r="Y190" s="61">
        <f t="shared" si="46"/>
        <v>0</v>
      </c>
      <c r="Z190" s="76">
        <f t="shared" si="47"/>
        <v>0</v>
      </c>
      <c r="AA190" s="78">
        <f t="shared" si="48"/>
        <v>30830.1381584849</v>
      </c>
      <c r="AB190" s="79">
        <f t="shared" si="49"/>
        <v>5241.1234869424334</v>
      </c>
      <c r="AC190" s="61">
        <f t="shared" si="50"/>
        <v>833.81036263650844</v>
      </c>
      <c r="AD190" s="61">
        <f t="shared" si="51"/>
        <v>604.51251291146866</v>
      </c>
      <c r="AE190" s="61">
        <f t="shared" si="52"/>
        <v>877.69511856474571</v>
      </c>
      <c r="AF190" s="13">
        <v>0.4</v>
      </c>
      <c r="AG190" s="26">
        <f t="shared" si="53"/>
        <v>0.6</v>
      </c>
      <c r="AH190" s="81">
        <f t="shared" si="54"/>
        <v>877.69511856474571</v>
      </c>
      <c r="AI190" s="71">
        <f t="shared" si="59"/>
        <v>0.72499999999999998</v>
      </c>
      <c r="AJ190" s="73">
        <f t="shared" si="55"/>
        <v>44762.451046802031</v>
      </c>
      <c r="AK190" s="75">
        <f t="shared" si="56"/>
        <v>32452.777008931473</v>
      </c>
      <c r="AL190" s="52">
        <f t="shared" si="60"/>
        <v>877.69511856474571</v>
      </c>
      <c r="AM190" s="71">
        <f t="shared" si="57"/>
        <v>0.72499999999999998</v>
      </c>
      <c r="AN190" s="75">
        <f t="shared" si="58"/>
        <v>32452.777008931476</v>
      </c>
    </row>
    <row r="191" spans="1:40" x14ac:dyDescent="0.25">
      <c r="A191" s="27">
        <v>45474</v>
      </c>
      <c r="B191" s="28" t="s">
        <v>59</v>
      </c>
      <c r="C191" s="67">
        <v>0.17</v>
      </c>
      <c r="D191" s="29">
        <v>51</v>
      </c>
      <c r="E191" s="68">
        <v>43.5</v>
      </c>
      <c r="F191" s="19">
        <v>51</v>
      </c>
      <c r="G191" s="20">
        <v>51</v>
      </c>
      <c r="H191" s="12">
        <v>0.7</v>
      </c>
      <c r="I191" s="2">
        <f t="shared" si="41"/>
        <v>30.45</v>
      </c>
      <c r="J191" s="11">
        <f t="shared" si="42"/>
        <v>0.59705882352941175</v>
      </c>
      <c r="K191" s="49">
        <v>848.96588920338979</v>
      </c>
      <c r="L191" s="50">
        <v>896.84793813898307</v>
      </c>
      <c r="M191" s="50">
        <v>992.18412687627119</v>
      </c>
      <c r="N191" s="51">
        <v>732.87499999999989</v>
      </c>
      <c r="O191" s="13">
        <v>0.4</v>
      </c>
      <c r="P191" s="14">
        <v>0.6</v>
      </c>
      <c r="Q191" s="14">
        <v>0</v>
      </c>
      <c r="R191" s="26">
        <f t="shared" si="43"/>
        <v>0</v>
      </c>
      <c r="S191" s="15">
        <v>0</v>
      </c>
      <c r="T191" s="16">
        <v>1</v>
      </c>
      <c r="U191" s="16">
        <v>0</v>
      </c>
      <c r="V191" s="17">
        <v>0</v>
      </c>
      <c r="W191" s="61">
        <f t="shared" si="44"/>
        <v>9823.3843039724234</v>
      </c>
      <c r="X191" s="61">
        <f t="shared" si="45"/>
        <v>15566.141238309257</v>
      </c>
      <c r="Y191" s="61">
        <f t="shared" si="46"/>
        <v>0</v>
      </c>
      <c r="Z191" s="76">
        <f t="shared" si="47"/>
        <v>0</v>
      </c>
      <c r="AA191" s="78">
        <f t="shared" si="48"/>
        <v>25389.525542281681</v>
      </c>
      <c r="AB191" s="79">
        <f t="shared" si="49"/>
        <v>4316.2193421878865</v>
      </c>
      <c r="AC191" s="61">
        <f t="shared" si="50"/>
        <v>833.81036263650844</v>
      </c>
      <c r="AD191" s="61">
        <f t="shared" si="51"/>
        <v>497.83383416238593</v>
      </c>
      <c r="AE191" s="61">
        <f t="shared" si="52"/>
        <v>877.69511856474571</v>
      </c>
      <c r="AF191" s="13">
        <v>0.4</v>
      </c>
      <c r="AG191" s="26">
        <f t="shared" si="53"/>
        <v>0.6</v>
      </c>
      <c r="AH191" s="81">
        <f t="shared" si="54"/>
        <v>877.69511856474571</v>
      </c>
      <c r="AI191" s="71">
        <f t="shared" si="59"/>
        <v>0.59705882352941175</v>
      </c>
      <c r="AJ191" s="73">
        <f t="shared" si="55"/>
        <v>44762.451046802031</v>
      </c>
      <c r="AK191" s="75">
        <f t="shared" si="56"/>
        <v>26725.816360296507</v>
      </c>
      <c r="AL191" s="52">
        <f t="shared" si="60"/>
        <v>877.69511856474571</v>
      </c>
      <c r="AM191" s="71">
        <f t="shared" si="57"/>
        <v>0.59705882352941175</v>
      </c>
      <c r="AN191" s="75">
        <f t="shared" si="58"/>
        <v>26725.816360296507</v>
      </c>
    </row>
    <row r="192" spans="1:40" x14ac:dyDescent="0.25">
      <c r="A192" s="27">
        <v>45505</v>
      </c>
      <c r="B192" s="28" t="s">
        <v>59</v>
      </c>
      <c r="C192" s="67">
        <v>0.17</v>
      </c>
      <c r="D192" s="29">
        <v>59</v>
      </c>
      <c r="E192" s="68">
        <v>47.5</v>
      </c>
      <c r="F192" s="19">
        <v>59</v>
      </c>
      <c r="G192" s="20">
        <v>59</v>
      </c>
      <c r="H192" s="12">
        <v>0.35</v>
      </c>
      <c r="I192" s="2">
        <f t="shared" si="41"/>
        <v>16.625</v>
      </c>
      <c r="J192" s="11">
        <f t="shared" si="42"/>
        <v>0.28177966101694918</v>
      </c>
      <c r="K192" s="49">
        <v>848.96588920338979</v>
      </c>
      <c r="L192" s="50">
        <v>896.84793813898307</v>
      </c>
      <c r="M192" s="50">
        <v>992.18412687627119</v>
      </c>
      <c r="N192" s="51">
        <v>732.87499999999989</v>
      </c>
      <c r="O192" s="13">
        <v>0.4</v>
      </c>
      <c r="P192" s="14">
        <v>0.6</v>
      </c>
      <c r="Q192" s="14">
        <v>0</v>
      </c>
      <c r="R192" s="26">
        <f t="shared" si="43"/>
        <v>0</v>
      </c>
      <c r="S192" s="15">
        <v>0</v>
      </c>
      <c r="T192" s="16">
        <v>1</v>
      </c>
      <c r="U192" s="16">
        <v>0</v>
      </c>
      <c r="V192" s="17">
        <v>0</v>
      </c>
      <c r="W192" s="61">
        <f t="shared" si="44"/>
        <v>5363.3420050424147</v>
      </c>
      <c r="X192" s="61">
        <f t="shared" si="45"/>
        <v>8498.7552737895385</v>
      </c>
      <c r="Y192" s="61">
        <f t="shared" si="46"/>
        <v>0</v>
      </c>
      <c r="Z192" s="76">
        <f t="shared" si="47"/>
        <v>0</v>
      </c>
      <c r="AA192" s="78">
        <f t="shared" si="48"/>
        <v>13862.097278831952</v>
      </c>
      <c r="AB192" s="79">
        <f t="shared" si="49"/>
        <v>2356.5565374014323</v>
      </c>
      <c r="AC192" s="61">
        <f t="shared" si="50"/>
        <v>833.81036263650844</v>
      </c>
      <c r="AD192" s="61">
        <f t="shared" si="51"/>
        <v>234.95080133613479</v>
      </c>
      <c r="AE192" s="61">
        <f t="shared" si="52"/>
        <v>877.69511856474571</v>
      </c>
      <c r="AF192" s="13">
        <v>0.4</v>
      </c>
      <c r="AG192" s="26">
        <f t="shared" si="53"/>
        <v>0.6</v>
      </c>
      <c r="AH192" s="81">
        <f t="shared" si="54"/>
        <v>877.69511856474571</v>
      </c>
      <c r="AI192" s="71">
        <f t="shared" si="59"/>
        <v>0.28177966101694918</v>
      </c>
      <c r="AJ192" s="73">
        <f t="shared" si="55"/>
        <v>51784.011995319997</v>
      </c>
      <c r="AK192" s="75">
        <f t="shared" si="56"/>
        <v>14591.681346138899</v>
      </c>
      <c r="AL192" s="52">
        <f t="shared" si="60"/>
        <v>877.69511856474571</v>
      </c>
      <c r="AM192" s="71">
        <f t="shared" si="57"/>
        <v>0.28177966101694918</v>
      </c>
      <c r="AN192" s="75">
        <f t="shared" si="58"/>
        <v>14591.681346138899</v>
      </c>
    </row>
    <row r="193" spans="1:40" x14ac:dyDescent="0.25">
      <c r="A193" s="27">
        <v>45536</v>
      </c>
      <c r="B193" s="28" t="s">
        <v>59</v>
      </c>
      <c r="C193" s="67">
        <v>0.17</v>
      </c>
      <c r="D193" s="29">
        <v>59</v>
      </c>
      <c r="E193" s="68">
        <v>59</v>
      </c>
      <c r="F193" s="19">
        <v>59</v>
      </c>
      <c r="G193" s="20">
        <v>59</v>
      </c>
      <c r="H193" s="12">
        <v>0.9</v>
      </c>
      <c r="I193" s="2">
        <f t="shared" si="41"/>
        <v>53.1</v>
      </c>
      <c r="J193" s="11">
        <f t="shared" si="42"/>
        <v>0.9</v>
      </c>
      <c r="K193" s="49">
        <v>869.0596467932204</v>
      </c>
      <c r="L193" s="50">
        <v>918.61604471355929</v>
      </c>
      <c r="M193" s="50">
        <v>1016.090106145763</v>
      </c>
      <c r="N193" s="51">
        <v>732.87499999999989</v>
      </c>
      <c r="O193" s="13">
        <v>0.4</v>
      </c>
      <c r="P193" s="14">
        <v>0.6</v>
      </c>
      <c r="Q193" s="14">
        <v>0</v>
      </c>
      <c r="R193" s="26">
        <f t="shared" si="43"/>
        <v>0</v>
      </c>
      <c r="S193" s="15">
        <v>0</v>
      </c>
      <c r="T193" s="16">
        <v>0</v>
      </c>
      <c r="U193" s="16">
        <v>0</v>
      </c>
      <c r="V193" s="17">
        <v>0</v>
      </c>
      <c r="W193" s="61">
        <f t="shared" si="44"/>
        <v>18458.826897888004</v>
      </c>
      <c r="X193" s="61">
        <f t="shared" si="45"/>
        <v>29267.107184573997</v>
      </c>
      <c r="Y193" s="61">
        <f t="shared" si="46"/>
        <v>0</v>
      </c>
      <c r="Z193" s="76">
        <f t="shared" si="47"/>
        <v>0</v>
      </c>
      <c r="AA193" s="78">
        <f t="shared" si="48"/>
        <v>47725.934082462001</v>
      </c>
      <c r="AB193" s="79">
        <f t="shared" si="49"/>
        <v>8113.4087940185409</v>
      </c>
      <c r="AC193" s="61">
        <f t="shared" si="50"/>
        <v>898.79348554542378</v>
      </c>
      <c r="AD193" s="61">
        <f t="shared" si="51"/>
        <v>808.91413699088139</v>
      </c>
      <c r="AE193" s="61">
        <f t="shared" si="52"/>
        <v>898.79348554542366</v>
      </c>
      <c r="AF193" s="13">
        <v>0.4</v>
      </c>
      <c r="AG193" s="26">
        <f t="shared" si="53"/>
        <v>0.6</v>
      </c>
      <c r="AH193" s="81">
        <f t="shared" si="54"/>
        <v>898.79348554542366</v>
      </c>
      <c r="AI193" s="71">
        <f t="shared" si="59"/>
        <v>0.9</v>
      </c>
      <c r="AJ193" s="73">
        <f t="shared" si="55"/>
        <v>53028.815647179996</v>
      </c>
      <c r="AK193" s="75">
        <f t="shared" si="56"/>
        <v>47725.934082461994</v>
      </c>
      <c r="AL193" s="52">
        <f t="shared" si="60"/>
        <v>898.79348554542366</v>
      </c>
      <c r="AM193" s="71">
        <f t="shared" si="57"/>
        <v>0.9</v>
      </c>
      <c r="AN193" s="75">
        <f t="shared" si="58"/>
        <v>47725.934082461994</v>
      </c>
    </row>
    <row r="194" spans="1:40" x14ac:dyDescent="0.25">
      <c r="A194" s="27">
        <v>45566</v>
      </c>
      <c r="B194" s="28" t="s">
        <v>59</v>
      </c>
      <c r="C194" s="67">
        <v>0.17</v>
      </c>
      <c r="D194" s="29">
        <v>59</v>
      </c>
      <c r="E194" s="68">
        <v>59</v>
      </c>
      <c r="F194" s="19">
        <v>59</v>
      </c>
      <c r="G194" s="20">
        <v>59</v>
      </c>
      <c r="H194" s="12">
        <v>0.9</v>
      </c>
      <c r="I194" s="2">
        <f t="shared" si="41"/>
        <v>53.1</v>
      </c>
      <c r="J194" s="11">
        <f t="shared" si="42"/>
        <v>0.9</v>
      </c>
      <c r="K194" s="49">
        <v>869.0596467932204</v>
      </c>
      <c r="L194" s="50">
        <v>918.61604471355929</v>
      </c>
      <c r="M194" s="50">
        <v>1016.090106145763</v>
      </c>
      <c r="N194" s="51">
        <v>732.87499999999989</v>
      </c>
      <c r="O194" s="13">
        <v>0.4</v>
      </c>
      <c r="P194" s="14">
        <v>0.6</v>
      </c>
      <c r="Q194" s="14">
        <v>0</v>
      </c>
      <c r="R194" s="26">
        <f t="shared" si="43"/>
        <v>0</v>
      </c>
      <c r="S194" s="15">
        <v>0</v>
      </c>
      <c r="T194" s="16">
        <v>0</v>
      </c>
      <c r="U194" s="16">
        <v>0</v>
      </c>
      <c r="V194" s="17">
        <v>0</v>
      </c>
      <c r="W194" s="61">
        <f t="shared" si="44"/>
        <v>18458.826897888004</v>
      </c>
      <c r="X194" s="61">
        <f t="shared" si="45"/>
        <v>29267.107184573997</v>
      </c>
      <c r="Y194" s="61">
        <f t="shared" si="46"/>
        <v>0</v>
      </c>
      <c r="Z194" s="76">
        <f t="shared" si="47"/>
        <v>0</v>
      </c>
      <c r="AA194" s="78">
        <f t="shared" si="48"/>
        <v>47725.934082462001</v>
      </c>
      <c r="AB194" s="79">
        <f t="shared" si="49"/>
        <v>8113.4087940185409</v>
      </c>
      <c r="AC194" s="61">
        <f t="shared" si="50"/>
        <v>898.79348554542378</v>
      </c>
      <c r="AD194" s="61">
        <f t="shared" si="51"/>
        <v>808.91413699088139</v>
      </c>
      <c r="AE194" s="61">
        <f t="shared" si="52"/>
        <v>898.79348554542366</v>
      </c>
      <c r="AF194" s="13">
        <v>0.4</v>
      </c>
      <c r="AG194" s="26">
        <f t="shared" si="53"/>
        <v>0.6</v>
      </c>
      <c r="AH194" s="81">
        <f t="shared" si="54"/>
        <v>898.79348554542366</v>
      </c>
      <c r="AI194" s="71">
        <f t="shared" si="59"/>
        <v>0.9</v>
      </c>
      <c r="AJ194" s="73">
        <f t="shared" si="55"/>
        <v>53028.815647179996</v>
      </c>
      <c r="AK194" s="75">
        <f t="shared" si="56"/>
        <v>47725.934082461994</v>
      </c>
      <c r="AL194" s="52">
        <f t="shared" si="60"/>
        <v>898.79348554542366</v>
      </c>
      <c r="AM194" s="71">
        <f t="shared" si="57"/>
        <v>0.9</v>
      </c>
      <c r="AN194" s="75">
        <f t="shared" si="58"/>
        <v>47725.934082461994</v>
      </c>
    </row>
    <row r="195" spans="1:40" x14ac:dyDescent="0.25">
      <c r="A195" s="27">
        <v>45597</v>
      </c>
      <c r="B195" s="28" t="s">
        <v>59</v>
      </c>
      <c r="C195" s="67">
        <v>0.17</v>
      </c>
      <c r="D195" s="29">
        <v>59</v>
      </c>
      <c r="E195" s="68">
        <v>59</v>
      </c>
      <c r="F195" s="19">
        <v>59</v>
      </c>
      <c r="G195" s="20">
        <v>59</v>
      </c>
      <c r="H195" s="12">
        <v>0.9</v>
      </c>
      <c r="I195" s="2">
        <f t="shared" si="41"/>
        <v>53.1</v>
      </c>
      <c r="J195" s="11">
        <f t="shared" si="42"/>
        <v>0.9</v>
      </c>
      <c r="K195" s="49">
        <v>869.0596467932204</v>
      </c>
      <c r="L195" s="50">
        <v>918.61604471355929</v>
      </c>
      <c r="M195" s="50">
        <v>1016.090106145763</v>
      </c>
      <c r="N195" s="51">
        <v>732.87499999999989</v>
      </c>
      <c r="O195" s="13">
        <v>0.4</v>
      </c>
      <c r="P195" s="14">
        <v>0.6</v>
      </c>
      <c r="Q195" s="14">
        <v>0</v>
      </c>
      <c r="R195" s="26">
        <f t="shared" si="43"/>
        <v>0</v>
      </c>
      <c r="S195" s="15">
        <v>0</v>
      </c>
      <c r="T195" s="16">
        <v>0</v>
      </c>
      <c r="U195" s="16">
        <v>0</v>
      </c>
      <c r="V195" s="17">
        <v>0</v>
      </c>
      <c r="W195" s="61">
        <f t="shared" si="44"/>
        <v>18458.826897888004</v>
      </c>
      <c r="X195" s="61">
        <f t="shared" si="45"/>
        <v>29267.107184573997</v>
      </c>
      <c r="Y195" s="61">
        <f t="shared" si="46"/>
        <v>0</v>
      </c>
      <c r="Z195" s="76">
        <f t="shared" si="47"/>
        <v>0</v>
      </c>
      <c r="AA195" s="78">
        <f t="shared" si="48"/>
        <v>47725.934082462001</v>
      </c>
      <c r="AB195" s="79">
        <f t="shared" si="49"/>
        <v>8113.4087940185409</v>
      </c>
      <c r="AC195" s="61">
        <f t="shared" si="50"/>
        <v>898.79348554542378</v>
      </c>
      <c r="AD195" s="61">
        <f t="shared" si="51"/>
        <v>808.91413699088139</v>
      </c>
      <c r="AE195" s="61">
        <f t="shared" si="52"/>
        <v>898.79348554542366</v>
      </c>
      <c r="AF195" s="13">
        <v>0.4</v>
      </c>
      <c r="AG195" s="26">
        <f t="shared" si="53"/>
        <v>0.6</v>
      </c>
      <c r="AH195" s="81">
        <f t="shared" si="54"/>
        <v>898.79348554542366</v>
      </c>
      <c r="AI195" s="71">
        <f t="shared" si="59"/>
        <v>0.9</v>
      </c>
      <c r="AJ195" s="73">
        <f t="shared" si="55"/>
        <v>53028.815647179996</v>
      </c>
      <c r="AK195" s="75">
        <f t="shared" si="56"/>
        <v>47725.934082461994</v>
      </c>
      <c r="AL195" s="52">
        <f t="shared" si="60"/>
        <v>898.79348554542366</v>
      </c>
      <c r="AM195" s="71">
        <f t="shared" si="57"/>
        <v>0.9</v>
      </c>
      <c r="AN195" s="75">
        <f t="shared" si="58"/>
        <v>47725.934082461994</v>
      </c>
    </row>
    <row r="196" spans="1:40" x14ac:dyDescent="0.25">
      <c r="A196" s="27">
        <v>45627</v>
      </c>
      <c r="B196" s="28" t="s">
        <v>59</v>
      </c>
      <c r="C196" s="67">
        <v>0.17</v>
      </c>
      <c r="D196" s="29">
        <v>59</v>
      </c>
      <c r="E196" s="68">
        <v>59</v>
      </c>
      <c r="F196" s="19">
        <v>59</v>
      </c>
      <c r="G196" s="20">
        <v>59</v>
      </c>
      <c r="H196" s="12">
        <v>0.9</v>
      </c>
      <c r="I196" s="2">
        <f t="shared" si="41"/>
        <v>53.1</v>
      </c>
      <c r="J196" s="11">
        <f t="shared" si="42"/>
        <v>0.9</v>
      </c>
      <c r="K196" s="49">
        <v>869.0596467932204</v>
      </c>
      <c r="L196" s="50">
        <v>918.61604471355929</v>
      </c>
      <c r="M196" s="50">
        <v>1016.090106145763</v>
      </c>
      <c r="N196" s="51">
        <v>732.87499999999989</v>
      </c>
      <c r="O196" s="13">
        <v>0.4</v>
      </c>
      <c r="P196" s="14">
        <v>0.6</v>
      </c>
      <c r="Q196" s="14">
        <v>0</v>
      </c>
      <c r="R196" s="26">
        <f t="shared" si="43"/>
        <v>0</v>
      </c>
      <c r="S196" s="15">
        <v>0</v>
      </c>
      <c r="T196" s="16">
        <v>0</v>
      </c>
      <c r="U196" s="16">
        <v>0</v>
      </c>
      <c r="V196" s="17">
        <v>0</v>
      </c>
      <c r="W196" s="61">
        <f t="shared" si="44"/>
        <v>18458.826897888004</v>
      </c>
      <c r="X196" s="61">
        <f t="shared" si="45"/>
        <v>29267.107184573997</v>
      </c>
      <c r="Y196" s="61">
        <f t="shared" si="46"/>
        <v>0</v>
      </c>
      <c r="Z196" s="76">
        <f t="shared" si="47"/>
        <v>0</v>
      </c>
      <c r="AA196" s="78">
        <f t="shared" si="48"/>
        <v>47725.934082462001</v>
      </c>
      <c r="AB196" s="79">
        <f t="shared" si="49"/>
        <v>8113.4087940185409</v>
      </c>
      <c r="AC196" s="61">
        <f t="shared" si="50"/>
        <v>898.79348554542378</v>
      </c>
      <c r="AD196" s="61">
        <f t="shared" si="51"/>
        <v>808.91413699088139</v>
      </c>
      <c r="AE196" s="61">
        <f t="shared" si="52"/>
        <v>898.79348554542366</v>
      </c>
      <c r="AF196" s="13">
        <v>0.4</v>
      </c>
      <c r="AG196" s="26">
        <f t="shared" si="53"/>
        <v>0.6</v>
      </c>
      <c r="AH196" s="81">
        <f t="shared" si="54"/>
        <v>898.79348554542366</v>
      </c>
      <c r="AI196" s="71">
        <f t="shared" si="59"/>
        <v>0.9</v>
      </c>
      <c r="AJ196" s="73">
        <f t="shared" si="55"/>
        <v>53028.815647179996</v>
      </c>
      <c r="AK196" s="75">
        <f t="shared" si="56"/>
        <v>47725.934082461994</v>
      </c>
      <c r="AL196" s="52">
        <f t="shared" si="60"/>
        <v>898.79348554542366</v>
      </c>
      <c r="AM196" s="71">
        <f t="shared" si="57"/>
        <v>0.9</v>
      </c>
      <c r="AN196" s="75">
        <f t="shared" si="58"/>
        <v>47725.934082461994</v>
      </c>
    </row>
    <row r="197" spans="1:40" x14ac:dyDescent="0.25">
      <c r="A197" s="27">
        <v>45292</v>
      </c>
      <c r="B197" s="28" t="s">
        <v>60</v>
      </c>
      <c r="C197" s="67">
        <v>0.17</v>
      </c>
      <c r="D197" s="29">
        <v>34</v>
      </c>
      <c r="E197" s="68">
        <v>34</v>
      </c>
      <c r="F197" s="19">
        <v>34</v>
      </c>
      <c r="G197" s="20">
        <v>34</v>
      </c>
      <c r="H197" s="12">
        <v>0.95</v>
      </c>
      <c r="I197" s="2">
        <f t="shared" ref="I197:I260" si="61">H197*E197</f>
        <v>32.299999999999997</v>
      </c>
      <c r="J197" s="11">
        <f t="shared" ref="J197:J260" si="62">IF(D197&lt;&gt;0,I197/D197,0)</f>
        <v>0.95</v>
      </c>
      <c r="K197" s="49">
        <v>820.7577276470588</v>
      </c>
      <c r="L197" s="50">
        <v>866.3637602941177</v>
      </c>
      <c r="M197" s="50">
        <v>959.66777352941176</v>
      </c>
      <c r="N197" s="51">
        <v>0</v>
      </c>
      <c r="O197" s="13">
        <v>0.5</v>
      </c>
      <c r="P197" s="14">
        <v>0.5</v>
      </c>
      <c r="Q197" s="14">
        <v>0</v>
      </c>
      <c r="R197" s="26">
        <f t="shared" ref="R197:R260" si="63">1-SUM(O197:Q197)</f>
        <v>0</v>
      </c>
      <c r="S197" s="15">
        <v>0.01</v>
      </c>
      <c r="T197" s="16">
        <v>0.05</v>
      </c>
      <c r="U197" s="16">
        <v>0</v>
      </c>
      <c r="V197" s="17">
        <v>0</v>
      </c>
      <c r="W197" s="61">
        <f t="shared" ref="W197:W260" si="64">(1-SUMPRODUCT($S$3:$V$3,$S197:$V197))*K197*$I197*O197</f>
        <v>13183.6590200719</v>
      </c>
      <c r="X197" s="61">
        <f t="shared" ref="X197:X260" si="65">(1-SUMPRODUCT($S$3:$V$3,$S197:$V197))*L197*$I197*P197</f>
        <v>13916.219145214751</v>
      </c>
      <c r="Y197" s="61">
        <f t="shared" ref="Y197:Y260" si="66">(1-SUMPRODUCT($S$3:$V$3,$S197:$V197))*M197*$I197*Q197</f>
        <v>0</v>
      </c>
      <c r="Z197" s="76">
        <f t="shared" ref="Z197:Z260" si="67">(1-SUMPRODUCT($S$3:$V$3,$S197:$V197))*N197*$I197*R197</f>
        <v>0</v>
      </c>
      <c r="AA197" s="78">
        <f t="shared" ref="AA197:AA260" si="68">SUM(V197:Y197)</f>
        <v>27099.878165286653</v>
      </c>
      <c r="AB197" s="79">
        <f t="shared" ref="AB197:AB260" si="69">IF(OR(B197="PFC002",B197="SAR326"),AA197/1.1*C197,AA197*C197)</f>
        <v>4606.9792880987316</v>
      </c>
      <c r="AC197" s="61">
        <f t="shared" ref="AC197:AC260" si="70">IF(I197,AA197/I197,0)</f>
        <v>839.00551595314721</v>
      </c>
      <c r="AD197" s="61">
        <f t="shared" ref="AD197:AD260" si="71">IF(D197,AA197/D197,0)</f>
        <v>797.05524015548974</v>
      </c>
      <c r="AE197" s="61">
        <f t="shared" ref="AE197:AE260" si="72">SUMPRODUCT(K197:N197,O197:R197)</f>
        <v>843.56074397058819</v>
      </c>
      <c r="AF197" s="13">
        <v>0.4</v>
      </c>
      <c r="AG197" s="26">
        <f t="shared" ref="AG197:AG260" si="73">1-AF197</f>
        <v>0.6</v>
      </c>
      <c r="AH197" s="81">
        <f t="shared" ref="AH197:AH260" si="74">AF197*K197+AG197*L197</f>
        <v>848.12134723529425</v>
      </c>
      <c r="AI197" s="71">
        <f t="shared" si="59"/>
        <v>0.95</v>
      </c>
      <c r="AJ197" s="73">
        <f t="shared" ref="AJ197:AJ260" si="75">AH197*D197</f>
        <v>28836.125806000004</v>
      </c>
      <c r="AK197" s="75">
        <f t="shared" ref="AK197:AK260" si="76">AH197*D197*AI197</f>
        <v>27394.319515700001</v>
      </c>
      <c r="AL197" s="52">
        <f t="shared" si="60"/>
        <v>848.12134723529425</v>
      </c>
      <c r="AM197" s="71">
        <f t="shared" ref="AM197:AM260" si="77">AI197</f>
        <v>0.95</v>
      </c>
      <c r="AN197" s="75">
        <f t="shared" ref="AN197:AN260" si="78">AL197*AM197*G197</f>
        <v>27394.319515700005</v>
      </c>
    </row>
    <row r="198" spans="1:40" x14ac:dyDescent="0.25">
      <c r="A198" s="27">
        <v>45323</v>
      </c>
      <c r="B198" s="28" t="s">
        <v>60</v>
      </c>
      <c r="C198" s="67">
        <v>0.17</v>
      </c>
      <c r="D198" s="29">
        <v>34</v>
      </c>
      <c r="E198" s="68">
        <v>34</v>
      </c>
      <c r="F198" s="19">
        <v>34</v>
      </c>
      <c r="G198" s="20">
        <v>34</v>
      </c>
      <c r="H198" s="12">
        <v>0.95</v>
      </c>
      <c r="I198" s="2">
        <f t="shared" si="61"/>
        <v>32.299999999999997</v>
      </c>
      <c r="J198" s="11">
        <f t="shared" si="62"/>
        <v>0.95</v>
      </c>
      <c r="K198" s="49">
        <v>820.7577276470588</v>
      </c>
      <c r="L198" s="50">
        <v>866.3637602941177</v>
      </c>
      <c r="M198" s="50">
        <v>959.66777352941176</v>
      </c>
      <c r="N198" s="51">
        <v>0</v>
      </c>
      <c r="O198" s="13">
        <v>0.5</v>
      </c>
      <c r="P198" s="14">
        <v>0.5</v>
      </c>
      <c r="Q198" s="14">
        <v>0</v>
      </c>
      <c r="R198" s="26">
        <f t="shared" si="63"/>
        <v>0</v>
      </c>
      <c r="S198" s="15">
        <v>0.01</v>
      </c>
      <c r="T198" s="16">
        <v>0.05</v>
      </c>
      <c r="U198" s="16">
        <v>0</v>
      </c>
      <c r="V198" s="17">
        <v>0</v>
      </c>
      <c r="W198" s="61">
        <f t="shared" si="64"/>
        <v>13183.6590200719</v>
      </c>
      <c r="X198" s="61">
        <f t="shared" si="65"/>
        <v>13916.219145214751</v>
      </c>
      <c r="Y198" s="61">
        <f t="shared" si="66"/>
        <v>0</v>
      </c>
      <c r="Z198" s="76">
        <f t="shared" si="67"/>
        <v>0</v>
      </c>
      <c r="AA198" s="78">
        <f t="shared" si="68"/>
        <v>27099.878165286653</v>
      </c>
      <c r="AB198" s="79">
        <f t="shared" si="69"/>
        <v>4606.9792880987316</v>
      </c>
      <c r="AC198" s="61">
        <f t="shared" si="70"/>
        <v>839.00551595314721</v>
      </c>
      <c r="AD198" s="61">
        <f t="shared" si="71"/>
        <v>797.05524015548974</v>
      </c>
      <c r="AE198" s="61">
        <f t="shared" si="72"/>
        <v>843.56074397058819</v>
      </c>
      <c r="AF198" s="13">
        <v>0.4</v>
      </c>
      <c r="AG198" s="26">
        <f t="shared" si="73"/>
        <v>0.6</v>
      </c>
      <c r="AH198" s="81">
        <f t="shared" si="74"/>
        <v>848.12134723529425</v>
      </c>
      <c r="AI198" s="71">
        <f t="shared" ref="AI198:AI261" si="79">J198</f>
        <v>0.95</v>
      </c>
      <c r="AJ198" s="73">
        <f t="shared" si="75"/>
        <v>28836.125806000004</v>
      </c>
      <c r="AK198" s="75">
        <f t="shared" si="76"/>
        <v>27394.319515700001</v>
      </c>
      <c r="AL198" s="52">
        <f t="shared" ref="AL198:AL261" si="80">AH198</f>
        <v>848.12134723529425</v>
      </c>
      <c r="AM198" s="71">
        <f t="shared" si="77"/>
        <v>0.95</v>
      </c>
      <c r="AN198" s="75">
        <f t="shared" si="78"/>
        <v>27394.319515700005</v>
      </c>
    </row>
    <row r="199" spans="1:40" x14ac:dyDescent="0.25">
      <c r="A199" s="27">
        <v>45352</v>
      </c>
      <c r="B199" s="28" t="s">
        <v>60</v>
      </c>
      <c r="C199" s="67">
        <v>0.17</v>
      </c>
      <c r="D199" s="29">
        <v>34</v>
      </c>
      <c r="E199" s="68">
        <v>34</v>
      </c>
      <c r="F199" s="19">
        <v>34</v>
      </c>
      <c r="G199" s="20">
        <v>34</v>
      </c>
      <c r="H199" s="12">
        <v>0.95</v>
      </c>
      <c r="I199" s="2">
        <f t="shared" si="61"/>
        <v>32.299999999999997</v>
      </c>
      <c r="J199" s="11">
        <f t="shared" si="62"/>
        <v>0.95</v>
      </c>
      <c r="K199" s="49">
        <v>820.7577276470588</v>
      </c>
      <c r="L199" s="50">
        <v>866.3637602941177</v>
      </c>
      <c r="M199" s="50">
        <v>959.66777352941176</v>
      </c>
      <c r="N199" s="51">
        <v>0</v>
      </c>
      <c r="O199" s="13">
        <v>0.5</v>
      </c>
      <c r="P199" s="14">
        <v>0.5</v>
      </c>
      <c r="Q199" s="14">
        <v>0</v>
      </c>
      <c r="R199" s="26">
        <f t="shared" si="63"/>
        <v>0</v>
      </c>
      <c r="S199" s="15">
        <v>0.01</v>
      </c>
      <c r="T199" s="16">
        <v>0.05</v>
      </c>
      <c r="U199" s="16">
        <v>0</v>
      </c>
      <c r="V199" s="17">
        <v>0</v>
      </c>
      <c r="W199" s="61">
        <f t="shared" si="64"/>
        <v>13183.6590200719</v>
      </c>
      <c r="X199" s="61">
        <f t="shared" si="65"/>
        <v>13916.219145214751</v>
      </c>
      <c r="Y199" s="61">
        <f t="shared" si="66"/>
        <v>0</v>
      </c>
      <c r="Z199" s="76">
        <f t="shared" si="67"/>
        <v>0</v>
      </c>
      <c r="AA199" s="78">
        <f t="shared" si="68"/>
        <v>27099.878165286653</v>
      </c>
      <c r="AB199" s="79">
        <f t="shared" si="69"/>
        <v>4606.9792880987316</v>
      </c>
      <c r="AC199" s="61">
        <f t="shared" si="70"/>
        <v>839.00551595314721</v>
      </c>
      <c r="AD199" s="61">
        <f t="shared" si="71"/>
        <v>797.05524015548974</v>
      </c>
      <c r="AE199" s="61">
        <f t="shared" si="72"/>
        <v>843.56074397058819</v>
      </c>
      <c r="AF199" s="13">
        <v>0.4</v>
      </c>
      <c r="AG199" s="26">
        <f t="shared" si="73"/>
        <v>0.6</v>
      </c>
      <c r="AH199" s="81">
        <f t="shared" si="74"/>
        <v>848.12134723529425</v>
      </c>
      <c r="AI199" s="71">
        <f t="shared" si="79"/>
        <v>0.95</v>
      </c>
      <c r="AJ199" s="73">
        <f t="shared" si="75"/>
        <v>28836.125806000004</v>
      </c>
      <c r="AK199" s="75">
        <f t="shared" si="76"/>
        <v>27394.319515700001</v>
      </c>
      <c r="AL199" s="52">
        <f t="shared" si="80"/>
        <v>848.12134723529425</v>
      </c>
      <c r="AM199" s="71">
        <f t="shared" si="77"/>
        <v>0.95</v>
      </c>
      <c r="AN199" s="75">
        <f t="shared" si="78"/>
        <v>27394.319515700005</v>
      </c>
    </row>
    <row r="200" spans="1:40" x14ac:dyDescent="0.25">
      <c r="A200" s="27">
        <v>45383</v>
      </c>
      <c r="B200" s="28" t="s">
        <v>60</v>
      </c>
      <c r="C200" s="67">
        <v>0.17</v>
      </c>
      <c r="D200" s="29">
        <v>34</v>
      </c>
      <c r="E200" s="68">
        <v>34</v>
      </c>
      <c r="F200" s="19">
        <v>34</v>
      </c>
      <c r="G200" s="20">
        <v>34</v>
      </c>
      <c r="H200" s="12">
        <v>0.95</v>
      </c>
      <c r="I200" s="2">
        <f t="shared" si="61"/>
        <v>32.299999999999997</v>
      </c>
      <c r="J200" s="11">
        <f t="shared" si="62"/>
        <v>0.95</v>
      </c>
      <c r="K200" s="49">
        <v>820.7577276470588</v>
      </c>
      <c r="L200" s="50">
        <v>866.3637602941177</v>
      </c>
      <c r="M200" s="50">
        <v>959.66777352941176</v>
      </c>
      <c r="N200" s="51">
        <v>0</v>
      </c>
      <c r="O200" s="13">
        <v>0.5</v>
      </c>
      <c r="P200" s="14">
        <v>0.5</v>
      </c>
      <c r="Q200" s="14">
        <v>0</v>
      </c>
      <c r="R200" s="26">
        <f t="shared" si="63"/>
        <v>0</v>
      </c>
      <c r="S200" s="15">
        <v>0.01</v>
      </c>
      <c r="T200" s="16">
        <v>0.05</v>
      </c>
      <c r="U200" s="16">
        <v>0</v>
      </c>
      <c r="V200" s="17">
        <v>0</v>
      </c>
      <c r="W200" s="61">
        <f t="shared" si="64"/>
        <v>13183.6590200719</v>
      </c>
      <c r="X200" s="61">
        <f t="shared" si="65"/>
        <v>13916.219145214751</v>
      </c>
      <c r="Y200" s="61">
        <f t="shared" si="66"/>
        <v>0</v>
      </c>
      <c r="Z200" s="76">
        <f t="shared" si="67"/>
        <v>0</v>
      </c>
      <c r="AA200" s="78">
        <f t="shared" si="68"/>
        <v>27099.878165286653</v>
      </c>
      <c r="AB200" s="79">
        <f t="shared" si="69"/>
        <v>4606.9792880987316</v>
      </c>
      <c r="AC200" s="61">
        <f t="shared" si="70"/>
        <v>839.00551595314721</v>
      </c>
      <c r="AD200" s="61">
        <f t="shared" si="71"/>
        <v>797.05524015548974</v>
      </c>
      <c r="AE200" s="61">
        <f t="shared" si="72"/>
        <v>843.56074397058819</v>
      </c>
      <c r="AF200" s="13">
        <v>0.4</v>
      </c>
      <c r="AG200" s="26">
        <f t="shared" si="73"/>
        <v>0.6</v>
      </c>
      <c r="AH200" s="81">
        <f t="shared" si="74"/>
        <v>848.12134723529425</v>
      </c>
      <c r="AI200" s="71">
        <f t="shared" si="79"/>
        <v>0.95</v>
      </c>
      <c r="AJ200" s="73">
        <f t="shared" si="75"/>
        <v>28836.125806000004</v>
      </c>
      <c r="AK200" s="75">
        <f t="shared" si="76"/>
        <v>27394.319515700001</v>
      </c>
      <c r="AL200" s="52">
        <f t="shared" si="80"/>
        <v>848.12134723529425</v>
      </c>
      <c r="AM200" s="71">
        <f t="shared" si="77"/>
        <v>0.95</v>
      </c>
      <c r="AN200" s="75">
        <f t="shared" si="78"/>
        <v>27394.319515700005</v>
      </c>
    </row>
    <row r="201" spans="1:40" x14ac:dyDescent="0.25">
      <c r="A201" s="27">
        <v>45413</v>
      </c>
      <c r="B201" s="28" t="s">
        <v>60</v>
      </c>
      <c r="C201" s="67">
        <v>0.17</v>
      </c>
      <c r="D201" s="29">
        <v>34</v>
      </c>
      <c r="E201" s="68">
        <v>34</v>
      </c>
      <c r="F201" s="19">
        <v>34</v>
      </c>
      <c r="G201" s="20">
        <v>34</v>
      </c>
      <c r="H201" s="12">
        <v>0.92</v>
      </c>
      <c r="I201" s="2">
        <f t="shared" si="61"/>
        <v>31.28</v>
      </c>
      <c r="J201" s="11">
        <f t="shared" si="62"/>
        <v>0.92</v>
      </c>
      <c r="K201" s="49">
        <v>820.7577276470588</v>
      </c>
      <c r="L201" s="50">
        <v>866.3637602941177</v>
      </c>
      <c r="M201" s="50">
        <v>959.66777352941176</v>
      </c>
      <c r="N201" s="51">
        <v>0</v>
      </c>
      <c r="O201" s="13">
        <v>0.5</v>
      </c>
      <c r="P201" s="14">
        <v>0.5</v>
      </c>
      <c r="Q201" s="14">
        <v>0</v>
      </c>
      <c r="R201" s="26">
        <f t="shared" si="63"/>
        <v>0</v>
      </c>
      <c r="S201" s="15">
        <v>0.01</v>
      </c>
      <c r="T201" s="16">
        <v>0.05</v>
      </c>
      <c r="U201" s="16">
        <v>0</v>
      </c>
      <c r="V201" s="17">
        <v>0</v>
      </c>
      <c r="W201" s="61">
        <f t="shared" si="64"/>
        <v>12767.332945753842</v>
      </c>
      <c r="X201" s="61">
        <f t="shared" si="65"/>
        <v>13476.759593260602</v>
      </c>
      <c r="Y201" s="61">
        <f t="shared" si="66"/>
        <v>0</v>
      </c>
      <c r="Z201" s="76">
        <f t="shared" si="67"/>
        <v>0</v>
      </c>
      <c r="AA201" s="78">
        <f t="shared" si="68"/>
        <v>26244.092539014444</v>
      </c>
      <c r="AB201" s="79">
        <f t="shared" si="69"/>
        <v>4461.4957316324562</v>
      </c>
      <c r="AC201" s="61">
        <f t="shared" si="70"/>
        <v>839.0055159531471</v>
      </c>
      <c r="AD201" s="61">
        <f t="shared" si="71"/>
        <v>771.88507467689544</v>
      </c>
      <c r="AE201" s="61">
        <f t="shared" si="72"/>
        <v>843.56074397058819</v>
      </c>
      <c r="AF201" s="13">
        <v>0.4</v>
      </c>
      <c r="AG201" s="26">
        <f t="shared" si="73"/>
        <v>0.6</v>
      </c>
      <c r="AH201" s="81">
        <f t="shared" si="74"/>
        <v>848.12134723529425</v>
      </c>
      <c r="AI201" s="71">
        <f t="shared" si="79"/>
        <v>0.92</v>
      </c>
      <c r="AJ201" s="73">
        <f t="shared" si="75"/>
        <v>28836.125806000004</v>
      </c>
      <c r="AK201" s="75">
        <f t="shared" si="76"/>
        <v>26529.235741520006</v>
      </c>
      <c r="AL201" s="52">
        <f t="shared" si="80"/>
        <v>848.12134723529425</v>
      </c>
      <c r="AM201" s="71">
        <f t="shared" si="77"/>
        <v>0.92</v>
      </c>
      <c r="AN201" s="75">
        <f t="shared" si="78"/>
        <v>26529.235741520006</v>
      </c>
    </row>
    <row r="202" spans="1:40" x14ac:dyDescent="0.25">
      <c r="A202" s="27">
        <v>45444</v>
      </c>
      <c r="B202" s="28" t="s">
        <v>60</v>
      </c>
      <c r="C202" s="67">
        <v>0.17</v>
      </c>
      <c r="D202" s="29">
        <v>34</v>
      </c>
      <c r="E202" s="68">
        <v>34</v>
      </c>
      <c r="F202" s="19">
        <v>34</v>
      </c>
      <c r="G202" s="20">
        <v>34</v>
      </c>
      <c r="H202" s="12">
        <v>0.92</v>
      </c>
      <c r="I202" s="2">
        <f t="shared" si="61"/>
        <v>31.28</v>
      </c>
      <c r="J202" s="11">
        <f t="shared" si="62"/>
        <v>0.92</v>
      </c>
      <c r="K202" s="49">
        <v>820.7577276470588</v>
      </c>
      <c r="L202" s="50">
        <v>866.3637602941177</v>
      </c>
      <c r="M202" s="50">
        <v>959.66777352941176</v>
      </c>
      <c r="N202" s="51">
        <v>0</v>
      </c>
      <c r="O202" s="13">
        <v>0.5</v>
      </c>
      <c r="P202" s="14">
        <v>0.5</v>
      </c>
      <c r="Q202" s="14">
        <v>0</v>
      </c>
      <c r="R202" s="26">
        <f t="shared" si="63"/>
        <v>0</v>
      </c>
      <c r="S202" s="15">
        <v>0.01</v>
      </c>
      <c r="T202" s="16">
        <v>0.05</v>
      </c>
      <c r="U202" s="16">
        <v>0</v>
      </c>
      <c r="V202" s="17">
        <v>0</v>
      </c>
      <c r="W202" s="61">
        <f t="shared" si="64"/>
        <v>12767.332945753842</v>
      </c>
      <c r="X202" s="61">
        <f t="shared" si="65"/>
        <v>13476.759593260602</v>
      </c>
      <c r="Y202" s="61">
        <f t="shared" si="66"/>
        <v>0</v>
      </c>
      <c r="Z202" s="76">
        <f t="shared" si="67"/>
        <v>0</v>
      </c>
      <c r="AA202" s="78">
        <f t="shared" si="68"/>
        <v>26244.092539014444</v>
      </c>
      <c r="AB202" s="79">
        <f t="shared" si="69"/>
        <v>4461.4957316324562</v>
      </c>
      <c r="AC202" s="61">
        <f t="shared" si="70"/>
        <v>839.0055159531471</v>
      </c>
      <c r="AD202" s="61">
        <f t="shared" si="71"/>
        <v>771.88507467689544</v>
      </c>
      <c r="AE202" s="61">
        <f t="shared" si="72"/>
        <v>843.56074397058819</v>
      </c>
      <c r="AF202" s="13">
        <v>0.4</v>
      </c>
      <c r="AG202" s="26">
        <f t="shared" si="73"/>
        <v>0.6</v>
      </c>
      <c r="AH202" s="81">
        <f t="shared" si="74"/>
        <v>848.12134723529425</v>
      </c>
      <c r="AI202" s="71">
        <f t="shared" si="79"/>
        <v>0.92</v>
      </c>
      <c r="AJ202" s="73">
        <f t="shared" si="75"/>
        <v>28836.125806000004</v>
      </c>
      <c r="AK202" s="75">
        <f t="shared" si="76"/>
        <v>26529.235741520006</v>
      </c>
      <c r="AL202" s="52">
        <f t="shared" si="80"/>
        <v>848.12134723529425</v>
      </c>
      <c r="AM202" s="71">
        <f t="shared" si="77"/>
        <v>0.92</v>
      </c>
      <c r="AN202" s="75">
        <f t="shared" si="78"/>
        <v>26529.235741520006</v>
      </c>
    </row>
    <row r="203" spans="1:40" x14ac:dyDescent="0.25">
      <c r="A203" s="27">
        <v>45474</v>
      </c>
      <c r="B203" s="28" t="s">
        <v>60</v>
      </c>
      <c r="C203" s="67">
        <v>0.17</v>
      </c>
      <c r="D203" s="29">
        <v>34</v>
      </c>
      <c r="E203" s="68">
        <v>34</v>
      </c>
      <c r="F203" s="19">
        <v>34</v>
      </c>
      <c r="G203" s="20">
        <v>34</v>
      </c>
      <c r="H203" s="12">
        <v>0.75</v>
      </c>
      <c r="I203" s="2">
        <f t="shared" si="61"/>
        <v>25.5</v>
      </c>
      <c r="J203" s="11">
        <f t="shared" si="62"/>
        <v>0.75</v>
      </c>
      <c r="K203" s="49">
        <v>820.7577276470588</v>
      </c>
      <c r="L203" s="50">
        <v>866.3637602941177</v>
      </c>
      <c r="M203" s="50">
        <v>959.66777352941176</v>
      </c>
      <c r="N203" s="51">
        <v>0</v>
      </c>
      <c r="O203" s="13">
        <v>0.5</v>
      </c>
      <c r="P203" s="14">
        <v>0.5</v>
      </c>
      <c r="Q203" s="14">
        <v>0</v>
      </c>
      <c r="R203" s="26">
        <f t="shared" si="63"/>
        <v>0</v>
      </c>
      <c r="S203" s="15">
        <v>0.01</v>
      </c>
      <c r="T203" s="16">
        <v>0.05</v>
      </c>
      <c r="U203" s="16">
        <v>0.2</v>
      </c>
      <c r="V203" s="17">
        <v>0</v>
      </c>
      <c r="W203" s="61">
        <f t="shared" si="64"/>
        <v>10303.505247676501</v>
      </c>
      <c r="X203" s="61">
        <f t="shared" si="65"/>
        <v>10876.027419416252</v>
      </c>
      <c r="Y203" s="61">
        <f t="shared" si="66"/>
        <v>0</v>
      </c>
      <c r="Z203" s="76">
        <f t="shared" si="67"/>
        <v>0</v>
      </c>
      <c r="AA203" s="78">
        <f t="shared" si="68"/>
        <v>21179.532667092753</v>
      </c>
      <c r="AB203" s="79">
        <f t="shared" si="69"/>
        <v>3600.5205534057682</v>
      </c>
      <c r="AC203" s="61">
        <f t="shared" si="70"/>
        <v>830.56990851344131</v>
      </c>
      <c r="AD203" s="61">
        <f t="shared" si="71"/>
        <v>622.92743138508104</v>
      </c>
      <c r="AE203" s="61">
        <f t="shared" si="72"/>
        <v>843.56074397058819</v>
      </c>
      <c r="AF203" s="13">
        <v>0.4</v>
      </c>
      <c r="AG203" s="26">
        <f t="shared" si="73"/>
        <v>0.6</v>
      </c>
      <c r="AH203" s="81">
        <f t="shared" si="74"/>
        <v>848.12134723529425</v>
      </c>
      <c r="AI203" s="71">
        <f t="shared" si="79"/>
        <v>0.75</v>
      </c>
      <c r="AJ203" s="73">
        <f t="shared" si="75"/>
        <v>28836.125806000004</v>
      </c>
      <c r="AK203" s="75">
        <f t="shared" si="76"/>
        <v>21627.094354500005</v>
      </c>
      <c r="AL203" s="52">
        <f t="shared" si="80"/>
        <v>848.12134723529425</v>
      </c>
      <c r="AM203" s="71">
        <f t="shared" si="77"/>
        <v>0.75</v>
      </c>
      <c r="AN203" s="75">
        <f t="shared" si="78"/>
        <v>21627.094354500005</v>
      </c>
    </row>
    <row r="204" spans="1:40" x14ac:dyDescent="0.25">
      <c r="A204" s="27">
        <v>45505</v>
      </c>
      <c r="B204" s="28" t="s">
        <v>60</v>
      </c>
      <c r="C204" s="67">
        <v>0.17</v>
      </c>
      <c r="D204" s="29">
        <v>34</v>
      </c>
      <c r="E204" s="68">
        <v>34</v>
      </c>
      <c r="F204" s="19">
        <v>34</v>
      </c>
      <c r="G204" s="20">
        <v>34</v>
      </c>
      <c r="H204" s="12">
        <v>0.4</v>
      </c>
      <c r="I204" s="2">
        <f t="shared" si="61"/>
        <v>13.600000000000001</v>
      </c>
      <c r="J204" s="11">
        <f t="shared" si="62"/>
        <v>0.4</v>
      </c>
      <c r="K204" s="49">
        <v>820.7577276470588</v>
      </c>
      <c r="L204" s="50">
        <v>866.3637602941177</v>
      </c>
      <c r="M204" s="50">
        <v>959.66777352941176</v>
      </c>
      <c r="N204" s="51">
        <v>0</v>
      </c>
      <c r="O204" s="13">
        <v>0.5</v>
      </c>
      <c r="P204" s="14">
        <v>0.5</v>
      </c>
      <c r="Q204" s="14">
        <v>0</v>
      </c>
      <c r="R204" s="26">
        <f t="shared" si="63"/>
        <v>0</v>
      </c>
      <c r="S204" s="15">
        <v>0.01</v>
      </c>
      <c r="T204" s="16">
        <v>0.05</v>
      </c>
      <c r="U204" s="16">
        <v>0.2</v>
      </c>
      <c r="V204" s="17">
        <v>0</v>
      </c>
      <c r="W204" s="61">
        <f t="shared" si="64"/>
        <v>5495.2027987608008</v>
      </c>
      <c r="X204" s="61">
        <f t="shared" si="65"/>
        <v>5800.5479570220014</v>
      </c>
      <c r="Y204" s="61">
        <f t="shared" si="66"/>
        <v>0</v>
      </c>
      <c r="Z204" s="76">
        <f t="shared" si="67"/>
        <v>0</v>
      </c>
      <c r="AA204" s="78">
        <f t="shared" si="68"/>
        <v>11295.750755782803</v>
      </c>
      <c r="AB204" s="79">
        <f t="shared" si="69"/>
        <v>1920.2776284830766</v>
      </c>
      <c r="AC204" s="61">
        <f t="shared" si="70"/>
        <v>830.56990851344131</v>
      </c>
      <c r="AD204" s="61">
        <f t="shared" si="71"/>
        <v>332.22796340537656</v>
      </c>
      <c r="AE204" s="61">
        <f t="shared" si="72"/>
        <v>843.56074397058819</v>
      </c>
      <c r="AF204" s="13">
        <v>0.4</v>
      </c>
      <c r="AG204" s="26">
        <f t="shared" si="73"/>
        <v>0.6</v>
      </c>
      <c r="AH204" s="81">
        <f t="shared" si="74"/>
        <v>848.12134723529425</v>
      </c>
      <c r="AI204" s="71">
        <f t="shared" si="79"/>
        <v>0.4</v>
      </c>
      <c r="AJ204" s="73">
        <f t="shared" si="75"/>
        <v>28836.125806000004</v>
      </c>
      <c r="AK204" s="75">
        <f t="shared" si="76"/>
        <v>11534.450322400002</v>
      </c>
      <c r="AL204" s="52">
        <f t="shared" si="80"/>
        <v>848.12134723529425</v>
      </c>
      <c r="AM204" s="71">
        <f t="shared" si="77"/>
        <v>0.4</v>
      </c>
      <c r="AN204" s="75">
        <f t="shared" si="78"/>
        <v>11534.450322400002</v>
      </c>
    </row>
    <row r="205" spans="1:40" x14ac:dyDescent="0.25">
      <c r="A205" s="27">
        <v>45536</v>
      </c>
      <c r="B205" s="28" t="s">
        <v>60</v>
      </c>
      <c r="C205" s="67">
        <v>0.17</v>
      </c>
      <c r="D205" s="29">
        <v>34</v>
      </c>
      <c r="E205" s="68">
        <v>34</v>
      </c>
      <c r="F205" s="19">
        <v>34</v>
      </c>
      <c r="G205" s="20">
        <v>34</v>
      </c>
      <c r="H205" s="12">
        <v>0.9</v>
      </c>
      <c r="I205" s="2">
        <f t="shared" si="61"/>
        <v>30.6</v>
      </c>
      <c r="J205" s="11">
        <f t="shared" si="62"/>
        <v>0.9</v>
      </c>
      <c r="K205" s="49">
        <v>838.87031911764711</v>
      </c>
      <c r="L205" s="50">
        <v>886.99255176470592</v>
      </c>
      <c r="M205" s="50">
        <v>980.6041397058824</v>
      </c>
      <c r="N205" s="51">
        <v>0</v>
      </c>
      <c r="O205" s="13">
        <v>0.5</v>
      </c>
      <c r="P205" s="14">
        <v>0.5</v>
      </c>
      <c r="Q205" s="14">
        <v>0</v>
      </c>
      <c r="R205" s="26">
        <f t="shared" si="63"/>
        <v>0</v>
      </c>
      <c r="S205" s="15">
        <v>0.01</v>
      </c>
      <c r="T205" s="16">
        <v>0.05</v>
      </c>
      <c r="U205" s="16">
        <v>0</v>
      </c>
      <c r="V205" s="17">
        <v>0.05</v>
      </c>
      <c r="W205" s="61">
        <f t="shared" si="64"/>
        <v>12701.234837322003</v>
      </c>
      <c r="X205" s="61">
        <f t="shared" si="65"/>
        <v>13429.847787163202</v>
      </c>
      <c r="Y205" s="61">
        <f t="shared" si="66"/>
        <v>0</v>
      </c>
      <c r="Z205" s="76">
        <f t="shared" si="67"/>
        <v>0</v>
      </c>
      <c r="AA205" s="78">
        <f t="shared" si="68"/>
        <v>26131.132624485203</v>
      </c>
      <c r="AB205" s="79">
        <f t="shared" si="69"/>
        <v>4442.2925461624845</v>
      </c>
      <c r="AC205" s="61">
        <f t="shared" si="70"/>
        <v>853.95858249951641</v>
      </c>
      <c r="AD205" s="61">
        <f t="shared" si="71"/>
        <v>768.56272424956478</v>
      </c>
      <c r="AE205" s="61">
        <f t="shared" si="72"/>
        <v>862.93143544117652</v>
      </c>
      <c r="AF205" s="13">
        <v>0.4</v>
      </c>
      <c r="AG205" s="26">
        <f t="shared" si="73"/>
        <v>0.6</v>
      </c>
      <c r="AH205" s="81">
        <f t="shared" si="74"/>
        <v>867.74365870588247</v>
      </c>
      <c r="AI205" s="71">
        <f t="shared" si="79"/>
        <v>0.9</v>
      </c>
      <c r="AJ205" s="73">
        <f t="shared" si="75"/>
        <v>29503.284396000003</v>
      </c>
      <c r="AK205" s="75">
        <f t="shared" si="76"/>
        <v>26552.955956400005</v>
      </c>
      <c r="AL205" s="52">
        <f t="shared" si="80"/>
        <v>867.74365870588247</v>
      </c>
      <c r="AM205" s="71">
        <f t="shared" si="77"/>
        <v>0.9</v>
      </c>
      <c r="AN205" s="75">
        <f t="shared" si="78"/>
        <v>26552.955956400005</v>
      </c>
    </row>
    <row r="206" spans="1:40" x14ac:dyDescent="0.25">
      <c r="A206" s="27">
        <v>45566</v>
      </c>
      <c r="B206" s="28" t="s">
        <v>60</v>
      </c>
      <c r="C206" s="67">
        <v>0.17</v>
      </c>
      <c r="D206" s="29">
        <v>34</v>
      </c>
      <c r="E206" s="68">
        <v>34</v>
      </c>
      <c r="F206" s="19">
        <v>34</v>
      </c>
      <c r="G206" s="20">
        <v>34</v>
      </c>
      <c r="H206" s="12">
        <v>0.96</v>
      </c>
      <c r="I206" s="2">
        <f t="shared" si="61"/>
        <v>32.64</v>
      </c>
      <c r="J206" s="11">
        <f t="shared" si="62"/>
        <v>0.96</v>
      </c>
      <c r="K206" s="49">
        <v>838.87031911764711</v>
      </c>
      <c r="L206" s="50">
        <v>886.99255176470592</v>
      </c>
      <c r="M206" s="50">
        <v>980.6041397058824</v>
      </c>
      <c r="N206" s="51">
        <v>0</v>
      </c>
      <c r="O206" s="13">
        <v>0.5</v>
      </c>
      <c r="P206" s="14">
        <v>0.5</v>
      </c>
      <c r="Q206" s="14">
        <v>0</v>
      </c>
      <c r="R206" s="26">
        <f t="shared" si="63"/>
        <v>0</v>
      </c>
      <c r="S206" s="15">
        <v>0.01</v>
      </c>
      <c r="T206" s="16">
        <v>0.05</v>
      </c>
      <c r="U206" s="16">
        <v>0</v>
      </c>
      <c r="V206" s="17">
        <v>0.05</v>
      </c>
      <c r="W206" s="61">
        <f t="shared" si="64"/>
        <v>13547.983826476802</v>
      </c>
      <c r="X206" s="61">
        <f t="shared" si="65"/>
        <v>14325.170972974081</v>
      </c>
      <c r="Y206" s="61">
        <f t="shared" si="66"/>
        <v>0</v>
      </c>
      <c r="Z206" s="76">
        <f t="shared" si="67"/>
        <v>0</v>
      </c>
      <c r="AA206" s="78">
        <f t="shared" si="68"/>
        <v>27873.204799450883</v>
      </c>
      <c r="AB206" s="79">
        <f t="shared" si="69"/>
        <v>4738.4448159066505</v>
      </c>
      <c r="AC206" s="61">
        <f t="shared" si="70"/>
        <v>853.95848037533347</v>
      </c>
      <c r="AD206" s="61">
        <f t="shared" si="71"/>
        <v>819.80014116032009</v>
      </c>
      <c r="AE206" s="61">
        <f t="shared" si="72"/>
        <v>862.93143544117652</v>
      </c>
      <c r="AF206" s="13">
        <v>0.4</v>
      </c>
      <c r="AG206" s="26">
        <f t="shared" si="73"/>
        <v>0.6</v>
      </c>
      <c r="AH206" s="81">
        <f t="shared" si="74"/>
        <v>867.74365870588247</v>
      </c>
      <c r="AI206" s="71">
        <f t="shared" si="79"/>
        <v>0.96</v>
      </c>
      <c r="AJ206" s="73">
        <f t="shared" si="75"/>
        <v>29503.284396000003</v>
      </c>
      <c r="AK206" s="75">
        <f t="shared" si="76"/>
        <v>28323.15302016</v>
      </c>
      <c r="AL206" s="52">
        <f t="shared" si="80"/>
        <v>867.74365870588247</v>
      </c>
      <c r="AM206" s="71">
        <f t="shared" si="77"/>
        <v>0.96</v>
      </c>
      <c r="AN206" s="75">
        <f t="shared" si="78"/>
        <v>28323.153020160004</v>
      </c>
    </row>
    <row r="207" spans="1:40" x14ac:dyDescent="0.25">
      <c r="A207" s="27">
        <v>45597</v>
      </c>
      <c r="B207" s="28" t="s">
        <v>60</v>
      </c>
      <c r="C207" s="67">
        <v>0.17</v>
      </c>
      <c r="D207" s="29">
        <v>34</v>
      </c>
      <c r="E207" s="68">
        <v>34</v>
      </c>
      <c r="F207" s="19">
        <v>34</v>
      </c>
      <c r="G207" s="20">
        <v>34</v>
      </c>
      <c r="H207" s="12">
        <v>0.96</v>
      </c>
      <c r="I207" s="2">
        <f t="shared" si="61"/>
        <v>32.64</v>
      </c>
      <c r="J207" s="11">
        <f t="shared" si="62"/>
        <v>0.96</v>
      </c>
      <c r="K207" s="49">
        <v>838.87031911764711</v>
      </c>
      <c r="L207" s="50">
        <v>886.99255176470592</v>
      </c>
      <c r="M207" s="50">
        <v>980.6041397058824</v>
      </c>
      <c r="N207" s="51">
        <v>0</v>
      </c>
      <c r="O207" s="13">
        <v>0.5</v>
      </c>
      <c r="P207" s="14">
        <v>0.5</v>
      </c>
      <c r="Q207" s="14">
        <v>0</v>
      </c>
      <c r="R207" s="26">
        <f t="shared" si="63"/>
        <v>0</v>
      </c>
      <c r="S207" s="15">
        <v>0.01</v>
      </c>
      <c r="T207" s="16">
        <v>0.05</v>
      </c>
      <c r="U207" s="16">
        <v>0</v>
      </c>
      <c r="V207" s="17">
        <v>0.05</v>
      </c>
      <c r="W207" s="61">
        <f t="shared" si="64"/>
        <v>13547.983826476802</v>
      </c>
      <c r="X207" s="61">
        <f t="shared" si="65"/>
        <v>14325.170972974081</v>
      </c>
      <c r="Y207" s="61">
        <f t="shared" si="66"/>
        <v>0</v>
      </c>
      <c r="Z207" s="76">
        <f t="shared" si="67"/>
        <v>0</v>
      </c>
      <c r="AA207" s="78">
        <f t="shared" si="68"/>
        <v>27873.204799450883</v>
      </c>
      <c r="AB207" s="79">
        <f t="shared" si="69"/>
        <v>4738.4448159066505</v>
      </c>
      <c r="AC207" s="61">
        <f t="shared" si="70"/>
        <v>853.95848037533347</v>
      </c>
      <c r="AD207" s="61">
        <f t="shared" si="71"/>
        <v>819.80014116032009</v>
      </c>
      <c r="AE207" s="61">
        <f t="shared" si="72"/>
        <v>862.93143544117652</v>
      </c>
      <c r="AF207" s="13">
        <v>0.4</v>
      </c>
      <c r="AG207" s="26">
        <f t="shared" si="73"/>
        <v>0.6</v>
      </c>
      <c r="AH207" s="81">
        <f t="shared" si="74"/>
        <v>867.74365870588247</v>
      </c>
      <c r="AI207" s="71">
        <f t="shared" si="79"/>
        <v>0.96</v>
      </c>
      <c r="AJ207" s="73">
        <f t="shared" si="75"/>
        <v>29503.284396000003</v>
      </c>
      <c r="AK207" s="75">
        <f t="shared" si="76"/>
        <v>28323.15302016</v>
      </c>
      <c r="AL207" s="52">
        <f t="shared" si="80"/>
        <v>867.74365870588247</v>
      </c>
      <c r="AM207" s="71">
        <f t="shared" si="77"/>
        <v>0.96</v>
      </c>
      <c r="AN207" s="75">
        <f t="shared" si="78"/>
        <v>28323.153020160004</v>
      </c>
    </row>
    <row r="208" spans="1:40" x14ac:dyDescent="0.25">
      <c r="A208" s="27">
        <v>45627</v>
      </c>
      <c r="B208" s="28" t="s">
        <v>60</v>
      </c>
      <c r="C208" s="67">
        <v>0.17</v>
      </c>
      <c r="D208" s="29">
        <v>34</v>
      </c>
      <c r="E208" s="68">
        <v>34</v>
      </c>
      <c r="F208" s="19">
        <v>34</v>
      </c>
      <c r="G208" s="20">
        <v>34</v>
      </c>
      <c r="H208" s="12">
        <v>0.95</v>
      </c>
      <c r="I208" s="2">
        <f t="shared" si="61"/>
        <v>32.299999999999997</v>
      </c>
      <c r="J208" s="11">
        <f t="shared" si="62"/>
        <v>0.95</v>
      </c>
      <c r="K208" s="49">
        <v>838.87031911764711</v>
      </c>
      <c r="L208" s="50">
        <v>886.99255176470592</v>
      </c>
      <c r="M208" s="50">
        <v>980.6041397058824</v>
      </c>
      <c r="N208" s="51">
        <v>0</v>
      </c>
      <c r="O208" s="13">
        <v>0.5</v>
      </c>
      <c r="P208" s="14">
        <v>0.5</v>
      </c>
      <c r="Q208" s="14">
        <v>0</v>
      </c>
      <c r="R208" s="26">
        <f t="shared" si="63"/>
        <v>0</v>
      </c>
      <c r="S208" s="15">
        <v>0.01</v>
      </c>
      <c r="T208" s="16">
        <v>0.05</v>
      </c>
      <c r="U208" s="16">
        <v>0</v>
      </c>
      <c r="V208" s="17">
        <v>0.05</v>
      </c>
      <c r="W208" s="61">
        <f t="shared" si="64"/>
        <v>13406.858994951001</v>
      </c>
      <c r="X208" s="61">
        <f t="shared" si="65"/>
        <v>14175.9504420056</v>
      </c>
      <c r="Y208" s="61">
        <f t="shared" si="66"/>
        <v>0</v>
      </c>
      <c r="Z208" s="76">
        <f t="shared" si="67"/>
        <v>0</v>
      </c>
      <c r="AA208" s="78">
        <f t="shared" si="68"/>
        <v>27582.859436956598</v>
      </c>
      <c r="AB208" s="79">
        <f t="shared" si="69"/>
        <v>4689.0861042826218</v>
      </c>
      <c r="AC208" s="61">
        <f t="shared" si="70"/>
        <v>853.95849650020432</v>
      </c>
      <c r="AD208" s="61">
        <f t="shared" si="71"/>
        <v>811.26057167519411</v>
      </c>
      <c r="AE208" s="61">
        <f t="shared" si="72"/>
        <v>862.93143544117652</v>
      </c>
      <c r="AF208" s="13">
        <v>0.4</v>
      </c>
      <c r="AG208" s="26">
        <f t="shared" si="73"/>
        <v>0.6</v>
      </c>
      <c r="AH208" s="81">
        <f t="shared" si="74"/>
        <v>867.74365870588247</v>
      </c>
      <c r="AI208" s="71">
        <f t="shared" si="79"/>
        <v>0.95</v>
      </c>
      <c r="AJ208" s="73">
        <f t="shared" si="75"/>
        <v>29503.284396000003</v>
      </c>
      <c r="AK208" s="75">
        <f t="shared" si="76"/>
        <v>28028.120176200002</v>
      </c>
      <c r="AL208" s="52">
        <f t="shared" si="80"/>
        <v>867.74365870588247</v>
      </c>
      <c r="AM208" s="71">
        <f t="shared" si="77"/>
        <v>0.95</v>
      </c>
      <c r="AN208" s="75">
        <f t="shared" si="78"/>
        <v>28028.120176200002</v>
      </c>
    </row>
    <row r="209" spans="1:40" x14ac:dyDescent="0.25">
      <c r="A209" s="27">
        <v>45292</v>
      </c>
      <c r="B209" s="28" t="s">
        <v>61</v>
      </c>
      <c r="C209" s="67">
        <v>0.17</v>
      </c>
      <c r="D209" s="29">
        <v>0</v>
      </c>
      <c r="E209" s="68">
        <v>0</v>
      </c>
      <c r="F209" s="19">
        <v>0</v>
      </c>
      <c r="G209" s="20">
        <v>0</v>
      </c>
      <c r="H209" s="12">
        <v>0</v>
      </c>
      <c r="I209" s="2">
        <f t="shared" si="61"/>
        <v>0</v>
      </c>
      <c r="J209" s="11">
        <f t="shared" si="62"/>
        <v>0</v>
      </c>
      <c r="K209" s="49">
        <v>692.47083339999995</v>
      </c>
      <c r="L209" s="50">
        <v>730.85258859999999</v>
      </c>
      <c r="M209" s="50">
        <v>809.21533880000004</v>
      </c>
      <c r="N209" s="51">
        <v>0</v>
      </c>
      <c r="O209" s="13">
        <v>0.4</v>
      </c>
      <c r="P209" s="14">
        <v>0.6</v>
      </c>
      <c r="Q209" s="14">
        <v>0</v>
      </c>
      <c r="R209" s="26">
        <f t="shared" si="63"/>
        <v>0</v>
      </c>
      <c r="S209" s="15"/>
      <c r="T209" s="16"/>
      <c r="U209" s="16"/>
      <c r="V209" s="17"/>
      <c r="W209" s="61">
        <f t="shared" si="64"/>
        <v>0</v>
      </c>
      <c r="X209" s="61">
        <f t="shared" si="65"/>
        <v>0</v>
      </c>
      <c r="Y209" s="61">
        <f t="shared" si="66"/>
        <v>0</v>
      </c>
      <c r="Z209" s="76">
        <f t="shared" si="67"/>
        <v>0</v>
      </c>
      <c r="AA209" s="78">
        <f t="shared" si="68"/>
        <v>0</v>
      </c>
      <c r="AB209" s="79">
        <f t="shared" si="69"/>
        <v>0</v>
      </c>
      <c r="AC209" s="61">
        <f t="shared" si="70"/>
        <v>0</v>
      </c>
      <c r="AD209" s="61">
        <f t="shared" si="71"/>
        <v>0</v>
      </c>
      <c r="AE209" s="61">
        <f t="shared" si="72"/>
        <v>715.49988652000002</v>
      </c>
      <c r="AF209" s="13">
        <v>0.4</v>
      </c>
      <c r="AG209" s="26">
        <f t="shared" si="73"/>
        <v>0.6</v>
      </c>
      <c r="AH209" s="81">
        <f t="shared" si="74"/>
        <v>715.49988652000002</v>
      </c>
      <c r="AI209" s="71">
        <f t="shared" si="79"/>
        <v>0</v>
      </c>
      <c r="AJ209" s="73">
        <f t="shared" si="75"/>
        <v>0</v>
      </c>
      <c r="AK209" s="75">
        <f t="shared" si="76"/>
        <v>0</v>
      </c>
      <c r="AL209" s="52">
        <f t="shared" si="80"/>
        <v>715.49988652000002</v>
      </c>
      <c r="AM209" s="71">
        <f t="shared" si="77"/>
        <v>0</v>
      </c>
      <c r="AN209" s="75">
        <f t="shared" si="78"/>
        <v>0</v>
      </c>
    </row>
    <row r="210" spans="1:40" x14ac:dyDescent="0.25">
      <c r="A210" s="27">
        <v>45323</v>
      </c>
      <c r="B210" s="28" t="s">
        <v>61</v>
      </c>
      <c r="C210" s="67">
        <v>0.17</v>
      </c>
      <c r="D210" s="29">
        <v>0</v>
      </c>
      <c r="E210" s="68">
        <v>0</v>
      </c>
      <c r="F210" s="19">
        <v>0</v>
      </c>
      <c r="G210" s="20">
        <v>0</v>
      </c>
      <c r="H210" s="12">
        <v>0</v>
      </c>
      <c r="I210" s="2">
        <f t="shared" si="61"/>
        <v>0</v>
      </c>
      <c r="J210" s="11">
        <f t="shared" si="62"/>
        <v>0</v>
      </c>
      <c r="K210" s="49">
        <v>692.47083339999995</v>
      </c>
      <c r="L210" s="50">
        <v>730.85258859999999</v>
      </c>
      <c r="M210" s="50">
        <v>809.21533880000004</v>
      </c>
      <c r="N210" s="51">
        <v>0</v>
      </c>
      <c r="O210" s="13">
        <v>0.4</v>
      </c>
      <c r="P210" s="14">
        <v>0.6</v>
      </c>
      <c r="Q210" s="14">
        <v>0</v>
      </c>
      <c r="R210" s="26">
        <f t="shared" si="63"/>
        <v>0</v>
      </c>
      <c r="S210" s="15"/>
      <c r="T210" s="16"/>
      <c r="U210" s="16"/>
      <c r="V210" s="17"/>
      <c r="W210" s="61">
        <f t="shared" si="64"/>
        <v>0</v>
      </c>
      <c r="X210" s="61">
        <f t="shared" si="65"/>
        <v>0</v>
      </c>
      <c r="Y210" s="61">
        <f t="shared" si="66"/>
        <v>0</v>
      </c>
      <c r="Z210" s="76">
        <f t="shared" si="67"/>
        <v>0</v>
      </c>
      <c r="AA210" s="78">
        <f t="shared" si="68"/>
        <v>0</v>
      </c>
      <c r="AB210" s="79">
        <f t="shared" si="69"/>
        <v>0</v>
      </c>
      <c r="AC210" s="61">
        <f t="shared" si="70"/>
        <v>0</v>
      </c>
      <c r="AD210" s="61">
        <f t="shared" si="71"/>
        <v>0</v>
      </c>
      <c r="AE210" s="61">
        <f t="shared" si="72"/>
        <v>715.49988652000002</v>
      </c>
      <c r="AF210" s="13">
        <v>0.4</v>
      </c>
      <c r="AG210" s="26">
        <f t="shared" si="73"/>
        <v>0.6</v>
      </c>
      <c r="AH210" s="81">
        <f t="shared" si="74"/>
        <v>715.49988652000002</v>
      </c>
      <c r="AI210" s="71">
        <f t="shared" si="79"/>
        <v>0</v>
      </c>
      <c r="AJ210" s="73">
        <f t="shared" si="75"/>
        <v>0</v>
      </c>
      <c r="AK210" s="75">
        <f t="shared" si="76"/>
        <v>0</v>
      </c>
      <c r="AL210" s="52">
        <f t="shared" si="80"/>
        <v>715.49988652000002</v>
      </c>
      <c r="AM210" s="71">
        <f t="shared" si="77"/>
        <v>0</v>
      </c>
      <c r="AN210" s="75">
        <f t="shared" si="78"/>
        <v>0</v>
      </c>
    </row>
    <row r="211" spans="1:40" x14ac:dyDescent="0.25">
      <c r="A211" s="27">
        <v>45352</v>
      </c>
      <c r="B211" s="28" t="s">
        <v>61</v>
      </c>
      <c r="C211" s="67">
        <v>0.17</v>
      </c>
      <c r="D211" s="29">
        <v>0</v>
      </c>
      <c r="E211" s="68">
        <v>0</v>
      </c>
      <c r="F211" s="19">
        <v>0</v>
      </c>
      <c r="G211" s="20">
        <v>0</v>
      </c>
      <c r="H211" s="12">
        <v>0.6</v>
      </c>
      <c r="I211" s="2">
        <f t="shared" si="61"/>
        <v>0</v>
      </c>
      <c r="J211" s="11">
        <f t="shared" si="62"/>
        <v>0</v>
      </c>
      <c r="K211" s="49">
        <v>692.47083339999995</v>
      </c>
      <c r="L211" s="50">
        <v>730.85258859999999</v>
      </c>
      <c r="M211" s="50">
        <v>809.21533880000004</v>
      </c>
      <c r="N211" s="51">
        <v>0</v>
      </c>
      <c r="O211" s="13">
        <v>0.4</v>
      </c>
      <c r="P211" s="14">
        <v>0.6</v>
      </c>
      <c r="Q211" s="14">
        <v>0</v>
      </c>
      <c r="R211" s="26">
        <f t="shared" si="63"/>
        <v>0</v>
      </c>
      <c r="S211" s="15"/>
      <c r="T211" s="16"/>
      <c r="U211" s="16"/>
      <c r="V211" s="17"/>
      <c r="W211" s="61">
        <f t="shared" si="64"/>
        <v>0</v>
      </c>
      <c r="X211" s="61">
        <f t="shared" si="65"/>
        <v>0</v>
      </c>
      <c r="Y211" s="61">
        <f t="shared" si="66"/>
        <v>0</v>
      </c>
      <c r="Z211" s="76">
        <f t="shared" si="67"/>
        <v>0</v>
      </c>
      <c r="AA211" s="78">
        <f t="shared" si="68"/>
        <v>0</v>
      </c>
      <c r="AB211" s="79">
        <f t="shared" si="69"/>
        <v>0</v>
      </c>
      <c r="AC211" s="61">
        <f t="shared" si="70"/>
        <v>0</v>
      </c>
      <c r="AD211" s="61">
        <f t="shared" si="71"/>
        <v>0</v>
      </c>
      <c r="AE211" s="61">
        <f t="shared" si="72"/>
        <v>715.49988652000002</v>
      </c>
      <c r="AF211" s="13">
        <v>0.4</v>
      </c>
      <c r="AG211" s="26">
        <f t="shared" si="73"/>
        <v>0.6</v>
      </c>
      <c r="AH211" s="81">
        <f t="shared" si="74"/>
        <v>715.49988652000002</v>
      </c>
      <c r="AI211" s="71">
        <f t="shared" si="79"/>
        <v>0</v>
      </c>
      <c r="AJ211" s="73">
        <f t="shared" si="75"/>
        <v>0</v>
      </c>
      <c r="AK211" s="75">
        <f t="shared" si="76"/>
        <v>0</v>
      </c>
      <c r="AL211" s="52">
        <f t="shared" si="80"/>
        <v>715.49988652000002</v>
      </c>
      <c r="AM211" s="71">
        <f t="shared" si="77"/>
        <v>0</v>
      </c>
      <c r="AN211" s="75">
        <f t="shared" si="78"/>
        <v>0</v>
      </c>
    </row>
    <row r="212" spans="1:40" x14ac:dyDescent="0.25">
      <c r="A212" s="27">
        <v>45383</v>
      </c>
      <c r="B212" s="28" t="s">
        <v>61</v>
      </c>
      <c r="C212" s="67">
        <v>0.17</v>
      </c>
      <c r="D212" s="29">
        <v>0</v>
      </c>
      <c r="E212" s="68">
        <v>0</v>
      </c>
      <c r="F212" s="19">
        <v>0</v>
      </c>
      <c r="G212" s="20">
        <v>0</v>
      </c>
      <c r="H212" s="12">
        <v>0.6</v>
      </c>
      <c r="I212" s="2">
        <f t="shared" si="61"/>
        <v>0</v>
      </c>
      <c r="J212" s="11">
        <f t="shared" si="62"/>
        <v>0</v>
      </c>
      <c r="K212" s="49">
        <v>692.47083339999995</v>
      </c>
      <c r="L212" s="50">
        <v>730.85258859999999</v>
      </c>
      <c r="M212" s="50">
        <v>809.21533880000004</v>
      </c>
      <c r="N212" s="51">
        <v>0</v>
      </c>
      <c r="O212" s="13">
        <v>0.4</v>
      </c>
      <c r="P212" s="14">
        <v>0.6</v>
      </c>
      <c r="Q212" s="14">
        <v>0</v>
      </c>
      <c r="R212" s="26">
        <f t="shared" si="63"/>
        <v>0</v>
      </c>
      <c r="S212" s="15"/>
      <c r="T212" s="16"/>
      <c r="U212" s="16"/>
      <c r="V212" s="17"/>
      <c r="W212" s="61">
        <f t="shared" si="64"/>
        <v>0</v>
      </c>
      <c r="X212" s="61">
        <f t="shared" si="65"/>
        <v>0</v>
      </c>
      <c r="Y212" s="61">
        <f t="shared" si="66"/>
        <v>0</v>
      </c>
      <c r="Z212" s="76">
        <f t="shared" si="67"/>
        <v>0</v>
      </c>
      <c r="AA212" s="78">
        <f t="shared" si="68"/>
        <v>0</v>
      </c>
      <c r="AB212" s="79">
        <f t="shared" si="69"/>
        <v>0</v>
      </c>
      <c r="AC212" s="61">
        <f t="shared" si="70"/>
        <v>0</v>
      </c>
      <c r="AD212" s="61">
        <f t="shared" si="71"/>
        <v>0</v>
      </c>
      <c r="AE212" s="61">
        <f t="shared" si="72"/>
        <v>715.49988652000002</v>
      </c>
      <c r="AF212" s="13">
        <v>0.4</v>
      </c>
      <c r="AG212" s="26">
        <f t="shared" si="73"/>
        <v>0.6</v>
      </c>
      <c r="AH212" s="81">
        <f t="shared" si="74"/>
        <v>715.49988652000002</v>
      </c>
      <c r="AI212" s="71">
        <f t="shared" si="79"/>
        <v>0</v>
      </c>
      <c r="AJ212" s="73">
        <f t="shared" si="75"/>
        <v>0</v>
      </c>
      <c r="AK212" s="75">
        <f t="shared" si="76"/>
        <v>0</v>
      </c>
      <c r="AL212" s="52">
        <f t="shared" si="80"/>
        <v>715.49988652000002</v>
      </c>
      <c r="AM212" s="71">
        <f t="shared" si="77"/>
        <v>0</v>
      </c>
      <c r="AN212" s="75">
        <f t="shared" si="78"/>
        <v>0</v>
      </c>
    </row>
    <row r="213" spans="1:40" x14ac:dyDescent="0.25">
      <c r="A213" s="27">
        <v>45413</v>
      </c>
      <c r="B213" s="28" t="s">
        <v>61</v>
      </c>
      <c r="C213" s="67">
        <v>0.17</v>
      </c>
      <c r="D213" s="29">
        <v>0</v>
      </c>
      <c r="E213" s="68">
        <v>0</v>
      </c>
      <c r="F213" s="19">
        <v>0</v>
      </c>
      <c r="G213" s="20">
        <v>0</v>
      </c>
      <c r="H213" s="12">
        <v>0.6</v>
      </c>
      <c r="I213" s="2">
        <f t="shared" si="61"/>
        <v>0</v>
      </c>
      <c r="J213" s="11">
        <f t="shared" si="62"/>
        <v>0</v>
      </c>
      <c r="K213" s="49">
        <v>692.47083339999995</v>
      </c>
      <c r="L213" s="50">
        <v>730.85258859999999</v>
      </c>
      <c r="M213" s="50">
        <v>809.21533880000004</v>
      </c>
      <c r="N213" s="51">
        <v>0</v>
      </c>
      <c r="O213" s="13">
        <v>0.4</v>
      </c>
      <c r="P213" s="14">
        <v>0.6</v>
      </c>
      <c r="Q213" s="14">
        <v>0</v>
      </c>
      <c r="R213" s="26">
        <f t="shared" si="63"/>
        <v>0</v>
      </c>
      <c r="S213" s="15"/>
      <c r="T213" s="16"/>
      <c r="U213" s="16"/>
      <c r="V213" s="17"/>
      <c r="W213" s="61">
        <f t="shared" si="64"/>
        <v>0</v>
      </c>
      <c r="X213" s="61">
        <f t="shared" si="65"/>
        <v>0</v>
      </c>
      <c r="Y213" s="61">
        <f t="shared" si="66"/>
        <v>0</v>
      </c>
      <c r="Z213" s="76">
        <f t="shared" si="67"/>
        <v>0</v>
      </c>
      <c r="AA213" s="78">
        <f t="shared" si="68"/>
        <v>0</v>
      </c>
      <c r="AB213" s="79">
        <f t="shared" si="69"/>
        <v>0</v>
      </c>
      <c r="AC213" s="61">
        <f t="shared" si="70"/>
        <v>0</v>
      </c>
      <c r="AD213" s="61">
        <f t="shared" si="71"/>
        <v>0</v>
      </c>
      <c r="AE213" s="61">
        <f t="shared" si="72"/>
        <v>715.49988652000002</v>
      </c>
      <c r="AF213" s="13">
        <v>0.4</v>
      </c>
      <c r="AG213" s="26">
        <f t="shared" si="73"/>
        <v>0.6</v>
      </c>
      <c r="AH213" s="81">
        <f t="shared" si="74"/>
        <v>715.49988652000002</v>
      </c>
      <c r="AI213" s="71">
        <f t="shared" si="79"/>
        <v>0</v>
      </c>
      <c r="AJ213" s="73">
        <f t="shared" si="75"/>
        <v>0</v>
      </c>
      <c r="AK213" s="75">
        <f t="shared" si="76"/>
        <v>0</v>
      </c>
      <c r="AL213" s="52">
        <f t="shared" si="80"/>
        <v>715.49988652000002</v>
      </c>
      <c r="AM213" s="71">
        <f t="shared" si="77"/>
        <v>0</v>
      </c>
      <c r="AN213" s="75">
        <f t="shared" si="78"/>
        <v>0</v>
      </c>
    </row>
    <row r="214" spans="1:40" x14ac:dyDescent="0.25">
      <c r="A214" s="27">
        <v>45444</v>
      </c>
      <c r="B214" s="28" t="s">
        <v>61</v>
      </c>
      <c r="C214" s="67">
        <v>0.17</v>
      </c>
      <c r="D214" s="29">
        <v>0</v>
      </c>
      <c r="E214" s="68">
        <v>0</v>
      </c>
      <c r="F214" s="19">
        <v>0</v>
      </c>
      <c r="G214" s="20">
        <v>0</v>
      </c>
      <c r="H214" s="12">
        <v>0.6</v>
      </c>
      <c r="I214" s="2">
        <f t="shared" si="61"/>
        <v>0</v>
      </c>
      <c r="J214" s="11">
        <f t="shared" si="62"/>
        <v>0</v>
      </c>
      <c r="K214" s="49">
        <v>692.47083339999995</v>
      </c>
      <c r="L214" s="50">
        <v>730.85258859999999</v>
      </c>
      <c r="M214" s="50">
        <v>809.21533880000004</v>
      </c>
      <c r="N214" s="51">
        <v>0</v>
      </c>
      <c r="O214" s="13">
        <v>0.4</v>
      </c>
      <c r="P214" s="14">
        <v>0.6</v>
      </c>
      <c r="Q214" s="14">
        <v>0</v>
      </c>
      <c r="R214" s="26">
        <f t="shared" si="63"/>
        <v>0</v>
      </c>
      <c r="S214" s="15"/>
      <c r="T214" s="16"/>
      <c r="U214" s="16"/>
      <c r="V214" s="17"/>
      <c r="W214" s="61">
        <f t="shared" si="64"/>
        <v>0</v>
      </c>
      <c r="X214" s="61">
        <f t="shared" si="65"/>
        <v>0</v>
      </c>
      <c r="Y214" s="61">
        <f t="shared" si="66"/>
        <v>0</v>
      </c>
      <c r="Z214" s="76">
        <f t="shared" si="67"/>
        <v>0</v>
      </c>
      <c r="AA214" s="78">
        <f t="shared" si="68"/>
        <v>0</v>
      </c>
      <c r="AB214" s="79">
        <f t="shared" si="69"/>
        <v>0</v>
      </c>
      <c r="AC214" s="61">
        <f t="shared" si="70"/>
        <v>0</v>
      </c>
      <c r="AD214" s="61">
        <f t="shared" si="71"/>
        <v>0</v>
      </c>
      <c r="AE214" s="61">
        <f t="shared" si="72"/>
        <v>715.49988652000002</v>
      </c>
      <c r="AF214" s="13">
        <v>0.4</v>
      </c>
      <c r="AG214" s="26">
        <f t="shared" si="73"/>
        <v>0.6</v>
      </c>
      <c r="AH214" s="81">
        <f t="shared" si="74"/>
        <v>715.49988652000002</v>
      </c>
      <c r="AI214" s="71">
        <f t="shared" si="79"/>
        <v>0</v>
      </c>
      <c r="AJ214" s="73">
        <f t="shared" si="75"/>
        <v>0</v>
      </c>
      <c r="AK214" s="75">
        <f t="shared" si="76"/>
        <v>0</v>
      </c>
      <c r="AL214" s="52">
        <f t="shared" si="80"/>
        <v>715.49988652000002</v>
      </c>
      <c r="AM214" s="71">
        <f t="shared" si="77"/>
        <v>0</v>
      </c>
      <c r="AN214" s="75">
        <f t="shared" si="78"/>
        <v>0</v>
      </c>
    </row>
    <row r="215" spans="1:40" x14ac:dyDescent="0.25">
      <c r="A215" s="27">
        <v>45474</v>
      </c>
      <c r="B215" s="28" t="s">
        <v>61</v>
      </c>
      <c r="C215" s="67">
        <v>0.17</v>
      </c>
      <c r="D215" s="29">
        <v>0</v>
      </c>
      <c r="E215" s="68">
        <v>0</v>
      </c>
      <c r="F215" s="19">
        <v>0</v>
      </c>
      <c r="G215" s="20">
        <v>0</v>
      </c>
      <c r="H215" s="12">
        <v>0.6</v>
      </c>
      <c r="I215" s="2">
        <f t="shared" si="61"/>
        <v>0</v>
      </c>
      <c r="J215" s="11">
        <f t="shared" si="62"/>
        <v>0</v>
      </c>
      <c r="K215" s="49">
        <v>692.47083339999995</v>
      </c>
      <c r="L215" s="50">
        <v>730.85258859999999</v>
      </c>
      <c r="M215" s="50">
        <v>809.21533880000004</v>
      </c>
      <c r="N215" s="51">
        <v>0</v>
      </c>
      <c r="O215" s="13">
        <v>0.4</v>
      </c>
      <c r="P215" s="14">
        <v>0.6</v>
      </c>
      <c r="Q215" s="14">
        <v>0</v>
      </c>
      <c r="R215" s="26">
        <f t="shared" si="63"/>
        <v>0</v>
      </c>
      <c r="S215" s="15"/>
      <c r="T215" s="16"/>
      <c r="U215" s="16"/>
      <c r="V215" s="17"/>
      <c r="W215" s="61">
        <f t="shared" si="64"/>
        <v>0</v>
      </c>
      <c r="X215" s="61">
        <f t="shared" si="65"/>
        <v>0</v>
      </c>
      <c r="Y215" s="61">
        <f t="shared" si="66"/>
        <v>0</v>
      </c>
      <c r="Z215" s="76">
        <f t="shared" si="67"/>
        <v>0</v>
      </c>
      <c r="AA215" s="78">
        <f t="shared" si="68"/>
        <v>0</v>
      </c>
      <c r="AB215" s="79">
        <f t="shared" si="69"/>
        <v>0</v>
      </c>
      <c r="AC215" s="61">
        <f t="shared" si="70"/>
        <v>0</v>
      </c>
      <c r="AD215" s="61">
        <f t="shared" si="71"/>
        <v>0</v>
      </c>
      <c r="AE215" s="61">
        <f t="shared" si="72"/>
        <v>715.49988652000002</v>
      </c>
      <c r="AF215" s="13">
        <v>0.4</v>
      </c>
      <c r="AG215" s="26">
        <f t="shared" si="73"/>
        <v>0.6</v>
      </c>
      <c r="AH215" s="81">
        <f t="shared" si="74"/>
        <v>715.49988652000002</v>
      </c>
      <c r="AI215" s="71">
        <f t="shared" si="79"/>
        <v>0</v>
      </c>
      <c r="AJ215" s="73">
        <f t="shared" si="75"/>
        <v>0</v>
      </c>
      <c r="AK215" s="75">
        <f t="shared" si="76"/>
        <v>0</v>
      </c>
      <c r="AL215" s="52">
        <f t="shared" si="80"/>
        <v>715.49988652000002</v>
      </c>
      <c r="AM215" s="71">
        <f t="shared" si="77"/>
        <v>0</v>
      </c>
      <c r="AN215" s="75">
        <f t="shared" si="78"/>
        <v>0</v>
      </c>
    </row>
    <row r="216" spans="1:40" x14ac:dyDescent="0.25">
      <c r="A216" s="27">
        <v>45505</v>
      </c>
      <c r="B216" s="28" t="s">
        <v>61</v>
      </c>
      <c r="C216" s="67">
        <v>0.17</v>
      </c>
      <c r="D216" s="29">
        <v>0</v>
      </c>
      <c r="E216" s="68">
        <v>0</v>
      </c>
      <c r="F216" s="19">
        <v>0</v>
      </c>
      <c r="G216" s="20">
        <v>0</v>
      </c>
      <c r="H216" s="12">
        <v>0.3</v>
      </c>
      <c r="I216" s="2">
        <f t="shared" si="61"/>
        <v>0</v>
      </c>
      <c r="J216" s="11">
        <f t="shared" si="62"/>
        <v>0</v>
      </c>
      <c r="K216" s="49">
        <v>692.47083339999995</v>
      </c>
      <c r="L216" s="50">
        <v>730.85258859999999</v>
      </c>
      <c r="M216" s="50">
        <v>809.21533880000004</v>
      </c>
      <c r="N216" s="51">
        <v>0</v>
      </c>
      <c r="O216" s="13">
        <v>0.4</v>
      </c>
      <c r="P216" s="14">
        <v>0.6</v>
      </c>
      <c r="Q216" s="14">
        <v>0</v>
      </c>
      <c r="R216" s="26">
        <f t="shared" si="63"/>
        <v>0</v>
      </c>
      <c r="S216" s="15"/>
      <c r="T216" s="16"/>
      <c r="U216" s="16"/>
      <c r="V216" s="17"/>
      <c r="W216" s="61">
        <f t="shared" si="64"/>
        <v>0</v>
      </c>
      <c r="X216" s="61">
        <f t="shared" si="65"/>
        <v>0</v>
      </c>
      <c r="Y216" s="61">
        <f t="shared" si="66"/>
        <v>0</v>
      </c>
      <c r="Z216" s="76">
        <f t="shared" si="67"/>
        <v>0</v>
      </c>
      <c r="AA216" s="78">
        <f t="shared" si="68"/>
        <v>0</v>
      </c>
      <c r="AB216" s="79">
        <f t="shared" si="69"/>
        <v>0</v>
      </c>
      <c r="AC216" s="61">
        <f t="shared" si="70"/>
        <v>0</v>
      </c>
      <c r="AD216" s="61">
        <f t="shared" si="71"/>
        <v>0</v>
      </c>
      <c r="AE216" s="61">
        <f t="shared" si="72"/>
        <v>715.49988652000002</v>
      </c>
      <c r="AF216" s="13">
        <v>0.4</v>
      </c>
      <c r="AG216" s="26">
        <f t="shared" si="73"/>
        <v>0.6</v>
      </c>
      <c r="AH216" s="81">
        <f t="shared" si="74"/>
        <v>715.49988652000002</v>
      </c>
      <c r="AI216" s="71">
        <f t="shared" si="79"/>
        <v>0</v>
      </c>
      <c r="AJ216" s="73">
        <f t="shared" si="75"/>
        <v>0</v>
      </c>
      <c r="AK216" s="75">
        <f t="shared" si="76"/>
        <v>0</v>
      </c>
      <c r="AL216" s="52">
        <f t="shared" si="80"/>
        <v>715.49988652000002</v>
      </c>
      <c r="AM216" s="71">
        <f t="shared" si="77"/>
        <v>0</v>
      </c>
      <c r="AN216" s="75">
        <f t="shared" si="78"/>
        <v>0</v>
      </c>
    </row>
    <row r="217" spans="1:40" x14ac:dyDescent="0.25">
      <c r="A217" s="27">
        <v>45536</v>
      </c>
      <c r="B217" s="28" t="s">
        <v>61</v>
      </c>
      <c r="C217" s="67">
        <v>0.17</v>
      </c>
      <c r="D217" s="29">
        <v>12</v>
      </c>
      <c r="E217" s="68">
        <v>12</v>
      </c>
      <c r="F217" s="19">
        <v>12</v>
      </c>
      <c r="G217" s="20">
        <v>12</v>
      </c>
      <c r="H217" s="12">
        <v>0.8</v>
      </c>
      <c r="I217" s="2">
        <f t="shared" si="61"/>
        <v>9.6000000000000014</v>
      </c>
      <c r="J217" s="11">
        <f t="shared" si="62"/>
        <v>0.80000000000000016</v>
      </c>
      <c r="K217" s="49">
        <v>707.93015146666664</v>
      </c>
      <c r="L217" s="50">
        <v>748.44422640000005</v>
      </c>
      <c r="M217" s="50">
        <v>828.6727563666667</v>
      </c>
      <c r="N217" s="51">
        <v>0</v>
      </c>
      <c r="O217" s="13">
        <v>0.4</v>
      </c>
      <c r="P217" s="14">
        <v>0.6</v>
      </c>
      <c r="Q217" s="14">
        <v>0</v>
      </c>
      <c r="R217" s="26">
        <f t="shared" si="63"/>
        <v>0</v>
      </c>
      <c r="S217" s="15"/>
      <c r="T217" s="16"/>
      <c r="U217" s="16"/>
      <c r="V217" s="17"/>
      <c r="W217" s="61">
        <f t="shared" si="64"/>
        <v>2718.4517816320003</v>
      </c>
      <c r="X217" s="61">
        <f t="shared" si="65"/>
        <v>4311.0387440640006</v>
      </c>
      <c r="Y217" s="61">
        <f t="shared" si="66"/>
        <v>0</v>
      </c>
      <c r="Z217" s="76">
        <f t="shared" si="67"/>
        <v>0</v>
      </c>
      <c r="AA217" s="78">
        <f t="shared" si="68"/>
        <v>7029.490525696001</v>
      </c>
      <c r="AB217" s="79">
        <f t="shared" si="69"/>
        <v>1195.0133893683203</v>
      </c>
      <c r="AC217" s="61">
        <f t="shared" si="70"/>
        <v>732.23859642666662</v>
      </c>
      <c r="AD217" s="61">
        <f t="shared" si="71"/>
        <v>585.79087714133345</v>
      </c>
      <c r="AE217" s="61">
        <f t="shared" si="72"/>
        <v>732.23859642666662</v>
      </c>
      <c r="AF217" s="13">
        <v>0.4</v>
      </c>
      <c r="AG217" s="26">
        <f t="shared" si="73"/>
        <v>0.6</v>
      </c>
      <c r="AH217" s="81">
        <f t="shared" si="74"/>
        <v>732.23859642666662</v>
      </c>
      <c r="AI217" s="71">
        <f t="shared" si="79"/>
        <v>0.80000000000000016</v>
      </c>
      <c r="AJ217" s="73">
        <f t="shared" si="75"/>
        <v>8786.8631571199985</v>
      </c>
      <c r="AK217" s="75">
        <f t="shared" si="76"/>
        <v>7029.4905256960001</v>
      </c>
      <c r="AL217" s="52">
        <f t="shared" si="80"/>
        <v>732.23859642666662</v>
      </c>
      <c r="AM217" s="71">
        <f t="shared" si="77"/>
        <v>0.80000000000000016</v>
      </c>
      <c r="AN217" s="75">
        <f t="shared" si="78"/>
        <v>7029.490525696001</v>
      </c>
    </row>
    <row r="218" spans="1:40" x14ac:dyDescent="0.25">
      <c r="A218" s="27">
        <v>45566</v>
      </c>
      <c r="B218" s="28" t="s">
        <v>61</v>
      </c>
      <c r="C218" s="67">
        <v>0.17</v>
      </c>
      <c r="D218" s="29">
        <v>12</v>
      </c>
      <c r="E218" s="68">
        <v>12</v>
      </c>
      <c r="F218" s="19">
        <v>12</v>
      </c>
      <c r="G218" s="20">
        <v>12</v>
      </c>
      <c r="H218" s="12">
        <v>0.8</v>
      </c>
      <c r="I218" s="2">
        <f t="shared" si="61"/>
        <v>9.6000000000000014</v>
      </c>
      <c r="J218" s="11">
        <f t="shared" si="62"/>
        <v>0.80000000000000016</v>
      </c>
      <c r="K218" s="49">
        <v>707.93015146666664</v>
      </c>
      <c r="L218" s="50">
        <v>748.44422640000005</v>
      </c>
      <c r="M218" s="50">
        <v>828.6727563666667</v>
      </c>
      <c r="N218" s="51">
        <v>0</v>
      </c>
      <c r="O218" s="13">
        <v>0.4</v>
      </c>
      <c r="P218" s="14">
        <v>0.6</v>
      </c>
      <c r="Q218" s="14">
        <v>0</v>
      </c>
      <c r="R218" s="26">
        <f t="shared" si="63"/>
        <v>0</v>
      </c>
      <c r="S218" s="15"/>
      <c r="T218" s="16"/>
      <c r="U218" s="16"/>
      <c r="V218" s="17"/>
      <c r="W218" s="61">
        <f t="shared" si="64"/>
        <v>2718.4517816320003</v>
      </c>
      <c r="X218" s="61">
        <f t="shared" si="65"/>
        <v>4311.0387440640006</v>
      </c>
      <c r="Y218" s="61">
        <f t="shared" si="66"/>
        <v>0</v>
      </c>
      <c r="Z218" s="76">
        <f t="shared" si="67"/>
        <v>0</v>
      </c>
      <c r="AA218" s="78">
        <f t="shared" si="68"/>
        <v>7029.490525696001</v>
      </c>
      <c r="AB218" s="79">
        <f t="shared" si="69"/>
        <v>1195.0133893683203</v>
      </c>
      <c r="AC218" s="61">
        <f t="shared" si="70"/>
        <v>732.23859642666662</v>
      </c>
      <c r="AD218" s="61">
        <f t="shared" si="71"/>
        <v>585.79087714133345</v>
      </c>
      <c r="AE218" s="61">
        <f t="shared" si="72"/>
        <v>732.23859642666662</v>
      </c>
      <c r="AF218" s="13">
        <v>0.4</v>
      </c>
      <c r="AG218" s="26">
        <f t="shared" si="73"/>
        <v>0.6</v>
      </c>
      <c r="AH218" s="81">
        <f t="shared" si="74"/>
        <v>732.23859642666662</v>
      </c>
      <c r="AI218" s="71">
        <f t="shared" si="79"/>
        <v>0.80000000000000016</v>
      </c>
      <c r="AJ218" s="73">
        <f t="shared" si="75"/>
        <v>8786.8631571199985</v>
      </c>
      <c r="AK218" s="75">
        <f t="shared" si="76"/>
        <v>7029.4905256960001</v>
      </c>
      <c r="AL218" s="52">
        <f t="shared" si="80"/>
        <v>732.23859642666662</v>
      </c>
      <c r="AM218" s="71">
        <f t="shared" si="77"/>
        <v>0.80000000000000016</v>
      </c>
      <c r="AN218" s="75">
        <f t="shared" si="78"/>
        <v>7029.490525696001</v>
      </c>
    </row>
    <row r="219" spans="1:40" x14ac:dyDescent="0.25">
      <c r="A219" s="27">
        <v>45597</v>
      </c>
      <c r="B219" s="28" t="s">
        <v>61</v>
      </c>
      <c r="C219" s="67">
        <v>0.17</v>
      </c>
      <c r="D219" s="29">
        <v>12</v>
      </c>
      <c r="E219" s="68">
        <v>12</v>
      </c>
      <c r="F219" s="19">
        <v>12</v>
      </c>
      <c r="G219" s="20">
        <v>12</v>
      </c>
      <c r="H219" s="12">
        <v>0.8</v>
      </c>
      <c r="I219" s="2">
        <f t="shared" si="61"/>
        <v>9.6000000000000014</v>
      </c>
      <c r="J219" s="11">
        <f t="shared" si="62"/>
        <v>0.80000000000000016</v>
      </c>
      <c r="K219" s="49">
        <v>707.93015146666664</v>
      </c>
      <c r="L219" s="50">
        <v>748.44422640000005</v>
      </c>
      <c r="M219" s="50">
        <v>828.6727563666667</v>
      </c>
      <c r="N219" s="51">
        <v>0</v>
      </c>
      <c r="O219" s="13">
        <v>0.4</v>
      </c>
      <c r="P219" s="14">
        <v>0.6</v>
      </c>
      <c r="Q219" s="14">
        <v>0</v>
      </c>
      <c r="R219" s="26">
        <f t="shared" si="63"/>
        <v>0</v>
      </c>
      <c r="S219" s="15"/>
      <c r="T219" s="16"/>
      <c r="U219" s="16"/>
      <c r="V219" s="17"/>
      <c r="W219" s="61">
        <f t="shared" si="64"/>
        <v>2718.4517816320003</v>
      </c>
      <c r="X219" s="61">
        <f t="shared" si="65"/>
        <v>4311.0387440640006</v>
      </c>
      <c r="Y219" s="61">
        <f t="shared" si="66"/>
        <v>0</v>
      </c>
      <c r="Z219" s="76">
        <f t="shared" si="67"/>
        <v>0</v>
      </c>
      <c r="AA219" s="78">
        <f t="shared" si="68"/>
        <v>7029.490525696001</v>
      </c>
      <c r="AB219" s="79">
        <f t="shared" si="69"/>
        <v>1195.0133893683203</v>
      </c>
      <c r="AC219" s="61">
        <f t="shared" si="70"/>
        <v>732.23859642666662</v>
      </c>
      <c r="AD219" s="61">
        <f t="shared" si="71"/>
        <v>585.79087714133345</v>
      </c>
      <c r="AE219" s="61">
        <f t="shared" si="72"/>
        <v>732.23859642666662</v>
      </c>
      <c r="AF219" s="13">
        <v>0.4</v>
      </c>
      <c r="AG219" s="26">
        <f t="shared" si="73"/>
        <v>0.6</v>
      </c>
      <c r="AH219" s="81">
        <f t="shared" si="74"/>
        <v>732.23859642666662</v>
      </c>
      <c r="AI219" s="71">
        <f t="shared" si="79"/>
        <v>0.80000000000000016</v>
      </c>
      <c r="AJ219" s="73">
        <f t="shared" si="75"/>
        <v>8786.8631571199985</v>
      </c>
      <c r="AK219" s="75">
        <f t="shared" si="76"/>
        <v>7029.4905256960001</v>
      </c>
      <c r="AL219" s="52">
        <f t="shared" si="80"/>
        <v>732.23859642666662</v>
      </c>
      <c r="AM219" s="71">
        <f t="shared" si="77"/>
        <v>0.80000000000000016</v>
      </c>
      <c r="AN219" s="75">
        <f t="shared" si="78"/>
        <v>7029.490525696001</v>
      </c>
    </row>
    <row r="220" spans="1:40" x14ac:dyDescent="0.25">
      <c r="A220" s="27">
        <v>45627</v>
      </c>
      <c r="B220" s="28" t="s">
        <v>61</v>
      </c>
      <c r="C220" s="67">
        <v>0.17</v>
      </c>
      <c r="D220" s="29">
        <v>12</v>
      </c>
      <c r="E220" s="68">
        <v>12</v>
      </c>
      <c r="F220" s="19">
        <v>12</v>
      </c>
      <c r="G220" s="20">
        <v>12</v>
      </c>
      <c r="H220" s="12">
        <v>0.8</v>
      </c>
      <c r="I220" s="2">
        <f t="shared" si="61"/>
        <v>9.6000000000000014</v>
      </c>
      <c r="J220" s="11">
        <f t="shared" si="62"/>
        <v>0.80000000000000016</v>
      </c>
      <c r="K220" s="49">
        <v>707.93015146666664</v>
      </c>
      <c r="L220" s="50">
        <v>748.44422640000005</v>
      </c>
      <c r="M220" s="50">
        <v>828.6727563666667</v>
      </c>
      <c r="N220" s="51">
        <v>0</v>
      </c>
      <c r="O220" s="13">
        <v>0.4</v>
      </c>
      <c r="P220" s="14">
        <v>0.6</v>
      </c>
      <c r="Q220" s="14">
        <v>0</v>
      </c>
      <c r="R220" s="26">
        <f t="shared" si="63"/>
        <v>0</v>
      </c>
      <c r="S220" s="15"/>
      <c r="T220" s="16"/>
      <c r="U220" s="16"/>
      <c r="V220" s="17"/>
      <c r="W220" s="61">
        <f t="shared" si="64"/>
        <v>2718.4517816320003</v>
      </c>
      <c r="X220" s="61">
        <f t="shared" si="65"/>
        <v>4311.0387440640006</v>
      </c>
      <c r="Y220" s="61">
        <f t="shared" si="66"/>
        <v>0</v>
      </c>
      <c r="Z220" s="76">
        <f t="shared" si="67"/>
        <v>0</v>
      </c>
      <c r="AA220" s="78">
        <f t="shared" si="68"/>
        <v>7029.490525696001</v>
      </c>
      <c r="AB220" s="79">
        <f t="shared" si="69"/>
        <v>1195.0133893683203</v>
      </c>
      <c r="AC220" s="61">
        <f t="shared" si="70"/>
        <v>732.23859642666662</v>
      </c>
      <c r="AD220" s="61">
        <f t="shared" si="71"/>
        <v>585.79087714133345</v>
      </c>
      <c r="AE220" s="61">
        <f t="shared" si="72"/>
        <v>732.23859642666662</v>
      </c>
      <c r="AF220" s="13">
        <v>0.4</v>
      </c>
      <c r="AG220" s="26">
        <f t="shared" si="73"/>
        <v>0.6</v>
      </c>
      <c r="AH220" s="81">
        <f t="shared" si="74"/>
        <v>732.23859642666662</v>
      </c>
      <c r="AI220" s="71">
        <f t="shared" si="79"/>
        <v>0.80000000000000016</v>
      </c>
      <c r="AJ220" s="73">
        <f t="shared" si="75"/>
        <v>8786.8631571199985</v>
      </c>
      <c r="AK220" s="75">
        <f t="shared" si="76"/>
        <v>7029.4905256960001</v>
      </c>
      <c r="AL220" s="52">
        <f t="shared" si="80"/>
        <v>732.23859642666662</v>
      </c>
      <c r="AM220" s="71">
        <f t="shared" si="77"/>
        <v>0.80000000000000016</v>
      </c>
      <c r="AN220" s="75">
        <f t="shared" si="78"/>
        <v>7029.490525696001</v>
      </c>
    </row>
    <row r="221" spans="1:40" x14ac:dyDescent="0.25">
      <c r="A221" s="27">
        <v>45292</v>
      </c>
      <c r="B221" s="28" t="s">
        <v>62</v>
      </c>
      <c r="C221" s="67">
        <v>0.08</v>
      </c>
      <c r="D221" s="29">
        <v>41</v>
      </c>
      <c r="E221" s="68">
        <v>41</v>
      </c>
      <c r="F221" s="19">
        <v>41</v>
      </c>
      <c r="G221" s="20">
        <v>41</v>
      </c>
      <c r="H221" s="12">
        <v>0.7</v>
      </c>
      <c r="I221" s="2">
        <f t="shared" si="61"/>
        <v>28.7</v>
      </c>
      <c r="J221" s="11">
        <f t="shared" si="62"/>
        <v>0.7</v>
      </c>
      <c r="K221" s="49">
        <v>886.04390243902435</v>
      </c>
      <c r="L221" s="50">
        <v>936.94634146341468</v>
      </c>
      <c r="M221" s="50">
        <v>1046.014634146341</v>
      </c>
      <c r="N221" s="51">
        <v>0</v>
      </c>
      <c r="O221" s="13">
        <v>1</v>
      </c>
      <c r="P221" s="14">
        <v>0</v>
      </c>
      <c r="Q221" s="14">
        <v>0</v>
      </c>
      <c r="R221" s="26">
        <f t="shared" si="63"/>
        <v>0</v>
      </c>
      <c r="S221" s="15"/>
      <c r="T221" s="16"/>
      <c r="U221" s="16"/>
      <c r="V221" s="17"/>
      <c r="W221" s="61">
        <f t="shared" si="64"/>
        <v>25429.46</v>
      </c>
      <c r="X221" s="61">
        <f t="shared" si="65"/>
        <v>0</v>
      </c>
      <c r="Y221" s="61">
        <f t="shared" si="66"/>
        <v>0</v>
      </c>
      <c r="Z221" s="76">
        <f t="shared" si="67"/>
        <v>0</v>
      </c>
      <c r="AA221" s="78">
        <f t="shared" si="68"/>
        <v>25429.46</v>
      </c>
      <c r="AB221" s="79">
        <f t="shared" si="69"/>
        <v>1849.4152727272726</v>
      </c>
      <c r="AC221" s="61">
        <f t="shared" si="70"/>
        <v>886.04390243902435</v>
      </c>
      <c r="AD221" s="61">
        <f t="shared" si="71"/>
        <v>620.23073170731709</v>
      </c>
      <c r="AE221" s="61">
        <f t="shared" si="72"/>
        <v>886.04390243902435</v>
      </c>
      <c r="AF221" s="13">
        <v>0.4</v>
      </c>
      <c r="AG221" s="26">
        <f t="shared" si="73"/>
        <v>0.6</v>
      </c>
      <c r="AH221" s="81">
        <f t="shared" si="74"/>
        <v>916.58536585365846</v>
      </c>
      <c r="AI221" s="71">
        <f t="shared" si="79"/>
        <v>0.7</v>
      </c>
      <c r="AJ221" s="73">
        <f t="shared" si="75"/>
        <v>37580</v>
      </c>
      <c r="AK221" s="75">
        <f t="shared" si="76"/>
        <v>26306</v>
      </c>
      <c r="AL221" s="52">
        <f t="shared" si="80"/>
        <v>916.58536585365846</v>
      </c>
      <c r="AM221" s="71">
        <f t="shared" si="77"/>
        <v>0.7</v>
      </c>
      <c r="AN221" s="75">
        <f t="shared" si="78"/>
        <v>26305.999999999996</v>
      </c>
    </row>
    <row r="222" spans="1:40" x14ac:dyDescent="0.25">
      <c r="A222" s="27">
        <v>45323</v>
      </c>
      <c r="B222" s="28" t="s">
        <v>62</v>
      </c>
      <c r="C222" s="67">
        <v>0.08</v>
      </c>
      <c r="D222" s="29">
        <v>41</v>
      </c>
      <c r="E222" s="68">
        <v>41</v>
      </c>
      <c r="F222" s="19">
        <v>41</v>
      </c>
      <c r="G222" s="20">
        <v>41</v>
      </c>
      <c r="H222" s="12">
        <v>0.7</v>
      </c>
      <c r="I222" s="2">
        <f t="shared" si="61"/>
        <v>28.7</v>
      </c>
      <c r="J222" s="11">
        <f t="shared" si="62"/>
        <v>0.7</v>
      </c>
      <c r="K222" s="49">
        <v>886.04390243902435</v>
      </c>
      <c r="L222" s="50">
        <v>936.94634146341468</v>
      </c>
      <c r="M222" s="50">
        <v>1046.014634146341</v>
      </c>
      <c r="N222" s="51">
        <v>0</v>
      </c>
      <c r="O222" s="13">
        <v>1</v>
      </c>
      <c r="P222" s="14">
        <v>0</v>
      </c>
      <c r="Q222" s="14">
        <v>0</v>
      </c>
      <c r="R222" s="26">
        <f t="shared" si="63"/>
        <v>0</v>
      </c>
      <c r="S222" s="15"/>
      <c r="T222" s="16"/>
      <c r="U222" s="16"/>
      <c r="V222" s="17"/>
      <c r="W222" s="61">
        <f t="shared" si="64"/>
        <v>25429.46</v>
      </c>
      <c r="X222" s="61">
        <f t="shared" si="65"/>
        <v>0</v>
      </c>
      <c r="Y222" s="61">
        <f t="shared" si="66"/>
        <v>0</v>
      </c>
      <c r="Z222" s="76">
        <f t="shared" si="67"/>
        <v>0</v>
      </c>
      <c r="AA222" s="78">
        <f t="shared" si="68"/>
        <v>25429.46</v>
      </c>
      <c r="AB222" s="79">
        <f t="shared" si="69"/>
        <v>1849.4152727272726</v>
      </c>
      <c r="AC222" s="61">
        <f t="shared" si="70"/>
        <v>886.04390243902435</v>
      </c>
      <c r="AD222" s="61">
        <f t="shared" si="71"/>
        <v>620.23073170731709</v>
      </c>
      <c r="AE222" s="61">
        <f t="shared" si="72"/>
        <v>886.04390243902435</v>
      </c>
      <c r="AF222" s="13">
        <v>0.4</v>
      </c>
      <c r="AG222" s="26">
        <f t="shared" si="73"/>
        <v>0.6</v>
      </c>
      <c r="AH222" s="81">
        <f t="shared" si="74"/>
        <v>916.58536585365846</v>
      </c>
      <c r="AI222" s="71">
        <f t="shared" si="79"/>
        <v>0.7</v>
      </c>
      <c r="AJ222" s="73">
        <f t="shared" si="75"/>
        <v>37580</v>
      </c>
      <c r="AK222" s="75">
        <f t="shared" si="76"/>
        <v>26306</v>
      </c>
      <c r="AL222" s="52">
        <f t="shared" si="80"/>
        <v>916.58536585365846</v>
      </c>
      <c r="AM222" s="71">
        <f t="shared" si="77"/>
        <v>0.7</v>
      </c>
      <c r="AN222" s="75">
        <f t="shared" si="78"/>
        <v>26305.999999999996</v>
      </c>
    </row>
    <row r="223" spans="1:40" x14ac:dyDescent="0.25">
      <c r="A223" s="27">
        <v>45352</v>
      </c>
      <c r="B223" s="28" t="s">
        <v>62</v>
      </c>
      <c r="C223" s="67">
        <v>0.08</v>
      </c>
      <c r="D223" s="29">
        <v>41</v>
      </c>
      <c r="E223" s="68">
        <v>41</v>
      </c>
      <c r="F223" s="19">
        <v>41</v>
      </c>
      <c r="G223" s="20">
        <v>41</v>
      </c>
      <c r="H223" s="12">
        <v>0.7</v>
      </c>
      <c r="I223" s="2">
        <f t="shared" si="61"/>
        <v>28.7</v>
      </c>
      <c r="J223" s="11">
        <f t="shared" si="62"/>
        <v>0.7</v>
      </c>
      <c r="K223" s="49">
        <v>886.04390243902435</v>
      </c>
      <c r="L223" s="50">
        <v>936.94634146341468</v>
      </c>
      <c r="M223" s="50">
        <v>1046.014634146341</v>
      </c>
      <c r="N223" s="51">
        <v>0</v>
      </c>
      <c r="O223" s="13">
        <v>1</v>
      </c>
      <c r="P223" s="14">
        <v>0</v>
      </c>
      <c r="Q223" s="14">
        <v>0</v>
      </c>
      <c r="R223" s="26">
        <f t="shared" si="63"/>
        <v>0</v>
      </c>
      <c r="S223" s="15"/>
      <c r="T223" s="16"/>
      <c r="U223" s="16"/>
      <c r="V223" s="17"/>
      <c r="W223" s="61">
        <f t="shared" si="64"/>
        <v>25429.46</v>
      </c>
      <c r="X223" s="61">
        <f t="shared" si="65"/>
        <v>0</v>
      </c>
      <c r="Y223" s="61">
        <f t="shared" si="66"/>
        <v>0</v>
      </c>
      <c r="Z223" s="76">
        <f t="shared" si="67"/>
        <v>0</v>
      </c>
      <c r="AA223" s="78">
        <f t="shared" si="68"/>
        <v>25429.46</v>
      </c>
      <c r="AB223" s="79">
        <f t="shared" si="69"/>
        <v>1849.4152727272726</v>
      </c>
      <c r="AC223" s="61">
        <f t="shared" si="70"/>
        <v>886.04390243902435</v>
      </c>
      <c r="AD223" s="61">
        <f t="shared" si="71"/>
        <v>620.23073170731709</v>
      </c>
      <c r="AE223" s="61">
        <f t="shared" si="72"/>
        <v>886.04390243902435</v>
      </c>
      <c r="AF223" s="13">
        <v>0.4</v>
      </c>
      <c r="AG223" s="26">
        <f t="shared" si="73"/>
        <v>0.6</v>
      </c>
      <c r="AH223" s="81">
        <f t="shared" si="74"/>
        <v>916.58536585365846</v>
      </c>
      <c r="AI223" s="71">
        <f t="shared" si="79"/>
        <v>0.7</v>
      </c>
      <c r="AJ223" s="73">
        <f t="shared" si="75"/>
        <v>37580</v>
      </c>
      <c r="AK223" s="75">
        <f t="shared" si="76"/>
        <v>26306</v>
      </c>
      <c r="AL223" s="52">
        <f t="shared" si="80"/>
        <v>916.58536585365846</v>
      </c>
      <c r="AM223" s="71">
        <f t="shared" si="77"/>
        <v>0.7</v>
      </c>
      <c r="AN223" s="75">
        <f t="shared" si="78"/>
        <v>26305.999999999996</v>
      </c>
    </row>
    <row r="224" spans="1:40" x14ac:dyDescent="0.25">
      <c r="A224" s="27">
        <v>45383</v>
      </c>
      <c r="B224" s="28" t="s">
        <v>62</v>
      </c>
      <c r="C224" s="67">
        <v>0.08</v>
      </c>
      <c r="D224" s="29">
        <v>41</v>
      </c>
      <c r="E224" s="68">
        <v>41</v>
      </c>
      <c r="F224" s="19">
        <v>41</v>
      </c>
      <c r="G224" s="20">
        <v>41</v>
      </c>
      <c r="H224" s="12">
        <v>0.7</v>
      </c>
      <c r="I224" s="2">
        <f t="shared" si="61"/>
        <v>28.7</v>
      </c>
      <c r="J224" s="11">
        <f t="shared" si="62"/>
        <v>0.7</v>
      </c>
      <c r="K224" s="49">
        <v>886.04390243902435</v>
      </c>
      <c r="L224" s="50">
        <v>936.94634146341468</v>
      </c>
      <c r="M224" s="50">
        <v>1046.014634146341</v>
      </c>
      <c r="N224" s="51">
        <v>0</v>
      </c>
      <c r="O224" s="13">
        <v>1</v>
      </c>
      <c r="P224" s="14">
        <v>0</v>
      </c>
      <c r="Q224" s="14">
        <v>0</v>
      </c>
      <c r="R224" s="26">
        <f t="shared" si="63"/>
        <v>0</v>
      </c>
      <c r="S224" s="15"/>
      <c r="T224" s="16"/>
      <c r="U224" s="16"/>
      <c r="V224" s="17"/>
      <c r="W224" s="61">
        <f t="shared" si="64"/>
        <v>25429.46</v>
      </c>
      <c r="X224" s="61">
        <f t="shared" si="65"/>
        <v>0</v>
      </c>
      <c r="Y224" s="61">
        <f t="shared" si="66"/>
        <v>0</v>
      </c>
      <c r="Z224" s="76">
        <f t="shared" si="67"/>
        <v>0</v>
      </c>
      <c r="AA224" s="78">
        <f t="shared" si="68"/>
        <v>25429.46</v>
      </c>
      <c r="AB224" s="79">
        <f t="shared" si="69"/>
        <v>1849.4152727272726</v>
      </c>
      <c r="AC224" s="61">
        <f t="shared" si="70"/>
        <v>886.04390243902435</v>
      </c>
      <c r="AD224" s="61">
        <f t="shared" si="71"/>
        <v>620.23073170731709</v>
      </c>
      <c r="AE224" s="61">
        <f t="shared" si="72"/>
        <v>886.04390243902435</v>
      </c>
      <c r="AF224" s="13">
        <v>0.4</v>
      </c>
      <c r="AG224" s="26">
        <f t="shared" si="73"/>
        <v>0.6</v>
      </c>
      <c r="AH224" s="81">
        <f t="shared" si="74"/>
        <v>916.58536585365846</v>
      </c>
      <c r="AI224" s="71">
        <f t="shared" si="79"/>
        <v>0.7</v>
      </c>
      <c r="AJ224" s="73">
        <f t="shared" si="75"/>
        <v>37580</v>
      </c>
      <c r="AK224" s="75">
        <f t="shared" si="76"/>
        <v>26306</v>
      </c>
      <c r="AL224" s="52">
        <f t="shared" si="80"/>
        <v>916.58536585365846</v>
      </c>
      <c r="AM224" s="71">
        <f t="shared" si="77"/>
        <v>0.7</v>
      </c>
      <c r="AN224" s="75">
        <f t="shared" si="78"/>
        <v>26305.999999999996</v>
      </c>
    </row>
    <row r="225" spans="1:40" x14ac:dyDescent="0.25">
      <c r="A225" s="27">
        <v>45413</v>
      </c>
      <c r="B225" s="28" t="s">
        <v>62</v>
      </c>
      <c r="C225" s="67">
        <v>0.08</v>
      </c>
      <c r="D225" s="29">
        <v>41</v>
      </c>
      <c r="E225" s="68">
        <v>41</v>
      </c>
      <c r="F225" s="19">
        <v>41</v>
      </c>
      <c r="G225" s="20">
        <v>41</v>
      </c>
      <c r="H225" s="12">
        <v>0.7</v>
      </c>
      <c r="I225" s="2">
        <f t="shared" si="61"/>
        <v>28.7</v>
      </c>
      <c r="J225" s="11">
        <f t="shared" si="62"/>
        <v>0.7</v>
      </c>
      <c r="K225" s="49">
        <v>886.04390243902435</v>
      </c>
      <c r="L225" s="50">
        <v>936.94634146341468</v>
      </c>
      <c r="M225" s="50">
        <v>1046.014634146341</v>
      </c>
      <c r="N225" s="51">
        <v>0</v>
      </c>
      <c r="O225" s="13">
        <v>1</v>
      </c>
      <c r="P225" s="14">
        <v>0</v>
      </c>
      <c r="Q225" s="14">
        <v>0</v>
      </c>
      <c r="R225" s="26">
        <f t="shared" si="63"/>
        <v>0</v>
      </c>
      <c r="S225" s="15"/>
      <c r="T225" s="16"/>
      <c r="U225" s="16"/>
      <c r="V225" s="17"/>
      <c r="W225" s="61">
        <f t="shared" si="64"/>
        <v>25429.46</v>
      </c>
      <c r="X225" s="61">
        <f t="shared" si="65"/>
        <v>0</v>
      </c>
      <c r="Y225" s="61">
        <f t="shared" si="66"/>
        <v>0</v>
      </c>
      <c r="Z225" s="76">
        <f t="shared" si="67"/>
        <v>0</v>
      </c>
      <c r="AA225" s="78">
        <f t="shared" si="68"/>
        <v>25429.46</v>
      </c>
      <c r="AB225" s="79">
        <f t="shared" si="69"/>
        <v>1849.4152727272726</v>
      </c>
      <c r="AC225" s="61">
        <f t="shared" si="70"/>
        <v>886.04390243902435</v>
      </c>
      <c r="AD225" s="61">
        <f t="shared" si="71"/>
        <v>620.23073170731709</v>
      </c>
      <c r="AE225" s="61">
        <f t="shared" si="72"/>
        <v>886.04390243902435</v>
      </c>
      <c r="AF225" s="13">
        <v>0.4</v>
      </c>
      <c r="AG225" s="26">
        <f t="shared" si="73"/>
        <v>0.6</v>
      </c>
      <c r="AH225" s="81">
        <f t="shared" si="74"/>
        <v>916.58536585365846</v>
      </c>
      <c r="AI225" s="71">
        <f t="shared" si="79"/>
        <v>0.7</v>
      </c>
      <c r="AJ225" s="73">
        <f t="shared" si="75"/>
        <v>37580</v>
      </c>
      <c r="AK225" s="75">
        <f t="shared" si="76"/>
        <v>26306</v>
      </c>
      <c r="AL225" s="52">
        <f t="shared" si="80"/>
        <v>916.58536585365846</v>
      </c>
      <c r="AM225" s="71">
        <f t="shared" si="77"/>
        <v>0.7</v>
      </c>
      <c r="AN225" s="75">
        <f t="shared" si="78"/>
        <v>26305.999999999996</v>
      </c>
    </row>
    <row r="226" spans="1:40" x14ac:dyDescent="0.25">
      <c r="A226" s="27">
        <v>45444</v>
      </c>
      <c r="B226" s="28" t="s">
        <v>62</v>
      </c>
      <c r="C226" s="67">
        <v>0.08</v>
      </c>
      <c r="D226" s="29">
        <v>41</v>
      </c>
      <c r="E226" s="68">
        <v>41</v>
      </c>
      <c r="F226" s="19">
        <v>41</v>
      </c>
      <c r="G226" s="20">
        <v>41</v>
      </c>
      <c r="H226" s="12">
        <v>0.7</v>
      </c>
      <c r="I226" s="2">
        <f t="shared" si="61"/>
        <v>28.7</v>
      </c>
      <c r="J226" s="11">
        <f t="shared" si="62"/>
        <v>0.7</v>
      </c>
      <c r="K226" s="49">
        <v>886.04390243902435</v>
      </c>
      <c r="L226" s="50">
        <v>936.94634146341468</v>
      </c>
      <c r="M226" s="50">
        <v>1046.014634146341</v>
      </c>
      <c r="N226" s="51">
        <v>0</v>
      </c>
      <c r="O226" s="13">
        <v>1</v>
      </c>
      <c r="P226" s="14">
        <v>0</v>
      </c>
      <c r="Q226" s="14">
        <v>0</v>
      </c>
      <c r="R226" s="26">
        <f t="shared" si="63"/>
        <v>0</v>
      </c>
      <c r="S226" s="15"/>
      <c r="T226" s="16"/>
      <c r="U226" s="16"/>
      <c r="V226" s="17"/>
      <c r="W226" s="61">
        <f t="shared" si="64"/>
        <v>25429.46</v>
      </c>
      <c r="X226" s="61">
        <f t="shared" si="65"/>
        <v>0</v>
      </c>
      <c r="Y226" s="61">
        <f t="shared" si="66"/>
        <v>0</v>
      </c>
      <c r="Z226" s="76">
        <f t="shared" si="67"/>
        <v>0</v>
      </c>
      <c r="AA226" s="78">
        <f t="shared" si="68"/>
        <v>25429.46</v>
      </c>
      <c r="AB226" s="79">
        <f t="shared" si="69"/>
        <v>1849.4152727272726</v>
      </c>
      <c r="AC226" s="61">
        <f t="shared" si="70"/>
        <v>886.04390243902435</v>
      </c>
      <c r="AD226" s="61">
        <f t="shared" si="71"/>
        <v>620.23073170731709</v>
      </c>
      <c r="AE226" s="61">
        <f t="shared" si="72"/>
        <v>886.04390243902435</v>
      </c>
      <c r="AF226" s="13">
        <v>0.4</v>
      </c>
      <c r="AG226" s="26">
        <f t="shared" si="73"/>
        <v>0.6</v>
      </c>
      <c r="AH226" s="81">
        <f t="shared" si="74"/>
        <v>916.58536585365846</v>
      </c>
      <c r="AI226" s="71">
        <f t="shared" si="79"/>
        <v>0.7</v>
      </c>
      <c r="AJ226" s="73">
        <f t="shared" si="75"/>
        <v>37580</v>
      </c>
      <c r="AK226" s="75">
        <f t="shared" si="76"/>
        <v>26306</v>
      </c>
      <c r="AL226" s="52">
        <f t="shared" si="80"/>
        <v>916.58536585365846</v>
      </c>
      <c r="AM226" s="71">
        <f t="shared" si="77"/>
        <v>0.7</v>
      </c>
      <c r="AN226" s="75">
        <f t="shared" si="78"/>
        <v>26305.999999999996</v>
      </c>
    </row>
    <row r="227" spans="1:40" x14ac:dyDescent="0.25">
      <c r="A227" s="27">
        <v>45474</v>
      </c>
      <c r="B227" s="28" t="s">
        <v>62</v>
      </c>
      <c r="C227" s="67">
        <v>0.08</v>
      </c>
      <c r="D227" s="29">
        <v>41</v>
      </c>
      <c r="E227" s="68">
        <v>41</v>
      </c>
      <c r="F227" s="19">
        <v>41</v>
      </c>
      <c r="G227" s="20">
        <v>41</v>
      </c>
      <c r="H227" s="12">
        <v>0.7</v>
      </c>
      <c r="I227" s="2">
        <f t="shared" si="61"/>
        <v>28.7</v>
      </c>
      <c r="J227" s="11">
        <f t="shared" si="62"/>
        <v>0.7</v>
      </c>
      <c r="K227" s="49">
        <v>886.04390243902435</v>
      </c>
      <c r="L227" s="50">
        <v>936.94634146341468</v>
      </c>
      <c r="M227" s="50">
        <v>1046.014634146341</v>
      </c>
      <c r="N227" s="51">
        <v>0</v>
      </c>
      <c r="O227" s="13">
        <v>1</v>
      </c>
      <c r="P227" s="14">
        <v>0</v>
      </c>
      <c r="Q227" s="14">
        <v>0</v>
      </c>
      <c r="R227" s="26">
        <f t="shared" si="63"/>
        <v>0</v>
      </c>
      <c r="S227" s="15"/>
      <c r="T227" s="16"/>
      <c r="U227" s="16"/>
      <c r="V227" s="17"/>
      <c r="W227" s="61">
        <f t="shared" si="64"/>
        <v>25429.46</v>
      </c>
      <c r="X227" s="61">
        <f t="shared" si="65"/>
        <v>0</v>
      </c>
      <c r="Y227" s="61">
        <f t="shared" si="66"/>
        <v>0</v>
      </c>
      <c r="Z227" s="76">
        <f t="shared" si="67"/>
        <v>0</v>
      </c>
      <c r="AA227" s="78">
        <f t="shared" si="68"/>
        <v>25429.46</v>
      </c>
      <c r="AB227" s="79">
        <f t="shared" si="69"/>
        <v>1849.4152727272726</v>
      </c>
      <c r="AC227" s="61">
        <f t="shared" si="70"/>
        <v>886.04390243902435</v>
      </c>
      <c r="AD227" s="61">
        <f t="shared" si="71"/>
        <v>620.23073170731709</v>
      </c>
      <c r="AE227" s="61">
        <f t="shared" si="72"/>
        <v>886.04390243902435</v>
      </c>
      <c r="AF227" s="13">
        <v>0.4</v>
      </c>
      <c r="AG227" s="26">
        <f t="shared" si="73"/>
        <v>0.6</v>
      </c>
      <c r="AH227" s="81">
        <f t="shared" si="74"/>
        <v>916.58536585365846</v>
      </c>
      <c r="AI227" s="71">
        <f t="shared" si="79"/>
        <v>0.7</v>
      </c>
      <c r="AJ227" s="73">
        <f t="shared" si="75"/>
        <v>37580</v>
      </c>
      <c r="AK227" s="75">
        <f t="shared" si="76"/>
        <v>26306</v>
      </c>
      <c r="AL227" s="52">
        <f t="shared" si="80"/>
        <v>916.58536585365846</v>
      </c>
      <c r="AM227" s="71">
        <f t="shared" si="77"/>
        <v>0.7</v>
      </c>
      <c r="AN227" s="75">
        <f t="shared" si="78"/>
        <v>26305.999999999996</v>
      </c>
    </row>
    <row r="228" spans="1:40" x14ac:dyDescent="0.25">
      <c r="A228" s="27">
        <v>45505</v>
      </c>
      <c r="B228" s="28" t="s">
        <v>62</v>
      </c>
      <c r="C228" s="67">
        <v>0.08</v>
      </c>
      <c r="D228" s="29">
        <v>41</v>
      </c>
      <c r="E228" s="68">
        <v>41</v>
      </c>
      <c r="F228" s="19">
        <v>41</v>
      </c>
      <c r="G228" s="20">
        <v>41</v>
      </c>
      <c r="H228" s="12">
        <v>0.2</v>
      </c>
      <c r="I228" s="2">
        <f t="shared" si="61"/>
        <v>8.2000000000000011</v>
      </c>
      <c r="J228" s="11">
        <f t="shared" si="62"/>
        <v>0.20000000000000004</v>
      </c>
      <c r="K228" s="49">
        <v>886.04390243902435</v>
      </c>
      <c r="L228" s="50">
        <v>936.94634146341468</v>
      </c>
      <c r="M228" s="50">
        <v>1046.014634146341</v>
      </c>
      <c r="N228" s="51">
        <v>0</v>
      </c>
      <c r="O228" s="13">
        <v>1</v>
      </c>
      <c r="P228" s="14">
        <v>0</v>
      </c>
      <c r="Q228" s="14">
        <v>0</v>
      </c>
      <c r="R228" s="26">
        <f t="shared" si="63"/>
        <v>0</v>
      </c>
      <c r="S228" s="15"/>
      <c r="T228" s="16"/>
      <c r="U228" s="16"/>
      <c r="V228" s="17"/>
      <c r="W228" s="61">
        <f t="shared" si="64"/>
        <v>7265.56</v>
      </c>
      <c r="X228" s="61">
        <f t="shared" si="65"/>
        <v>0</v>
      </c>
      <c r="Y228" s="61">
        <f t="shared" si="66"/>
        <v>0</v>
      </c>
      <c r="Z228" s="76">
        <f t="shared" si="67"/>
        <v>0</v>
      </c>
      <c r="AA228" s="78">
        <f t="shared" si="68"/>
        <v>7265.56</v>
      </c>
      <c r="AB228" s="79">
        <f t="shared" si="69"/>
        <v>528.40436363636366</v>
      </c>
      <c r="AC228" s="61">
        <f t="shared" si="70"/>
        <v>886.04390243902435</v>
      </c>
      <c r="AD228" s="61">
        <f t="shared" si="71"/>
        <v>177.20878048780489</v>
      </c>
      <c r="AE228" s="61">
        <f t="shared" si="72"/>
        <v>886.04390243902435</v>
      </c>
      <c r="AF228" s="13">
        <v>0.4</v>
      </c>
      <c r="AG228" s="26">
        <f t="shared" si="73"/>
        <v>0.6</v>
      </c>
      <c r="AH228" s="81">
        <f t="shared" si="74"/>
        <v>916.58536585365846</v>
      </c>
      <c r="AI228" s="71">
        <f t="shared" si="79"/>
        <v>0.20000000000000004</v>
      </c>
      <c r="AJ228" s="73">
        <f t="shared" si="75"/>
        <v>37580</v>
      </c>
      <c r="AK228" s="75">
        <f t="shared" si="76"/>
        <v>7516.0000000000018</v>
      </c>
      <c r="AL228" s="52">
        <f t="shared" si="80"/>
        <v>916.58536585365846</v>
      </c>
      <c r="AM228" s="71">
        <f t="shared" si="77"/>
        <v>0.20000000000000004</v>
      </c>
      <c r="AN228" s="75">
        <f t="shared" si="78"/>
        <v>7516.0000000000009</v>
      </c>
    </row>
    <row r="229" spans="1:40" x14ac:dyDescent="0.25">
      <c r="A229" s="27">
        <v>45536</v>
      </c>
      <c r="B229" s="28" t="s">
        <v>62</v>
      </c>
      <c r="C229" s="67">
        <v>0.08</v>
      </c>
      <c r="D229" s="29">
        <v>41</v>
      </c>
      <c r="E229" s="68">
        <v>41</v>
      </c>
      <c r="F229" s="19">
        <v>41</v>
      </c>
      <c r="G229" s="20">
        <v>41</v>
      </c>
      <c r="H229" s="12">
        <v>0.95</v>
      </c>
      <c r="I229" s="2">
        <f t="shared" si="61"/>
        <v>38.949999999999996</v>
      </c>
      <c r="J229" s="11">
        <f t="shared" si="62"/>
        <v>0.94999999999999984</v>
      </c>
      <c r="K229" s="49">
        <v>908.00536585365853</v>
      </c>
      <c r="L229" s="50">
        <v>965.68780487804884</v>
      </c>
      <c r="M229" s="50">
        <v>1072.058536585366</v>
      </c>
      <c r="N229" s="51">
        <v>0</v>
      </c>
      <c r="O229" s="13">
        <v>1</v>
      </c>
      <c r="P229" s="14">
        <v>0</v>
      </c>
      <c r="Q229" s="14">
        <v>0</v>
      </c>
      <c r="R229" s="26">
        <f t="shared" si="63"/>
        <v>0</v>
      </c>
      <c r="S229" s="15"/>
      <c r="T229" s="16"/>
      <c r="U229" s="16"/>
      <c r="V229" s="17"/>
      <c r="W229" s="61">
        <f t="shared" si="64"/>
        <v>35366.808999999994</v>
      </c>
      <c r="X229" s="61">
        <f t="shared" si="65"/>
        <v>0</v>
      </c>
      <c r="Y229" s="61">
        <f t="shared" si="66"/>
        <v>0</v>
      </c>
      <c r="Z229" s="76">
        <f t="shared" si="67"/>
        <v>0</v>
      </c>
      <c r="AA229" s="78">
        <f t="shared" si="68"/>
        <v>35366.808999999994</v>
      </c>
      <c r="AB229" s="79">
        <f t="shared" si="69"/>
        <v>2572.1315636363629</v>
      </c>
      <c r="AC229" s="61">
        <f t="shared" si="70"/>
        <v>908.00536585365853</v>
      </c>
      <c r="AD229" s="61">
        <f t="shared" si="71"/>
        <v>862.60509756097542</v>
      </c>
      <c r="AE229" s="61">
        <f t="shared" si="72"/>
        <v>908.00536585365853</v>
      </c>
      <c r="AF229" s="13">
        <v>0.4</v>
      </c>
      <c r="AG229" s="26">
        <f t="shared" si="73"/>
        <v>0.6</v>
      </c>
      <c r="AH229" s="81">
        <f t="shared" si="74"/>
        <v>942.61482926829262</v>
      </c>
      <c r="AI229" s="71">
        <f t="shared" si="79"/>
        <v>0.94999999999999984</v>
      </c>
      <c r="AJ229" s="73">
        <f t="shared" si="75"/>
        <v>38647.207999999999</v>
      </c>
      <c r="AK229" s="75">
        <f t="shared" si="76"/>
        <v>36714.847599999994</v>
      </c>
      <c r="AL229" s="52">
        <f t="shared" si="80"/>
        <v>942.61482926829262</v>
      </c>
      <c r="AM229" s="71">
        <f t="shared" si="77"/>
        <v>0.94999999999999984</v>
      </c>
      <c r="AN229" s="75">
        <f t="shared" si="78"/>
        <v>36714.847599999994</v>
      </c>
    </row>
    <row r="230" spans="1:40" x14ac:dyDescent="0.25">
      <c r="A230" s="27">
        <v>45566</v>
      </c>
      <c r="B230" s="28" t="s">
        <v>62</v>
      </c>
      <c r="C230" s="67">
        <v>0.08</v>
      </c>
      <c r="D230" s="29">
        <v>41</v>
      </c>
      <c r="E230" s="68">
        <v>41</v>
      </c>
      <c r="F230" s="19">
        <v>41</v>
      </c>
      <c r="G230" s="20">
        <v>41</v>
      </c>
      <c r="H230" s="12">
        <v>0.95</v>
      </c>
      <c r="I230" s="2">
        <f t="shared" si="61"/>
        <v>38.949999999999996</v>
      </c>
      <c r="J230" s="11">
        <f t="shared" si="62"/>
        <v>0.94999999999999984</v>
      </c>
      <c r="K230" s="49">
        <v>908.00536585365853</v>
      </c>
      <c r="L230" s="50">
        <v>965.68780487804884</v>
      </c>
      <c r="M230" s="50">
        <v>1072.058536585366</v>
      </c>
      <c r="N230" s="51">
        <v>0</v>
      </c>
      <c r="O230" s="13">
        <v>1</v>
      </c>
      <c r="P230" s="14">
        <v>0</v>
      </c>
      <c r="Q230" s="14">
        <v>0</v>
      </c>
      <c r="R230" s="26">
        <f t="shared" si="63"/>
        <v>0</v>
      </c>
      <c r="S230" s="15"/>
      <c r="T230" s="16"/>
      <c r="U230" s="16"/>
      <c r="V230" s="17"/>
      <c r="W230" s="61">
        <f t="shared" si="64"/>
        <v>35366.808999999994</v>
      </c>
      <c r="X230" s="61">
        <f t="shared" si="65"/>
        <v>0</v>
      </c>
      <c r="Y230" s="61">
        <f t="shared" si="66"/>
        <v>0</v>
      </c>
      <c r="Z230" s="76">
        <f t="shared" si="67"/>
        <v>0</v>
      </c>
      <c r="AA230" s="78">
        <f t="shared" si="68"/>
        <v>35366.808999999994</v>
      </c>
      <c r="AB230" s="79">
        <f t="shared" si="69"/>
        <v>2572.1315636363629</v>
      </c>
      <c r="AC230" s="61">
        <f t="shared" si="70"/>
        <v>908.00536585365853</v>
      </c>
      <c r="AD230" s="61">
        <f t="shared" si="71"/>
        <v>862.60509756097542</v>
      </c>
      <c r="AE230" s="61">
        <f t="shared" si="72"/>
        <v>908.00536585365853</v>
      </c>
      <c r="AF230" s="13">
        <v>0.4</v>
      </c>
      <c r="AG230" s="26">
        <f t="shared" si="73"/>
        <v>0.6</v>
      </c>
      <c r="AH230" s="81">
        <f t="shared" si="74"/>
        <v>942.61482926829262</v>
      </c>
      <c r="AI230" s="71">
        <f t="shared" si="79"/>
        <v>0.94999999999999984</v>
      </c>
      <c r="AJ230" s="73">
        <f t="shared" si="75"/>
        <v>38647.207999999999</v>
      </c>
      <c r="AK230" s="75">
        <f t="shared" si="76"/>
        <v>36714.847599999994</v>
      </c>
      <c r="AL230" s="52">
        <f t="shared" si="80"/>
        <v>942.61482926829262</v>
      </c>
      <c r="AM230" s="71">
        <f t="shared" si="77"/>
        <v>0.94999999999999984</v>
      </c>
      <c r="AN230" s="75">
        <f t="shared" si="78"/>
        <v>36714.847599999994</v>
      </c>
    </row>
    <row r="231" spans="1:40" x14ac:dyDescent="0.25">
      <c r="A231" s="27">
        <v>45597</v>
      </c>
      <c r="B231" s="28" t="s">
        <v>62</v>
      </c>
      <c r="C231" s="67">
        <v>0.08</v>
      </c>
      <c r="D231" s="29">
        <v>41</v>
      </c>
      <c r="E231" s="68">
        <v>41</v>
      </c>
      <c r="F231" s="19">
        <v>41</v>
      </c>
      <c r="G231" s="20">
        <v>41</v>
      </c>
      <c r="H231" s="12">
        <v>0.95</v>
      </c>
      <c r="I231" s="2">
        <f t="shared" si="61"/>
        <v>38.949999999999996</v>
      </c>
      <c r="J231" s="11">
        <f t="shared" si="62"/>
        <v>0.94999999999999984</v>
      </c>
      <c r="K231" s="49">
        <v>908.00536585365853</v>
      </c>
      <c r="L231" s="50">
        <v>965.68780487804884</v>
      </c>
      <c r="M231" s="50">
        <v>1072.058536585366</v>
      </c>
      <c r="N231" s="51">
        <v>0</v>
      </c>
      <c r="O231" s="13">
        <v>1</v>
      </c>
      <c r="P231" s="14">
        <v>0</v>
      </c>
      <c r="Q231" s="14">
        <v>0</v>
      </c>
      <c r="R231" s="26">
        <f t="shared" si="63"/>
        <v>0</v>
      </c>
      <c r="S231" s="15"/>
      <c r="T231" s="16"/>
      <c r="U231" s="16"/>
      <c r="V231" s="17"/>
      <c r="W231" s="61">
        <f t="shared" si="64"/>
        <v>35366.808999999994</v>
      </c>
      <c r="X231" s="61">
        <f t="shared" si="65"/>
        <v>0</v>
      </c>
      <c r="Y231" s="61">
        <f t="shared" si="66"/>
        <v>0</v>
      </c>
      <c r="Z231" s="76">
        <f t="shared" si="67"/>
        <v>0</v>
      </c>
      <c r="AA231" s="78">
        <f t="shared" si="68"/>
        <v>35366.808999999994</v>
      </c>
      <c r="AB231" s="79">
        <f t="shared" si="69"/>
        <v>2572.1315636363629</v>
      </c>
      <c r="AC231" s="61">
        <f t="shared" si="70"/>
        <v>908.00536585365853</v>
      </c>
      <c r="AD231" s="61">
        <f t="shared" si="71"/>
        <v>862.60509756097542</v>
      </c>
      <c r="AE231" s="61">
        <f t="shared" si="72"/>
        <v>908.00536585365853</v>
      </c>
      <c r="AF231" s="13">
        <v>0.4</v>
      </c>
      <c r="AG231" s="26">
        <f t="shared" si="73"/>
        <v>0.6</v>
      </c>
      <c r="AH231" s="81">
        <f t="shared" si="74"/>
        <v>942.61482926829262</v>
      </c>
      <c r="AI231" s="71">
        <f t="shared" si="79"/>
        <v>0.94999999999999984</v>
      </c>
      <c r="AJ231" s="73">
        <f t="shared" si="75"/>
        <v>38647.207999999999</v>
      </c>
      <c r="AK231" s="75">
        <f t="shared" si="76"/>
        <v>36714.847599999994</v>
      </c>
      <c r="AL231" s="52">
        <f t="shared" si="80"/>
        <v>942.61482926829262</v>
      </c>
      <c r="AM231" s="71">
        <f t="shared" si="77"/>
        <v>0.94999999999999984</v>
      </c>
      <c r="AN231" s="75">
        <f t="shared" si="78"/>
        <v>36714.847599999994</v>
      </c>
    </row>
    <row r="232" spans="1:40" x14ac:dyDescent="0.25">
      <c r="A232" s="27">
        <v>45627</v>
      </c>
      <c r="B232" s="28" t="s">
        <v>62</v>
      </c>
      <c r="C232" s="67">
        <v>0.08</v>
      </c>
      <c r="D232" s="29">
        <v>41</v>
      </c>
      <c r="E232" s="68">
        <v>41</v>
      </c>
      <c r="F232" s="19">
        <v>41</v>
      </c>
      <c r="G232" s="20">
        <v>41</v>
      </c>
      <c r="H232" s="12">
        <v>0.95</v>
      </c>
      <c r="I232" s="2">
        <f t="shared" si="61"/>
        <v>38.949999999999996</v>
      </c>
      <c r="J232" s="11">
        <f t="shared" si="62"/>
        <v>0.94999999999999984</v>
      </c>
      <c r="K232" s="49">
        <v>908.00536585365853</v>
      </c>
      <c r="L232" s="50">
        <v>965.68780487804884</v>
      </c>
      <c r="M232" s="50">
        <v>1072.058536585366</v>
      </c>
      <c r="N232" s="51">
        <v>0</v>
      </c>
      <c r="O232" s="13">
        <v>1</v>
      </c>
      <c r="P232" s="14">
        <v>0</v>
      </c>
      <c r="Q232" s="14">
        <v>0</v>
      </c>
      <c r="R232" s="26">
        <f t="shared" si="63"/>
        <v>0</v>
      </c>
      <c r="S232" s="15"/>
      <c r="T232" s="16"/>
      <c r="U232" s="16"/>
      <c r="V232" s="17"/>
      <c r="W232" s="61">
        <f t="shared" si="64"/>
        <v>35366.808999999994</v>
      </c>
      <c r="X232" s="61">
        <f t="shared" si="65"/>
        <v>0</v>
      </c>
      <c r="Y232" s="61">
        <f t="shared" si="66"/>
        <v>0</v>
      </c>
      <c r="Z232" s="76">
        <f t="shared" si="67"/>
        <v>0</v>
      </c>
      <c r="AA232" s="78">
        <f t="shared" si="68"/>
        <v>35366.808999999994</v>
      </c>
      <c r="AB232" s="79">
        <f t="shared" si="69"/>
        <v>2572.1315636363629</v>
      </c>
      <c r="AC232" s="61">
        <f t="shared" si="70"/>
        <v>908.00536585365853</v>
      </c>
      <c r="AD232" s="61">
        <f t="shared" si="71"/>
        <v>862.60509756097542</v>
      </c>
      <c r="AE232" s="61">
        <f t="shared" si="72"/>
        <v>908.00536585365853</v>
      </c>
      <c r="AF232" s="13">
        <v>0.4</v>
      </c>
      <c r="AG232" s="26">
        <f t="shared" si="73"/>
        <v>0.6</v>
      </c>
      <c r="AH232" s="81">
        <f t="shared" si="74"/>
        <v>942.61482926829262</v>
      </c>
      <c r="AI232" s="71">
        <f t="shared" si="79"/>
        <v>0.94999999999999984</v>
      </c>
      <c r="AJ232" s="73">
        <f t="shared" si="75"/>
        <v>38647.207999999999</v>
      </c>
      <c r="AK232" s="75">
        <f t="shared" si="76"/>
        <v>36714.847599999994</v>
      </c>
      <c r="AL232" s="52">
        <f t="shared" si="80"/>
        <v>942.61482926829262</v>
      </c>
      <c r="AM232" s="71">
        <f t="shared" si="77"/>
        <v>0.94999999999999984</v>
      </c>
      <c r="AN232" s="75">
        <f t="shared" si="78"/>
        <v>36714.847599999994</v>
      </c>
    </row>
    <row r="233" spans="1:40" x14ac:dyDescent="0.25">
      <c r="A233" s="27">
        <v>45292</v>
      </c>
      <c r="B233" s="28" t="s">
        <v>63</v>
      </c>
      <c r="C233" s="67">
        <v>0.11</v>
      </c>
      <c r="D233" s="29">
        <v>28</v>
      </c>
      <c r="E233" s="68">
        <v>28</v>
      </c>
      <c r="F233" s="19">
        <v>28</v>
      </c>
      <c r="G233" s="20">
        <v>28</v>
      </c>
      <c r="H233" s="12">
        <v>1</v>
      </c>
      <c r="I233" s="2">
        <f t="shared" si="61"/>
        <v>28</v>
      </c>
      <c r="J233" s="11">
        <f t="shared" si="62"/>
        <v>1</v>
      </c>
      <c r="K233" s="49">
        <v>538.2890142857143</v>
      </c>
      <c r="L233" s="50">
        <v>570.25502857142862</v>
      </c>
      <c r="M233" s="50">
        <v>635.00370714285714</v>
      </c>
      <c r="N233" s="51">
        <v>594.5</v>
      </c>
      <c r="O233" s="13">
        <v>0</v>
      </c>
      <c r="P233" s="14">
        <v>0</v>
      </c>
      <c r="Q233" s="14">
        <v>0</v>
      </c>
      <c r="R233" s="26">
        <f t="shared" si="63"/>
        <v>1</v>
      </c>
      <c r="S233" s="15">
        <v>0</v>
      </c>
      <c r="T233" s="16">
        <v>0</v>
      </c>
      <c r="U233" s="16">
        <v>0</v>
      </c>
      <c r="V233" s="17">
        <v>0</v>
      </c>
      <c r="W233" s="61">
        <f t="shared" si="64"/>
        <v>0</v>
      </c>
      <c r="X233" s="61">
        <f t="shared" si="65"/>
        <v>0</v>
      </c>
      <c r="Y233" s="61">
        <f t="shared" si="66"/>
        <v>0</v>
      </c>
      <c r="Z233" s="76">
        <f t="shared" si="67"/>
        <v>16646</v>
      </c>
      <c r="AA233" s="78">
        <f t="shared" si="68"/>
        <v>0</v>
      </c>
      <c r="AB233" s="79">
        <f t="shared" si="69"/>
        <v>0</v>
      </c>
      <c r="AC233" s="61">
        <f t="shared" si="70"/>
        <v>0</v>
      </c>
      <c r="AD233" s="61">
        <f t="shared" si="71"/>
        <v>0</v>
      </c>
      <c r="AE233" s="61">
        <f t="shared" si="72"/>
        <v>594.5</v>
      </c>
      <c r="AF233" s="13">
        <v>0.4</v>
      </c>
      <c r="AG233" s="26">
        <f t="shared" si="73"/>
        <v>0.6</v>
      </c>
      <c r="AH233" s="81">
        <f t="shared" si="74"/>
        <v>557.46862285714292</v>
      </c>
      <c r="AI233" s="71">
        <f t="shared" si="79"/>
        <v>1</v>
      </c>
      <c r="AJ233" s="73">
        <f t="shared" si="75"/>
        <v>15609.121440000003</v>
      </c>
      <c r="AK233" s="75">
        <f t="shared" si="76"/>
        <v>15609.121440000003</v>
      </c>
      <c r="AL233" s="52">
        <f t="shared" si="80"/>
        <v>557.46862285714292</v>
      </c>
      <c r="AM233" s="71">
        <f t="shared" si="77"/>
        <v>1</v>
      </c>
      <c r="AN233" s="75">
        <f t="shared" si="78"/>
        <v>15609.121440000003</v>
      </c>
    </row>
    <row r="234" spans="1:40" x14ac:dyDescent="0.25">
      <c r="A234" s="27">
        <v>45323</v>
      </c>
      <c r="B234" s="28" t="s">
        <v>63</v>
      </c>
      <c r="C234" s="67">
        <v>0.11</v>
      </c>
      <c r="D234" s="29">
        <v>28</v>
      </c>
      <c r="E234" s="68">
        <v>28</v>
      </c>
      <c r="F234" s="19">
        <v>28</v>
      </c>
      <c r="G234" s="20">
        <v>28</v>
      </c>
      <c r="H234" s="12">
        <v>1</v>
      </c>
      <c r="I234" s="2">
        <f t="shared" si="61"/>
        <v>28</v>
      </c>
      <c r="J234" s="11">
        <f t="shared" si="62"/>
        <v>1</v>
      </c>
      <c r="K234" s="49">
        <v>538.2890142857143</v>
      </c>
      <c r="L234" s="50">
        <v>570.25502857142862</v>
      </c>
      <c r="M234" s="50">
        <v>635.00370714285714</v>
      </c>
      <c r="N234" s="51">
        <v>594.5</v>
      </c>
      <c r="O234" s="13">
        <v>0</v>
      </c>
      <c r="P234" s="14">
        <v>0</v>
      </c>
      <c r="Q234" s="14">
        <v>0</v>
      </c>
      <c r="R234" s="26">
        <f t="shared" si="63"/>
        <v>1</v>
      </c>
      <c r="S234" s="15">
        <v>0</v>
      </c>
      <c r="T234" s="16">
        <v>0</v>
      </c>
      <c r="U234" s="16">
        <v>0</v>
      </c>
      <c r="V234" s="17">
        <v>0</v>
      </c>
      <c r="W234" s="61">
        <f t="shared" si="64"/>
        <v>0</v>
      </c>
      <c r="X234" s="61">
        <f t="shared" si="65"/>
        <v>0</v>
      </c>
      <c r="Y234" s="61">
        <f t="shared" si="66"/>
        <v>0</v>
      </c>
      <c r="Z234" s="76">
        <f t="shared" si="67"/>
        <v>16646</v>
      </c>
      <c r="AA234" s="78">
        <f t="shared" si="68"/>
        <v>0</v>
      </c>
      <c r="AB234" s="79">
        <f t="shared" si="69"/>
        <v>0</v>
      </c>
      <c r="AC234" s="61">
        <f t="shared" si="70"/>
        <v>0</v>
      </c>
      <c r="AD234" s="61">
        <f t="shared" si="71"/>
        <v>0</v>
      </c>
      <c r="AE234" s="61">
        <f t="shared" si="72"/>
        <v>594.5</v>
      </c>
      <c r="AF234" s="13">
        <v>0.4</v>
      </c>
      <c r="AG234" s="26">
        <f t="shared" si="73"/>
        <v>0.6</v>
      </c>
      <c r="AH234" s="81">
        <f t="shared" si="74"/>
        <v>557.46862285714292</v>
      </c>
      <c r="AI234" s="71">
        <f t="shared" si="79"/>
        <v>1</v>
      </c>
      <c r="AJ234" s="73">
        <f t="shared" si="75"/>
        <v>15609.121440000003</v>
      </c>
      <c r="AK234" s="75">
        <f t="shared" si="76"/>
        <v>15609.121440000003</v>
      </c>
      <c r="AL234" s="52">
        <f t="shared" si="80"/>
        <v>557.46862285714292</v>
      </c>
      <c r="AM234" s="71">
        <f t="shared" si="77"/>
        <v>1</v>
      </c>
      <c r="AN234" s="75">
        <f t="shared" si="78"/>
        <v>15609.121440000003</v>
      </c>
    </row>
    <row r="235" spans="1:40" x14ac:dyDescent="0.25">
      <c r="A235" s="27">
        <v>45352</v>
      </c>
      <c r="B235" s="28" t="s">
        <v>63</v>
      </c>
      <c r="C235" s="67">
        <v>0.11</v>
      </c>
      <c r="D235" s="29">
        <v>28</v>
      </c>
      <c r="E235" s="68">
        <v>28</v>
      </c>
      <c r="F235" s="19">
        <v>28</v>
      </c>
      <c r="G235" s="20">
        <v>28</v>
      </c>
      <c r="H235" s="12">
        <v>1</v>
      </c>
      <c r="I235" s="2">
        <f t="shared" si="61"/>
        <v>28</v>
      </c>
      <c r="J235" s="11">
        <f t="shared" si="62"/>
        <v>1</v>
      </c>
      <c r="K235" s="49">
        <v>538.2890142857143</v>
      </c>
      <c r="L235" s="50">
        <v>570.25502857142862</v>
      </c>
      <c r="M235" s="50">
        <v>635.00370714285714</v>
      </c>
      <c r="N235" s="51">
        <v>594.5</v>
      </c>
      <c r="O235" s="13">
        <v>0</v>
      </c>
      <c r="P235" s="14">
        <v>0</v>
      </c>
      <c r="Q235" s="14">
        <v>0</v>
      </c>
      <c r="R235" s="26">
        <f t="shared" si="63"/>
        <v>1</v>
      </c>
      <c r="S235" s="15">
        <v>0</v>
      </c>
      <c r="T235" s="16">
        <v>0</v>
      </c>
      <c r="U235" s="16">
        <v>0</v>
      </c>
      <c r="V235" s="17">
        <v>0</v>
      </c>
      <c r="W235" s="61">
        <f t="shared" si="64"/>
        <v>0</v>
      </c>
      <c r="X235" s="61">
        <f t="shared" si="65"/>
        <v>0</v>
      </c>
      <c r="Y235" s="61">
        <f t="shared" si="66"/>
        <v>0</v>
      </c>
      <c r="Z235" s="76">
        <f t="shared" si="67"/>
        <v>16646</v>
      </c>
      <c r="AA235" s="78">
        <f t="shared" si="68"/>
        <v>0</v>
      </c>
      <c r="AB235" s="79">
        <f t="shared" si="69"/>
        <v>0</v>
      </c>
      <c r="AC235" s="61">
        <f t="shared" si="70"/>
        <v>0</v>
      </c>
      <c r="AD235" s="61">
        <f t="shared" si="71"/>
        <v>0</v>
      </c>
      <c r="AE235" s="61">
        <f t="shared" si="72"/>
        <v>594.5</v>
      </c>
      <c r="AF235" s="13">
        <v>0.4</v>
      </c>
      <c r="AG235" s="26">
        <f t="shared" si="73"/>
        <v>0.6</v>
      </c>
      <c r="AH235" s="81">
        <f t="shared" si="74"/>
        <v>557.46862285714292</v>
      </c>
      <c r="AI235" s="71">
        <f t="shared" si="79"/>
        <v>1</v>
      </c>
      <c r="AJ235" s="73">
        <f t="shared" si="75"/>
        <v>15609.121440000003</v>
      </c>
      <c r="AK235" s="75">
        <f t="shared" si="76"/>
        <v>15609.121440000003</v>
      </c>
      <c r="AL235" s="52">
        <f t="shared" si="80"/>
        <v>557.46862285714292</v>
      </c>
      <c r="AM235" s="71">
        <f t="shared" si="77"/>
        <v>1</v>
      </c>
      <c r="AN235" s="75">
        <f t="shared" si="78"/>
        <v>15609.121440000003</v>
      </c>
    </row>
    <row r="236" spans="1:40" x14ac:dyDescent="0.25">
      <c r="A236" s="27">
        <v>45383</v>
      </c>
      <c r="B236" s="28" t="s">
        <v>63</v>
      </c>
      <c r="C236" s="67">
        <v>0.11</v>
      </c>
      <c r="D236" s="29">
        <v>28</v>
      </c>
      <c r="E236" s="68">
        <v>28</v>
      </c>
      <c r="F236" s="19">
        <v>28</v>
      </c>
      <c r="G236" s="20">
        <v>28</v>
      </c>
      <c r="H236" s="12">
        <v>1</v>
      </c>
      <c r="I236" s="2">
        <f t="shared" si="61"/>
        <v>28</v>
      </c>
      <c r="J236" s="11">
        <f t="shared" si="62"/>
        <v>1</v>
      </c>
      <c r="K236" s="49">
        <v>538.2890142857143</v>
      </c>
      <c r="L236" s="50">
        <v>570.25502857142862</v>
      </c>
      <c r="M236" s="50">
        <v>635.00370714285714</v>
      </c>
      <c r="N236" s="51">
        <v>594.5</v>
      </c>
      <c r="O236" s="13">
        <v>0</v>
      </c>
      <c r="P236" s="14">
        <v>0</v>
      </c>
      <c r="Q236" s="14">
        <v>0</v>
      </c>
      <c r="R236" s="26">
        <f t="shared" si="63"/>
        <v>1</v>
      </c>
      <c r="S236" s="15">
        <v>0</v>
      </c>
      <c r="T236" s="16">
        <v>0</v>
      </c>
      <c r="U236" s="16">
        <v>0</v>
      </c>
      <c r="V236" s="17">
        <v>0</v>
      </c>
      <c r="W236" s="61">
        <f t="shared" si="64"/>
        <v>0</v>
      </c>
      <c r="X236" s="61">
        <f t="shared" si="65"/>
        <v>0</v>
      </c>
      <c r="Y236" s="61">
        <f t="shared" si="66"/>
        <v>0</v>
      </c>
      <c r="Z236" s="76">
        <f t="shared" si="67"/>
        <v>16646</v>
      </c>
      <c r="AA236" s="78">
        <f t="shared" si="68"/>
        <v>0</v>
      </c>
      <c r="AB236" s="79">
        <f t="shared" si="69"/>
        <v>0</v>
      </c>
      <c r="AC236" s="61">
        <f t="shared" si="70"/>
        <v>0</v>
      </c>
      <c r="AD236" s="61">
        <f t="shared" si="71"/>
        <v>0</v>
      </c>
      <c r="AE236" s="61">
        <f t="shared" si="72"/>
        <v>594.5</v>
      </c>
      <c r="AF236" s="13">
        <v>0.4</v>
      </c>
      <c r="AG236" s="26">
        <f t="shared" si="73"/>
        <v>0.6</v>
      </c>
      <c r="AH236" s="81">
        <f t="shared" si="74"/>
        <v>557.46862285714292</v>
      </c>
      <c r="AI236" s="71">
        <f t="shared" si="79"/>
        <v>1</v>
      </c>
      <c r="AJ236" s="73">
        <f t="shared" si="75"/>
        <v>15609.121440000003</v>
      </c>
      <c r="AK236" s="75">
        <f t="shared" si="76"/>
        <v>15609.121440000003</v>
      </c>
      <c r="AL236" s="52">
        <f t="shared" si="80"/>
        <v>557.46862285714292</v>
      </c>
      <c r="AM236" s="71">
        <f t="shared" si="77"/>
        <v>1</v>
      </c>
      <c r="AN236" s="75">
        <f t="shared" si="78"/>
        <v>15609.121440000003</v>
      </c>
    </row>
    <row r="237" spans="1:40" x14ac:dyDescent="0.25">
      <c r="A237" s="27">
        <v>45413</v>
      </c>
      <c r="B237" s="28" t="s">
        <v>63</v>
      </c>
      <c r="C237" s="67">
        <v>0.11</v>
      </c>
      <c r="D237" s="29">
        <v>28</v>
      </c>
      <c r="E237" s="68">
        <v>28</v>
      </c>
      <c r="F237" s="19">
        <v>28</v>
      </c>
      <c r="G237" s="20">
        <v>28</v>
      </c>
      <c r="H237" s="12">
        <v>1</v>
      </c>
      <c r="I237" s="2">
        <f t="shared" si="61"/>
        <v>28</v>
      </c>
      <c r="J237" s="11">
        <f t="shared" si="62"/>
        <v>1</v>
      </c>
      <c r="K237" s="49">
        <v>538.2890142857143</v>
      </c>
      <c r="L237" s="50">
        <v>570.25502857142862</v>
      </c>
      <c r="M237" s="50">
        <v>635.00370714285714</v>
      </c>
      <c r="N237" s="51">
        <v>594.5</v>
      </c>
      <c r="O237" s="13">
        <v>0</v>
      </c>
      <c r="P237" s="14">
        <v>0</v>
      </c>
      <c r="Q237" s="14">
        <v>0</v>
      </c>
      <c r="R237" s="26">
        <f t="shared" si="63"/>
        <v>1</v>
      </c>
      <c r="S237" s="15">
        <v>0</v>
      </c>
      <c r="T237" s="16">
        <v>0</v>
      </c>
      <c r="U237" s="16">
        <v>0</v>
      </c>
      <c r="V237" s="17">
        <v>0</v>
      </c>
      <c r="W237" s="61">
        <f t="shared" si="64"/>
        <v>0</v>
      </c>
      <c r="X237" s="61">
        <f t="shared" si="65"/>
        <v>0</v>
      </c>
      <c r="Y237" s="61">
        <f t="shared" si="66"/>
        <v>0</v>
      </c>
      <c r="Z237" s="76">
        <f t="shared" si="67"/>
        <v>16646</v>
      </c>
      <c r="AA237" s="78">
        <f t="shared" si="68"/>
        <v>0</v>
      </c>
      <c r="AB237" s="79">
        <f t="shared" si="69"/>
        <v>0</v>
      </c>
      <c r="AC237" s="61">
        <f t="shared" si="70"/>
        <v>0</v>
      </c>
      <c r="AD237" s="61">
        <f t="shared" si="71"/>
        <v>0</v>
      </c>
      <c r="AE237" s="61">
        <f t="shared" si="72"/>
        <v>594.5</v>
      </c>
      <c r="AF237" s="13">
        <v>0.4</v>
      </c>
      <c r="AG237" s="26">
        <f t="shared" si="73"/>
        <v>0.6</v>
      </c>
      <c r="AH237" s="81">
        <f t="shared" si="74"/>
        <v>557.46862285714292</v>
      </c>
      <c r="AI237" s="71">
        <f t="shared" si="79"/>
        <v>1</v>
      </c>
      <c r="AJ237" s="73">
        <f t="shared" si="75"/>
        <v>15609.121440000003</v>
      </c>
      <c r="AK237" s="75">
        <f t="shared" si="76"/>
        <v>15609.121440000003</v>
      </c>
      <c r="AL237" s="52">
        <f t="shared" si="80"/>
        <v>557.46862285714292</v>
      </c>
      <c r="AM237" s="71">
        <f t="shared" si="77"/>
        <v>1</v>
      </c>
      <c r="AN237" s="75">
        <f t="shared" si="78"/>
        <v>15609.121440000003</v>
      </c>
    </row>
    <row r="238" spans="1:40" x14ac:dyDescent="0.25">
      <c r="A238" s="27">
        <v>45444</v>
      </c>
      <c r="B238" s="28" t="s">
        <v>63</v>
      </c>
      <c r="C238" s="67">
        <v>0.11</v>
      </c>
      <c r="D238" s="29">
        <v>28</v>
      </c>
      <c r="E238" s="68">
        <v>28</v>
      </c>
      <c r="F238" s="19">
        <v>28</v>
      </c>
      <c r="G238" s="20">
        <v>28</v>
      </c>
      <c r="H238" s="12">
        <v>1</v>
      </c>
      <c r="I238" s="2">
        <f t="shared" si="61"/>
        <v>28</v>
      </c>
      <c r="J238" s="11">
        <f t="shared" si="62"/>
        <v>1</v>
      </c>
      <c r="K238" s="49">
        <v>538.2890142857143</v>
      </c>
      <c r="L238" s="50">
        <v>570.25502857142862</v>
      </c>
      <c r="M238" s="50">
        <v>635.00370714285714</v>
      </c>
      <c r="N238" s="51">
        <v>594.5</v>
      </c>
      <c r="O238" s="13">
        <v>0</v>
      </c>
      <c r="P238" s="14">
        <v>0</v>
      </c>
      <c r="Q238" s="14">
        <v>0</v>
      </c>
      <c r="R238" s="26">
        <f t="shared" si="63"/>
        <v>1</v>
      </c>
      <c r="S238" s="15">
        <v>0</v>
      </c>
      <c r="T238" s="16">
        <v>0</v>
      </c>
      <c r="U238" s="16">
        <v>0</v>
      </c>
      <c r="V238" s="17">
        <v>0</v>
      </c>
      <c r="W238" s="61">
        <f t="shared" si="64"/>
        <v>0</v>
      </c>
      <c r="X238" s="61">
        <f t="shared" si="65"/>
        <v>0</v>
      </c>
      <c r="Y238" s="61">
        <f t="shared" si="66"/>
        <v>0</v>
      </c>
      <c r="Z238" s="76">
        <f t="shared" si="67"/>
        <v>16646</v>
      </c>
      <c r="AA238" s="78">
        <f t="shared" si="68"/>
        <v>0</v>
      </c>
      <c r="AB238" s="79">
        <f t="shared" si="69"/>
        <v>0</v>
      </c>
      <c r="AC238" s="61">
        <f t="shared" si="70"/>
        <v>0</v>
      </c>
      <c r="AD238" s="61">
        <f t="shared" si="71"/>
        <v>0</v>
      </c>
      <c r="AE238" s="61">
        <f t="shared" si="72"/>
        <v>594.5</v>
      </c>
      <c r="AF238" s="13">
        <v>0.4</v>
      </c>
      <c r="AG238" s="26">
        <f t="shared" si="73"/>
        <v>0.6</v>
      </c>
      <c r="AH238" s="81">
        <f t="shared" si="74"/>
        <v>557.46862285714292</v>
      </c>
      <c r="AI238" s="71">
        <f t="shared" si="79"/>
        <v>1</v>
      </c>
      <c r="AJ238" s="73">
        <f t="shared" si="75"/>
        <v>15609.121440000003</v>
      </c>
      <c r="AK238" s="75">
        <f t="shared" si="76"/>
        <v>15609.121440000003</v>
      </c>
      <c r="AL238" s="52">
        <f t="shared" si="80"/>
        <v>557.46862285714292</v>
      </c>
      <c r="AM238" s="71">
        <f t="shared" si="77"/>
        <v>1</v>
      </c>
      <c r="AN238" s="75">
        <f t="shared" si="78"/>
        <v>15609.121440000003</v>
      </c>
    </row>
    <row r="239" spans="1:40" x14ac:dyDescent="0.25">
      <c r="A239" s="27">
        <v>45474</v>
      </c>
      <c r="B239" s="28" t="s">
        <v>63</v>
      </c>
      <c r="C239" s="67">
        <v>0.11</v>
      </c>
      <c r="D239" s="29">
        <v>28</v>
      </c>
      <c r="E239" s="68">
        <v>28</v>
      </c>
      <c r="F239" s="19">
        <v>28</v>
      </c>
      <c r="G239" s="20">
        <v>28</v>
      </c>
      <c r="H239" s="12">
        <v>1</v>
      </c>
      <c r="I239" s="2">
        <f t="shared" si="61"/>
        <v>28</v>
      </c>
      <c r="J239" s="11">
        <f t="shared" si="62"/>
        <v>1</v>
      </c>
      <c r="K239" s="49">
        <v>538.2890142857143</v>
      </c>
      <c r="L239" s="50">
        <v>570.25502857142862</v>
      </c>
      <c r="M239" s="50">
        <v>635.00370714285714</v>
      </c>
      <c r="N239" s="51">
        <v>594.5</v>
      </c>
      <c r="O239" s="13">
        <v>0</v>
      </c>
      <c r="P239" s="14">
        <v>0</v>
      </c>
      <c r="Q239" s="14">
        <v>0</v>
      </c>
      <c r="R239" s="26">
        <f t="shared" si="63"/>
        <v>1</v>
      </c>
      <c r="S239" s="15">
        <v>0</v>
      </c>
      <c r="T239" s="16">
        <v>0</v>
      </c>
      <c r="U239" s="16">
        <v>0</v>
      </c>
      <c r="V239" s="17">
        <v>0</v>
      </c>
      <c r="W239" s="61">
        <f t="shared" si="64"/>
        <v>0</v>
      </c>
      <c r="X239" s="61">
        <f t="shared" si="65"/>
        <v>0</v>
      </c>
      <c r="Y239" s="61">
        <f t="shared" si="66"/>
        <v>0</v>
      </c>
      <c r="Z239" s="76">
        <f t="shared" si="67"/>
        <v>16646</v>
      </c>
      <c r="AA239" s="78">
        <f t="shared" si="68"/>
        <v>0</v>
      </c>
      <c r="AB239" s="79">
        <f t="shared" si="69"/>
        <v>0</v>
      </c>
      <c r="AC239" s="61">
        <f t="shared" si="70"/>
        <v>0</v>
      </c>
      <c r="AD239" s="61">
        <f t="shared" si="71"/>
        <v>0</v>
      </c>
      <c r="AE239" s="61">
        <f t="shared" si="72"/>
        <v>594.5</v>
      </c>
      <c r="AF239" s="13">
        <v>0.4</v>
      </c>
      <c r="AG239" s="26">
        <f t="shared" si="73"/>
        <v>0.6</v>
      </c>
      <c r="AH239" s="81">
        <f t="shared" si="74"/>
        <v>557.46862285714292</v>
      </c>
      <c r="AI239" s="71">
        <f t="shared" si="79"/>
        <v>1</v>
      </c>
      <c r="AJ239" s="73">
        <f t="shared" si="75"/>
        <v>15609.121440000003</v>
      </c>
      <c r="AK239" s="75">
        <f t="shared" si="76"/>
        <v>15609.121440000003</v>
      </c>
      <c r="AL239" s="52">
        <f t="shared" si="80"/>
        <v>557.46862285714292</v>
      </c>
      <c r="AM239" s="71">
        <f t="shared" si="77"/>
        <v>1</v>
      </c>
      <c r="AN239" s="75">
        <f t="shared" si="78"/>
        <v>15609.121440000003</v>
      </c>
    </row>
    <row r="240" spans="1:40" x14ac:dyDescent="0.25">
      <c r="A240" s="27">
        <v>45505</v>
      </c>
      <c r="B240" s="28" t="s">
        <v>63</v>
      </c>
      <c r="C240" s="67">
        <v>0.11</v>
      </c>
      <c r="D240" s="29">
        <v>28</v>
      </c>
      <c r="E240" s="68">
        <v>28</v>
      </c>
      <c r="F240" s="19">
        <v>28</v>
      </c>
      <c r="G240" s="20">
        <v>28</v>
      </c>
      <c r="H240" s="12">
        <v>0</v>
      </c>
      <c r="I240" s="2">
        <f t="shared" si="61"/>
        <v>0</v>
      </c>
      <c r="J240" s="11">
        <f t="shared" si="62"/>
        <v>0</v>
      </c>
      <c r="K240" s="49">
        <v>538.2890142857143</v>
      </c>
      <c r="L240" s="50">
        <v>570.25502857142862</v>
      </c>
      <c r="M240" s="50">
        <v>635.00370714285714</v>
      </c>
      <c r="N240" s="51">
        <v>594.5</v>
      </c>
      <c r="O240" s="13">
        <v>0</v>
      </c>
      <c r="P240" s="14">
        <v>0</v>
      </c>
      <c r="Q240" s="14">
        <v>0</v>
      </c>
      <c r="R240" s="26">
        <f t="shared" si="63"/>
        <v>1</v>
      </c>
      <c r="S240" s="15">
        <v>0</v>
      </c>
      <c r="T240" s="16">
        <v>0</v>
      </c>
      <c r="U240" s="16">
        <v>0</v>
      </c>
      <c r="V240" s="17">
        <v>0</v>
      </c>
      <c r="W240" s="61">
        <f t="shared" si="64"/>
        <v>0</v>
      </c>
      <c r="X240" s="61">
        <f t="shared" si="65"/>
        <v>0</v>
      </c>
      <c r="Y240" s="61">
        <f t="shared" si="66"/>
        <v>0</v>
      </c>
      <c r="Z240" s="76">
        <f t="shared" si="67"/>
        <v>0</v>
      </c>
      <c r="AA240" s="78">
        <f t="shared" si="68"/>
        <v>0</v>
      </c>
      <c r="AB240" s="79">
        <f t="shared" si="69"/>
        <v>0</v>
      </c>
      <c r="AC240" s="61">
        <f t="shared" si="70"/>
        <v>0</v>
      </c>
      <c r="AD240" s="61">
        <f t="shared" si="71"/>
        <v>0</v>
      </c>
      <c r="AE240" s="61">
        <f t="shared" si="72"/>
        <v>594.5</v>
      </c>
      <c r="AF240" s="13">
        <v>0.4</v>
      </c>
      <c r="AG240" s="26">
        <f t="shared" si="73"/>
        <v>0.6</v>
      </c>
      <c r="AH240" s="81">
        <f t="shared" si="74"/>
        <v>557.46862285714292</v>
      </c>
      <c r="AI240" s="71">
        <f t="shared" si="79"/>
        <v>0</v>
      </c>
      <c r="AJ240" s="73">
        <f t="shared" si="75"/>
        <v>15609.121440000003</v>
      </c>
      <c r="AK240" s="75">
        <f t="shared" si="76"/>
        <v>0</v>
      </c>
      <c r="AL240" s="52">
        <f t="shared" si="80"/>
        <v>557.46862285714292</v>
      </c>
      <c r="AM240" s="71">
        <f t="shared" si="77"/>
        <v>0</v>
      </c>
      <c r="AN240" s="75">
        <f t="shared" si="78"/>
        <v>0</v>
      </c>
    </row>
    <row r="241" spans="1:40" x14ac:dyDescent="0.25">
      <c r="A241" s="27">
        <v>45536</v>
      </c>
      <c r="B241" s="28" t="s">
        <v>63</v>
      </c>
      <c r="C241" s="67">
        <v>0.11</v>
      </c>
      <c r="D241" s="29">
        <v>28</v>
      </c>
      <c r="E241" s="68">
        <v>28</v>
      </c>
      <c r="F241" s="19">
        <v>28</v>
      </c>
      <c r="G241" s="20">
        <v>28</v>
      </c>
      <c r="H241" s="12">
        <v>1</v>
      </c>
      <c r="I241" s="2">
        <f t="shared" si="61"/>
        <v>28</v>
      </c>
      <c r="J241" s="11">
        <f t="shared" si="62"/>
        <v>1</v>
      </c>
      <c r="K241" s="49">
        <v>551.4720785714286</v>
      </c>
      <c r="L241" s="50">
        <v>584.60473571428577</v>
      </c>
      <c r="M241" s="50">
        <v>650.98671428571424</v>
      </c>
      <c r="N241" s="51">
        <v>594.5</v>
      </c>
      <c r="O241" s="13">
        <v>0</v>
      </c>
      <c r="P241" s="14">
        <v>0</v>
      </c>
      <c r="Q241" s="14">
        <v>0</v>
      </c>
      <c r="R241" s="26">
        <f t="shared" si="63"/>
        <v>1</v>
      </c>
      <c r="S241" s="15">
        <v>0</v>
      </c>
      <c r="T241" s="16">
        <v>0</v>
      </c>
      <c r="U241" s="16">
        <v>0</v>
      </c>
      <c r="V241" s="17">
        <v>0</v>
      </c>
      <c r="W241" s="61">
        <f t="shared" si="64"/>
        <v>0</v>
      </c>
      <c r="X241" s="61">
        <f t="shared" si="65"/>
        <v>0</v>
      </c>
      <c r="Y241" s="61">
        <f t="shared" si="66"/>
        <v>0</v>
      </c>
      <c r="Z241" s="76">
        <f t="shared" si="67"/>
        <v>16646</v>
      </c>
      <c r="AA241" s="78">
        <f t="shared" si="68"/>
        <v>0</v>
      </c>
      <c r="AB241" s="79">
        <f t="shared" si="69"/>
        <v>0</v>
      </c>
      <c r="AC241" s="61">
        <f t="shared" si="70"/>
        <v>0</v>
      </c>
      <c r="AD241" s="61">
        <f t="shared" si="71"/>
        <v>0</v>
      </c>
      <c r="AE241" s="61">
        <f t="shared" si="72"/>
        <v>594.5</v>
      </c>
      <c r="AF241" s="13">
        <v>0.4</v>
      </c>
      <c r="AG241" s="26">
        <f t="shared" si="73"/>
        <v>0.6</v>
      </c>
      <c r="AH241" s="81">
        <f t="shared" si="74"/>
        <v>571.35167285714283</v>
      </c>
      <c r="AI241" s="71">
        <f t="shared" si="79"/>
        <v>1</v>
      </c>
      <c r="AJ241" s="73">
        <f t="shared" si="75"/>
        <v>15997.846839999998</v>
      </c>
      <c r="AK241" s="75">
        <f t="shared" si="76"/>
        <v>15997.846839999998</v>
      </c>
      <c r="AL241" s="52">
        <f t="shared" si="80"/>
        <v>571.35167285714283</v>
      </c>
      <c r="AM241" s="71">
        <f t="shared" si="77"/>
        <v>1</v>
      </c>
      <c r="AN241" s="75">
        <f t="shared" si="78"/>
        <v>15997.846839999998</v>
      </c>
    </row>
    <row r="242" spans="1:40" x14ac:dyDescent="0.25">
      <c r="A242" s="27">
        <v>45566</v>
      </c>
      <c r="B242" s="28" t="s">
        <v>63</v>
      </c>
      <c r="C242" s="67">
        <v>0.11</v>
      </c>
      <c r="D242" s="29">
        <v>28</v>
      </c>
      <c r="E242" s="68">
        <v>28</v>
      </c>
      <c r="F242" s="19">
        <v>28</v>
      </c>
      <c r="G242" s="20">
        <v>28</v>
      </c>
      <c r="H242" s="12">
        <v>1</v>
      </c>
      <c r="I242" s="2">
        <f t="shared" si="61"/>
        <v>28</v>
      </c>
      <c r="J242" s="11">
        <f t="shared" si="62"/>
        <v>1</v>
      </c>
      <c r="K242" s="49">
        <v>551.4720785714286</v>
      </c>
      <c r="L242" s="50">
        <v>584.60473571428577</v>
      </c>
      <c r="M242" s="50">
        <v>650.98671428571424</v>
      </c>
      <c r="N242" s="51">
        <v>594.5</v>
      </c>
      <c r="O242" s="13">
        <v>0</v>
      </c>
      <c r="P242" s="14">
        <v>0</v>
      </c>
      <c r="Q242" s="14">
        <v>0</v>
      </c>
      <c r="R242" s="26">
        <f t="shared" si="63"/>
        <v>1</v>
      </c>
      <c r="S242" s="15">
        <v>0</v>
      </c>
      <c r="T242" s="16">
        <v>0</v>
      </c>
      <c r="U242" s="16">
        <v>0</v>
      </c>
      <c r="V242" s="17">
        <v>0</v>
      </c>
      <c r="W242" s="61">
        <f t="shared" si="64"/>
        <v>0</v>
      </c>
      <c r="X242" s="61">
        <f t="shared" si="65"/>
        <v>0</v>
      </c>
      <c r="Y242" s="61">
        <f t="shared" si="66"/>
        <v>0</v>
      </c>
      <c r="Z242" s="76">
        <f t="shared" si="67"/>
        <v>16646</v>
      </c>
      <c r="AA242" s="78">
        <f t="shared" si="68"/>
        <v>0</v>
      </c>
      <c r="AB242" s="79">
        <f t="shared" si="69"/>
        <v>0</v>
      </c>
      <c r="AC242" s="61">
        <f t="shared" si="70"/>
        <v>0</v>
      </c>
      <c r="AD242" s="61">
        <f t="shared" si="71"/>
        <v>0</v>
      </c>
      <c r="AE242" s="61">
        <f t="shared" si="72"/>
        <v>594.5</v>
      </c>
      <c r="AF242" s="13">
        <v>0.4</v>
      </c>
      <c r="AG242" s="26">
        <f t="shared" si="73"/>
        <v>0.6</v>
      </c>
      <c r="AH242" s="81">
        <f t="shared" si="74"/>
        <v>571.35167285714283</v>
      </c>
      <c r="AI242" s="71">
        <f t="shared" si="79"/>
        <v>1</v>
      </c>
      <c r="AJ242" s="73">
        <f t="shared" si="75"/>
        <v>15997.846839999998</v>
      </c>
      <c r="AK242" s="75">
        <f t="shared" si="76"/>
        <v>15997.846839999998</v>
      </c>
      <c r="AL242" s="52">
        <f t="shared" si="80"/>
        <v>571.35167285714283</v>
      </c>
      <c r="AM242" s="71">
        <f t="shared" si="77"/>
        <v>1</v>
      </c>
      <c r="AN242" s="75">
        <f t="shared" si="78"/>
        <v>15997.846839999998</v>
      </c>
    </row>
    <row r="243" spans="1:40" x14ac:dyDescent="0.25">
      <c r="A243" s="27">
        <v>45597</v>
      </c>
      <c r="B243" s="28" t="s">
        <v>63</v>
      </c>
      <c r="C243" s="67">
        <v>0.11</v>
      </c>
      <c r="D243" s="29">
        <v>28</v>
      </c>
      <c r="E243" s="68">
        <v>28</v>
      </c>
      <c r="F243" s="19">
        <v>28</v>
      </c>
      <c r="G243" s="20">
        <v>28</v>
      </c>
      <c r="H243" s="12">
        <v>1</v>
      </c>
      <c r="I243" s="2">
        <f t="shared" si="61"/>
        <v>28</v>
      </c>
      <c r="J243" s="11">
        <f t="shared" si="62"/>
        <v>1</v>
      </c>
      <c r="K243" s="49">
        <v>551.4720785714286</v>
      </c>
      <c r="L243" s="50">
        <v>584.60473571428577</v>
      </c>
      <c r="M243" s="50">
        <v>650.98671428571424</v>
      </c>
      <c r="N243" s="51">
        <v>594.5</v>
      </c>
      <c r="O243" s="13">
        <v>0</v>
      </c>
      <c r="P243" s="14">
        <v>0</v>
      </c>
      <c r="Q243" s="14">
        <v>0</v>
      </c>
      <c r="R243" s="26">
        <f t="shared" si="63"/>
        <v>1</v>
      </c>
      <c r="S243" s="15">
        <v>0</v>
      </c>
      <c r="T243" s="16">
        <v>0</v>
      </c>
      <c r="U243" s="16">
        <v>0</v>
      </c>
      <c r="V243" s="17">
        <v>0</v>
      </c>
      <c r="W243" s="61">
        <f t="shared" si="64"/>
        <v>0</v>
      </c>
      <c r="X243" s="61">
        <f t="shared" si="65"/>
        <v>0</v>
      </c>
      <c r="Y243" s="61">
        <f t="shared" si="66"/>
        <v>0</v>
      </c>
      <c r="Z243" s="76">
        <f t="shared" si="67"/>
        <v>16646</v>
      </c>
      <c r="AA243" s="78">
        <f t="shared" si="68"/>
        <v>0</v>
      </c>
      <c r="AB243" s="79">
        <f t="shared" si="69"/>
        <v>0</v>
      </c>
      <c r="AC243" s="61">
        <f t="shared" si="70"/>
        <v>0</v>
      </c>
      <c r="AD243" s="61">
        <f t="shared" si="71"/>
        <v>0</v>
      </c>
      <c r="AE243" s="61">
        <f t="shared" si="72"/>
        <v>594.5</v>
      </c>
      <c r="AF243" s="13">
        <v>0.4</v>
      </c>
      <c r="AG243" s="26">
        <f t="shared" si="73"/>
        <v>0.6</v>
      </c>
      <c r="AH243" s="81">
        <f t="shared" si="74"/>
        <v>571.35167285714283</v>
      </c>
      <c r="AI243" s="71">
        <f t="shared" si="79"/>
        <v>1</v>
      </c>
      <c r="AJ243" s="73">
        <f t="shared" si="75"/>
        <v>15997.846839999998</v>
      </c>
      <c r="AK243" s="75">
        <f t="shared" si="76"/>
        <v>15997.846839999998</v>
      </c>
      <c r="AL243" s="52">
        <f t="shared" si="80"/>
        <v>571.35167285714283</v>
      </c>
      <c r="AM243" s="71">
        <f t="shared" si="77"/>
        <v>1</v>
      </c>
      <c r="AN243" s="75">
        <f t="shared" si="78"/>
        <v>15997.846839999998</v>
      </c>
    </row>
    <row r="244" spans="1:40" x14ac:dyDescent="0.25">
      <c r="A244" s="27">
        <v>45627</v>
      </c>
      <c r="B244" s="28" t="s">
        <v>63</v>
      </c>
      <c r="C244" s="67">
        <v>0.11</v>
      </c>
      <c r="D244" s="29">
        <v>28</v>
      </c>
      <c r="E244" s="68">
        <v>28</v>
      </c>
      <c r="F244" s="19">
        <v>28</v>
      </c>
      <c r="G244" s="20">
        <v>28</v>
      </c>
      <c r="H244" s="12">
        <v>1</v>
      </c>
      <c r="I244" s="2">
        <f t="shared" si="61"/>
        <v>28</v>
      </c>
      <c r="J244" s="11">
        <f t="shared" si="62"/>
        <v>1</v>
      </c>
      <c r="K244" s="49">
        <v>551.4720785714286</v>
      </c>
      <c r="L244" s="50">
        <v>584.60473571428577</v>
      </c>
      <c r="M244" s="50">
        <v>650.98671428571424</v>
      </c>
      <c r="N244" s="51">
        <v>594.5</v>
      </c>
      <c r="O244" s="13">
        <v>0</v>
      </c>
      <c r="P244" s="14">
        <v>0</v>
      </c>
      <c r="Q244" s="14">
        <v>0</v>
      </c>
      <c r="R244" s="26">
        <f t="shared" si="63"/>
        <v>1</v>
      </c>
      <c r="S244" s="15">
        <v>0</v>
      </c>
      <c r="T244" s="16">
        <v>0</v>
      </c>
      <c r="U244" s="16">
        <v>0</v>
      </c>
      <c r="V244" s="17">
        <v>0</v>
      </c>
      <c r="W244" s="61">
        <f t="shared" si="64"/>
        <v>0</v>
      </c>
      <c r="X244" s="61">
        <f t="shared" si="65"/>
        <v>0</v>
      </c>
      <c r="Y244" s="61">
        <f t="shared" si="66"/>
        <v>0</v>
      </c>
      <c r="Z244" s="76">
        <f t="shared" si="67"/>
        <v>16646</v>
      </c>
      <c r="AA244" s="78">
        <f t="shared" si="68"/>
        <v>0</v>
      </c>
      <c r="AB244" s="79">
        <f t="shared" si="69"/>
        <v>0</v>
      </c>
      <c r="AC244" s="61">
        <f t="shared" si="70"/>
        <v>0</v>
      </c>
      <c r="AD244" s="61">
        <f t="shared" si="71"/>
        <v>0</v>
      </c>
      <c r="AE244" s="61">
        <f t="shared" si="72"/>
        <v>594.5</v>
      </c>
      <c r="AF244" s="13">
        <v>0.4</v>
      </c>
      <c r="AG244" s="26">
        <f t="shared" si="73"/>
        <v>0.6</v>
      </c>
      <c r="AH244" s="81">
        <f t="shared" si="74"/>
        <v>571.35167285714283</v>
      </c>
      <c r="AI244" s="71">
        <f t="shared" si="79"/>
        <v>1</v>
      </c>
      <c r="AJ244" s="73">
        <f t="shared" si="75"/>
        <v>15997.846839999998</v>
      </c>
      <c r="AK244" s="75">
        <f t="shared" si="76"/>
        <v>15997.846839999998</v>
      </c>
      <c r="AL244" s="52">
        <f t="shared" si="80"/>
        <v>571.35167285714283</v>
      </c>
      <c r="AM244" s="71">
        <f t="shared" si="77"/>
        <v>1</v>
      </c>
      <c r="AN244" s="75">
        <f t="shared" si="78"/>
        <v>15997.846839999998</v>
      </c>
    </row>
    <row r="245" spans="1:40" x14ac:dyDescent="0.25">
      <c r="A245" s="27">
        <v>45292</v>
      </c>
      <c r="B245" s="28" t="s">
        <v>64</v>
      </c>
      <c r="C245" s="67">
        <v>0.17</v>
      </c>
      <c r="D245" s="29">
        <v>43</v>
      </c>
      <c r="E245" s="68">
        <v>43</v>
      </c>
      <c r="F245" s="19">
        <v>43</v>
      </c>
      <c r="G245" s="20">
        <v>43</v>
      </c>
      <c r="H245" s="12">
        <v>0.95</v>
      </c>
      <c r="I245" s="2">
        <f t="shared" si="61"/>
        <v>40.85</v>
      </c>
      <c r="J245" s="11">
        <f t="shared" si="62"/>
        <v>0.95000000000000007</v>
      </c>
      <c r="K245" s="49">
        <v>797.92362098372098</v>
      </c>
      <c r="L245" s="50">
        <v>843.21154221162794</v>
      </c>
      <c r="M245" s="50">
        <v>932.88695676046507</v>
      </c>
      <c r="N245" s="51">
        <v>0</v>
      </c>
      <c r="O245" s="13">
        <v>0.35</v>
      </c>
      <c r="P245" s="14">
        <v>0.53</v>
      </c>
      <c r="Q245" s="14">
        <v>0</v>
      </c>
      <c r="R245" s="26">
        <f t="shared" si="63"/>
        <v>0.12</v>
      </c>
      <c r="S245" s="15">
        <v>0</v>
      </c>
      <c r="T245" s="16">
        <v>0.05</v>
      </c>
      <c r="U245" s="16">
        <v>0</v>
      </c>
      <c r="V245" s="17">
        <v>0</v>
      </c>
      <c r="W245" s="61">
        <f t="shared" si="64"/>
        <v>11379.792188587215</v>
      </c>
      <c r="X245" s="61">
        <f t="shared" si="65"/>
        <v>18210.31161591622</v>
      </c>
      <c r="Y245" s="61">
        <f t="shared" si="66"/>
        <v>0</v>
      </c>
      <c r="Z245" s="76">
        <f t="shared" si="67"/>
        <v>0</v>
      </c>
      <c r="AA245" s="78">
        <f t="shared" si="68"/>
        <v>29590.103804503437</v>
      </c>
      <c r="AB245" s="79">
        <f t="shared" si="69"/>
        <v>5030.3176467655849</v>
      </c>
      <c r="AC245" s="61">
        <f t="shared" si="70"/>
        <v>724.35994625467401</v>
      </c>
      <c r="AD245" s="61">
        <f t="shared" si="71"/>
        <v>688.14194894194043</v>
      </c>
      <c r="AE245" s="61">
        <f t="shared" si="72"/>
        <v>726.17538471646515</v>
      </c>
      <c r="AF245" s="13">
        <v>0.4</v>
      </c>
      <c r="AG245" s="26">
        <f t="shared" si="73"/>
        <v>0.6</v>
      </c>
      <c r="AH245" s="81">
        <f t="shared" si="74"/>
        <v>825.09637372046518</v>
      </c>
      <c r="AI245" s="71">
        <f t="shared" si="79"/>
        <v>0.95000000000000007</v>
      </c>
      <c r="AJ245" s="73">
        <f t="shared" si="75"/>
        <v>35479.14406998</v>
      </c>
      <c r="AK245" s="75">
        <f t="shared" si="76"/>
        <v>33705.186866481003</v>
      </c>
      <c r="AL245" s="52">
        <f t="shared" si="80"/>
        <v>825.09637372046518</v>
      </c>
      <c r="AM245" s="71">
        <f t="shared" si="77"/>
        <v>0.95000000000000007</v>
      </c>
      <c r="AN245" s="75">
        <f t="shared" si="78"/>
        <v>33705.186866481003</v>
      </c>
    </row>
    <row r="246" spans="1:40" x14ac:dyDescent="0.25">
      <c r="A246" s="27">
        <v>45323</v>
      </c>
      <c r="B246" s="28" t="s">
        <v>64</v>
      </c>
      <c r="C246" s="67">
        <v>0.17</v>
      </c>
      <c r="D246" s="29">
        <v>43</v>
      </c>
      <c r="E246" s="68">
        <v>43</v>
      </c>
      <c r="F246" s="19">
        <v>43</v>
      </c>
      <c r="G246" s="20">
        <v>43</v>
      </c>
      <c r="H246" s="12">
        <v>0.95</v>
      </c>
      <c r="I246" s="2">
        <f t="shared" si="61"/>
        <v>40.85</v>
      </c>
      <c r="J246" s="11">
        <f t="shared" si="62"/>
        <v>0.95000000000000007</v>
      </c>
      <c r="K246" s="49">
        <v>797.92362098372098</v>
      </c>
      <c r="L246" s="50">
        <v>843.21154221162794</v>
      </c>
      <c r="M246" s="50">
        <v>932.88695676046507</v>
      </c>
      <c r="N246" s="51">
        <v>0</v>
      </c>
      <c r="O246" s="13">
        <v>0.35</v>
      </c>
      <c r="P246" s="14">
        <v>0.53</v>
      </c>
      <c r="Q246" s="14">
        <v>0</v>
      </c>
      <c r="R246" s="26">
        <f t="shared" si="63"/>
        <v>0.12</v>
      </c>
      <c r="S246" s="15">
        <v>0</v>
      </c>
      <c r="T246" s="16">
        <v>0.05</v>
      </c>
      <c r="U246" s="16">
        <v>0</v>
      </c>
      <c r="V246" s="17">
        <v>0</v>
      </c>
      <c r="W246" s="61">
        <f t="shared" si="64"/>
        <v>11379.792188587215</v>
      </c>
      <c r="X246" s="61">
        <f t="shared" si="65"/>
        <v>18210.31161591622</v>
      </c>
      <c r="Y246" s="61">
        <f t="shared" si="66"/>
        <v>0</v>
      </c>
      <c r="Z246" s="76">
        <f t="shared" si="67"/>
        <v>0</v>
      </c>
      <c r="AA246" s="78">
        <f t="shared" si="68"/>
        <v>29590.103804503437</v>
      </c>
      <c r="AB246" s="79">
        <f t="shared" si="69"/>
        <v>5030.3176467655849</v>
      </c>
      <c r="AC246" s="61">
        <f t="shared" si="70"/>
        <v>724.35994625467401</v>
      </c>
      <c r="AD246" s="61">
        <f t="shared" si="71"/>
        <v>688.14194894194043</v>
      </c>
      <c r="AE246" s="61">
        <f t="shared" si="72"/>
        <v>726.17538471646515</v>
      </c>
      <c r="AF246" s="13">
        <v>0.4</v>
      </c>
      <c r="AG246" s="26">
        <f t="shared" si="73"/>
        <v>0.6</v>
      </c>
      <c r="AH246" s="81">
        <f t="shared" si="74"/>
        <v>825.09637372046518</v>
      </c>
      <c r="AI246" s="71">
        <f t="shared" si="79"/>
        <v>0.95000000000000007</v>
      </c>
      <c r="AJ246" s="73">
        <f t="shared" si="75"/>
        <v>35479.14406998</v>
      </c>
      <c r="AK246" s="75">
        <f t="shared" si="76"/>
        <v>33705.186866481003</v>
      </c>
      <c r="AL246" s="52">
        <f t="shared" si="80"/>
        <v>825.09637372046518</v>
      </c>
      <c r="AM246" s="71">
        <f t="shared" si="77"/>
        <v>0.95000000000000007</v>
      </c>
      <c r="AN246" s="75">
        <f t="shared" si="78"/>
        <v>33705.186866481003</v>
      </c>
    </row>
    <row r="247" spans="1:40" x14ac:dyDescent="0.25">
      <c r="A247" s="27">
        <v>45352</v>
      </c>
      <c r="B247" s="28" t="s">
        <v>64</v>
      </c>
      <c r="C247" s="67">
        <v>0.17</v>
      </c>
      <c r="D247" s="29">
        <v>43</v>
      </c>
      <c r="E247" s="68">
        <v>43</v>
      </c>
      <c r="F247" s="19">
        <v>43</v>
      </c>
      <c r="G247" s="20">
        <v>43</v>
      </c>
      <c r="H247" s="12">
        <v>0.95</v>
      </c>
      <c r="I247" s="2">
        <f t="shared" si="61"/>
        <v>40.85</v>
      </c>
      <c r="J247" s="11">
        <f t="shared" si="62"/>
        <v>0.95000000000000007</v>
      </c>
      <c r="K247" s="49">
        <v>797.92362098372098</v>
      </c>
      <c r="L247" s="50">
        <v>843.21154221162794</v>
      </c>
      <c r="M247" s="50">
        <v>932.88695676046507</v>
      </c>
      <c r="N247" s="51">
        <v>0</v>
      </c>
      <c r="O247" s="13">
        <v>0.35</v>
      </c>
      <c r="P247" s="14">
        <v>0.53</v>
      </c>
      <c r="Q247" s="14">
        <v>0</v>
      </c>
      <c r="R247" s="26">
        <f t="shared" si="63"/>
        <v>0.12</v>
      </c>
      <c r="S247" s="15">
        <v>0</v>
      </c>
      <c r="T247" s="16">
        <v>0.05</v>
      </c>
      <c r="U247" s="16">
        <v>0</v>
      </c>
      <c r="V247" s="17">
        <v>0</v>
      </c>
      <c r="W247" s="61">
        <f t="shared" si="64"/>
        <v>11379.792188587215</v>
      </c>
      <c r="X247" s="61">
        <f t="shared" si="65"/>
        <v>18210.31161591622</v>
      </c>
      <c r="Y247" s="61">
        <f t="shared" si="66"/>
        <v>0</v>
      </c>
      <c r="Z247" s="76">
        <f t="shared" si="67"/>
        <v>0</v>
      </c>
      <c r="AA247" s="78">
        <f t="shared" si="68"/>
        <v>29590.103804503437</v>
      </c>
      <c r="AB247" s="79">
        <f t="shared" si="69"/>
        <v>5030.3176467655849</v>
      </c>
      <c r="AC247" s="61">
        <f t="shared" si="70"/>
        <v>724.35994625467401</v>
      </c>
      <c r="AD247" s="61">
        <f t="shared" si="71"/>
        <v>688.14194894194043</v>
      </c>
      <c r="AE247" s="61">
        <f t="shared" si="72"/>
        <v>726.17538471646515</v>
      </c>
      <c r="AF247" s="13">
        <v>0.4</v>
      </c>
      <c r="AG247" s="26">
        <f t="shared" si="73"/>
        <v>0.6</v>
      </c>
      <c r="AH247" s="81">
        <f t="shared" si="74"/>
        <v>825.09637372046518</v>
      </c>
      <c r="AI247" s="71">
        <f t="shared" si="79"/>
        <v>0.95000000000000007</v>
      </c>
      <c r="AJ247" s="73">
        <f t="shared" si="75"/>
        <v>35479.14406998</v>
      </c>
      <c r="AK247" s="75">
        <f t="shared" si="76"/>
        <v>33705.186866481003</v>
      </c>
      <c r="AL247" s="52">
        <f t="shared" si="80"/>
        <v>825.09637372046518</v>
      </c>
      <c r="AM247" s="71">
        <f t="shared" si="77"/>
        <v>0.95000000000000007</v>
      </c>
      <c r="AN247" s="75">
        <f t="shared" si="78"/>
        <v>33705.186866481003</v>
      </c>
    </row>
    <row r="248" spans="1:40" x14ac:dyDescent="0.25">
      <c r="A248" s="27">
        <v>45383</v>
      </c>
      <c r="B248" s="28" t="s">
        <v>64</v>
      </c>
      <c r="C248" s="67">
        <v>0.17</v>
      </c>
      <c r="D248" s="29">
        <v>43</v>
      </c>
      <c r="E248" s="68">
        <v>43</v>
      </c>
      <c r="F248" s="19">
        <v>43</v>
      </c>
      <c r="G248" s="20">
        <v>43</v>
      </c>
      <c r="H248" s="12">
        <v>0.95</v>
      </c>
      <c r="I248" s="2">
        <f t="shared" si="61"/>
        <v>40.85</v>
      </c>
      <c r="J248" s="11">
        <f t="shared" si="62"/>
        <v>0.95000000000000007</v>
      </c>
      <c r="K248" s="49">
        <v>797.92362098372098</v>
      </c>
      <c r="L248" s="50">
        <v>843.21154221162794</v>
      </c>
      <c r="M248" s="50">
        <v>932.88695676046507</v>
      </c>
      <c r="N248" s="51">
        <v>0</v>
      </c>
      <c r="O248" s="13">
        <v>0.35</v>
      </c>
      <c r="P248" s="14">
        <v>0.53</v>
      </c>
      <c r="Q248" s="14">
        <v>0</v>
      </c>
      <c r="R248" s="26">
        <f t="shared" si="63"/>
        <v>0.12</v>
      </c>
      <c r="S248" s="15">
        <v>0</v>
      </c>
      <c r="T248" s="16">
        <v>0.05</v>
      </c>
      <c r="U248" s="16">
        <v>0</v>
      </c>
      <c r="V248" s="17">
        <v>0</v>
      </c>
      <c r="W248" s="61">
        <f t="shared" si="64"/>
        <v>11379.792188587215</v>
      </c>
      <c r="X248" s="61">
        <f t="shared" si="65"/>
        <v>18210.31161591622</v>
      </c>
      <c r="Y248" s="61">
        <f t="shared" si="66"/>
        <v>0</v>
      </c>
      <c r="Z248" s="76">
        <f t="shared" si="67"/>
        <v>0</v>
      </c>
      <c r="AA248" s="78">
        <f t="shared" si="68"/>
        <v>29590.103804503437</v>
      </c>
      <c r="AB248" s="79">
        <f t="shared" si="69"/>
        <v>5030.3176467655849</v>
      </c>
      <c r="AC248" s="61">
        <f t="shared" si="70"/>
        <v>724.35994625467401</v>
      </c>
      <c r="AD248" s="61">
        <f t="shared" si="71"/>
        <v>688.14194894194043</v>
      </c>
      <c r="AE248" s="61">
        <f t="shared" si="72"/>
        <v>726.17538471646515</v>
      </c>
      <c r="AF248" s="13">
        <v>0.4</v>
      </c>
      <c r="AG248" s="26">
        <f t="shared" si="73"/>
        <v>0.6</v>
      </c>
      <c r="AH248" s="81">
        <f t="shared" si="74"/>
        <v>825.09637372046518</v>
      </c>
      <c r="AI248" s="71">
        <f t="shared" si="79"/>
        <v>0.95000000000000007</v>
      </c>
      <c r="AJ248" s="73">
        <f t="shared" si="75"/>
        <v>35479.14406998</v>
      </c>
      <c r="AK248" s="75">
        <f t="shared" si="76"/>
        <v>33705.186866481003</v>
      </c>
      <c r="AL248" s="52">
        <f t="shared" si="80"/>
        <v>825.09637372046518</v>
      </c>
      <c r="AM248" s="71">
        <f t="shared" si="77"/>
        <v>0.95000000000000007</v>
      </c>
      <c r="AN248" s="75">
        <f t="shared" si="78"/>
        <v>33705.186866481003</v>
      </c>
    </row>
    <row r="249" spans="1:40" x14ac:dyDescent="0.25">
      <c r="A249" s="27">
        <v>45413</v>
      </c>
      <c r="B249" s="28" t="s">
        <v>64</v>
      </c>
      <c r="C249" s="67">
        <v>0.17</v>
      </c>
      <c r="D249" s="29">
        <v>43</v>
      </c>
      <c r="E249" s="68">
        <v>43</v>
      </c>
      <c r="F249" s="19">
        <v>43</v>
      </c>
      <c r="G249" s="20">
        <v>43</v>
      </c>
      <c r="H249" s="12">
        <v>0.92</v>
      </c>
      <c r="I249" s="2">
        <f t="shared" si="61"/>
        <v>39.56</v>
      </c>
      <c r="J249" s="11">
        <f t="shared" si="62"/>
        <v>0.92</v>
      </c>
      <c r="K249" s="49">
        <v>797.92362098372098</v>
      </c>
      <c r="L249" s="50">
        <v>843.21154221162794</v>
      </c>
      <c r="M249" s="50">
        <v>932.88695676046507</v>
      </c>
      <c r="N249" s="51">
        <v>0</v>
      </c>
      <c r="O249" s="13">
        <v>0.35</v>
      </c>
      <c r="P249" s="14">
        <v>0.53</v>
      </c>
      <c r="Q249" s="14">
        <v>0</v>
      </c>
      <c r="R249" s="26">
        <f t="shared" si="63"/>
        <v>0.12</v>
      </c>
      <c r="S249" s="15">
        <v>0</v>
      </c>
      <c r="T249" s="16">
        <v>0.05</v>
      </c>
      <c r="U249" s="16">
        <v>0</v>
      </c>
      <c r="V249" s="17">
        <v>0</v>
      </c>
      <c r="W249" s="61">
        <f t="shared" si="64"/>
        <v>11020.43033000025</v>
      </c>
      <c r="X249" s="61">
        <f t="shared" si="65"/>
        <v>17635.249143834655</v>
      </c>
      <c r="Y249" s="61">
        <f t="shared" si="66"/>
        <v>0</v>
      </c>
      <c r="Z249" s="76">
        <f t="shared" si="67"/>
        <v>0</v>
      </c>
      <c r="AA249" s="78">
        <f t="shared" si="68"/>
        <v>28655.679473834905</v>
      </c>
      <c r="AB249" s="79">
        <f t="shared" si="69"/>
        <v>4871.4655105519341</v>
      </c>
      <c r="AC249" s="61">
        <f t="shared" si="70"/>
        <v>724.35994625467401</v>
      </c>
      <c r="AD249" s="61">
        <f t="shared" si="71"/>
        <v>666.41115055430009</v>
      </c>
      <c r="AE249" s="61">
        <f t="shared" si="72"/>
        <v>726.17538471646515</v>
      </c>
      <c r="AF249" s="13">
        <v>0.4</v>
      </c>
      <c r="AG249" s="26">
        <f t="shared" si="73"/>
        <v>0.6</v>
      </c>
      <c r="AH249" s="81">
        <f t="shared" si="74"/>
        <v>825.09637372046518</v>
      </c>
      <c r="AI249" s="71">
        <f t="shared" si="79"/>
        <v>0.92</v>
      </c>
      <c r="AJ249" s="73">
        <f t="shared" si="75"/>
        <v>35479.14406998</v>
      </c>
      <c r="AK249" s="75">
        <f t="shared" si="76"/>
        <v>32640.812544381602</v>
      </c>
      <c r="AL249" s="52">
        <f t="shared" si="80"/>
        <v>825.09637372046518</v>
      </c>
      <c r="AM249" s="71">
        <f t="shared" si="77"/>
        <v>0.92</v>
      </c>
      <c r="AN249" s="75">
        <f t="shared" si="78"/>
        <v>32640.812544381606</v>
      </c>
    </row>
    <row r="250" spans="1:40" x14ac:dyDescent="0.25">
      <c r="A250" s="27">
        <v>45444</v>
      </c>
      <c r="B250" s="28" t="s">
        <v>64</v>
      </c>
      <c r="C250" s="67">
        <v>0.17</v>
      </c>
      <c r="D250" s="29">
        <v>43</v>
      </c>
      <c r="E250" s="68">
        <v>43</v>
      </c>
      <c r="F250" s="19">
        <v>43</v>
      </c>
      <c r="G250" s="20">
        <v>43</v>
      </c>
      <c r="H250" s="12">
        <v>0.92</v>
      </c>
      <c r="I250" s="2">
        <f t="shared" si="61"/>
        <v>39.56</v>
      </c>
      <c r="J250" s="11">
        <f t="shared" si="62"/>
        <v>0.92</v>
      </c>
      <c r="K250" s="49">
        <v>797.92362098372098</v>
      </c>
      <c r="L250" s="50">
        <v>843.21154221162794</v>
      </c>
      <c r="M250" s="50">
        <v>932.88695676046507</v>
      </c>
      <c r="N250" s="51">
        <v>0</v>
      </c>
      <c r="O250" s="13">
        <v>0.4</v>
      </c>
      <c r="P250" s="14">
        <v>0.6</v>
      </c>
      <c r="Q250" s="14">
        <v>0</v>
      </c>
      <c r="R250" s="26">
        <f t="shared" si="63"/>
        <v>0</v>
      </c>
      <c r="S250" s="15">
        <v>0</v>
      </c>
      <c r="T250" s="16">
        <v>0.05</v>
      </c>
      <c r="U250" s="16">
        <v>0</v>
      </c>
      <c r="V250" s="17">
        <v>0</v>
      </c>
      <c r="W250" s="61">
        <f t="shared" si="64"/>
        <v>12594.777520000287</v>
      </c>
      <c r="X250" s="61">
        <f t="shared" si="65"/>
        <v>19964.432993020364</v>
      </c>
      <c r="Y250" s="61">
        <f t="shared" si="66"/>
        <v>0</v>
      </c>
      <c r="Z250" s="76">
        <f t="shared" si="67"/>
        <v>0</v>
      </c>
      <c r="AA250" s="78">
        <f t="shared" si="68"/>
        <v>32559.210513020651</v>
      </c>
      <c r="AB250" s="79">
        <f t="shared" si="69"/>
        <v>5535.0657872135107</v>
      </c>
      <c r="AC250" s="61">
        <f t="shared" si="70"/>
        <v>823.03363278616405</v>
      </c>
      <c r="AD250" s="61">
        <f t="shared" si="71"/>
        <v>757.19094216327096</v>
      </c>
      <c r="AE250" s="61">
        <f t="shared" si="72"/>
        <v>825.09637372046518</v>
      </c>
      <c r="AF250" s="13">
        <v>0.4</v>
      </c>
      <c r="AG250" s="26">
        <f t="shared" si="73"/>
        <v>0.6</v>
      </c>
      <c r="AH250" s="81">
        <f t="shared" si="74"/>
        <v>825.09637372046518</v>
      </c>
      <c r="AI250" s="71">
        <f t="shared" si="79"/>
        <v>0.92</v>
      </c>
      <c r="AJ250" s="73">
        <f t="shared" si="75"/>
        <v>35479.14406998</v>
      </c>
      <c r="AK250" s="75">
        <f t="shared" si="76"/>
        <v>32640.812544381602</v>
      </c>
      <c r="AL250" s="52">
        <f t="shared" si="80"/>
        <v>825.09637372046518</v>
      </c>
      <c r="AM250" s="71">
        <f t="shared" si="77"/>
        <v>0.92</v>
      </c>
      <c r="AN250" s="75">
        <f t="shared" si="78"/>
        <v>32640.812544381606</v>
      </c>
    </row>
    <row r="251" spans="1:40" x14ac:dyDescent="0.25">
      <c r="A251" s="27">
        <v>45474</v>
      </c>
      <c r="B251" s="28" t="s">
        <v>64</v>
      </c>
      <c r="C251" s="67">
        <v>0.17</v>
      </c>
      <c r="D251" s="29">
        <v>43</v>
      </c>
      <c r="E251" s="68">
        <v>43</v>
      </c>
      <c r="F251" s="19">
        <v>43</v>
      </c>
      <c r="G251" s="20">
        <v>43</v>
      </c>
      <c r="H251" s="12">
        <v>0.75</v>
      </c>
      <c r="I251" s="2">
        <f t="shared" si="61"/>
        <v>32.25</v>
      </c>
      <c r="J251" s="11">
        <f t="shared" si="62"/>
        <v>0.75</v>
      </c>
      <c r="K251" s="49">
        <v>797.92362098372098</v>
      </c>
      <c r="L251" s="50">
        <v>843.21154221162794</v>
      </c>
      <c r="M251" s="50">
        <v>932.88695676046507</v>
      </c>
      <c r="N251" s="51">
        <v>0</v>
      </c>
      <c r="O251" s="13">
        <v>0.4</v>
      </c>
      <c r="P251" s="14">
        <v>0.6</v>
      </c>
      <c r="Q251" s="14">
        <v>0</v>
      </c>
      <c r="R251" s="26">
        <f t="shared" si="63"/>
        <v>0</v>
      </c>
      <c r="S251" s="15">
        <v>0</v>
      </c>
      <c r="T251" s="16">
        <v>0.05</v>
      </c>
      <c r="U251" s="16">
        <v>0.2</v>
      </c>
      <c r="V251" s="17">
        <v>0</v>
      </c>
      <c r="W251" s="61">
        <f t="shared" si="64"/>
        <v>10164.549526806377</v>
      </c>
      <c r="X251" s="61">
        <f t="shared" si="65"/>
        <v>16112.191550022562</v>
      </c>
      <c r="Y251" s="61">
        <f t="shared" si="66"/>
        <v>0</v>
      </c>
      <c r="Z251" s="76">
        <f t="shared" si="67"/>
        <v>0</v>
      </c>
      <c r="AA251" s="78">
        <f t="shared" si="68"/>
        <v>26276.741076828941</v>
      </c>
      <c r="AB251" s="79">
        <f t="shared" si="69"/>
        <v>4467.0459830609207</v>
      </c>
      <c r="AC251" s="61">
        <f t="shared" si="70"/>
        <v>814.78266904895941</v>
      </c>
      <c r="AD251" s="61">
        <f t="shared" si="71"/>
        <v>611.08700178671961</v>
      </c>
      <c r="AE251" s="61">
        <f t="shared" si="72"/>
        <v>825.09637372046518</v>
      </c>
      <c r="AF251" s="13">
        <v>0.4</v>
      </c>
      <c r="AG251" s="26">
        <f t="shared" si="73"/>
        <v>0.6</v>
      </c>
      <c r="AH251" s="81">
        <f t="shared" si="74"/>
        <v>825.09637372046518</v>
      </c>
      <c r="AI251" s="71">
        <f t="shared" si="79"/>
        <v>0.75</v>
      </c>
      <c r="AJ251" s="73">
        <f t="shared" si="75"/>
        <v>35479.14406998</v>
      </c>
      <c r="AK251" s="75">
        <f t="shared" si="76"/>
        <v>26609.358052485</v>
      </c>
      <c r="AL251" s="52">
        <f t="shared" si="80"/>
        <v>825.09637372046518</v>
      </c>
      <c r="AM251" s="71">
        <f t="shared" si="77"/>
        <v>0.75</v>
      </c>
      <c r="AN251" s="75">
        <f t="shared" si="78"/>
        <v>26609.358052485</v>
      </c>
    </row>
    <row r="252" spans="1:40" x14ac:dyDescent="0.25">
      <c r="A252" s="27">
        <v>45505</v>
      </c>
      <c r="B252" s="28" t="s">
        <v>64</v>
      </c>
      <c r="C252" s="67">
        <v>0.17</v>
      </c>
      <c r="D252" s="29">
        <v>43</v>
      </c>
      <c r="E252" s="68">
        <v>43</v>
      </c>
      <c r="F252" s="19">
        <v>43</v>
      </c>
      <c r="G252" s="20">
        <v>43</v>
      </c>
      <c r="H252" s="12">
        <v>0.4</v>
      </c>
      <c r="I252" s="2">
        <f t="shared" si="61"/>
        <v>17.2</v>
      </c>
      <c r="J252" s="11">
        <f t="shared" si="62"/>
        <v>0.39999999999999997</v>
      </c>
      <c r="K252" s="49">
        <v>797.92362098372098</v>
      </c>
      <c r="L252" s="50">
        <v>843.21154221162794</v>
      </c>
      <c r="M252" s="50">
        <v>932.88695676046507</v>
      </c>
      <c r="N252" s="51">
        <v>0</v>
      </c>
      <c r="O252" s="13">
        <v>0.4</v>
      </c>
      <c r="P252" s="14">
        <v>0.6</v>
      </c>
      <c r="Q252" s="14">
        <v>0</v>
      </c>
      <c r="R252" s="26">
        <f t="shared" si="63"/>
        <v>0</v>
      </c>
      <c r="S252" s="15">
        <v>0</v>
      </c>
      <c r="T252" s="16">
        <v>0.05</v>
      </c>
      <c r="U252" s="16">
        <v>0.2</v>
      </c>
      <c r="V252" s="17">
        <v>0</v>
      </c>
      <c r="W252" s="61">
        <f t="shared" si="64"/>
        <v>5421.093080963401</v>
      </c>
      <c r="X252" s="61">
        <f t="shared" si="65"/>
        <v>8593.1688266786987</v>
      </c>
      <c r="Y252" s="61">
        <f t="shared" si="66"/>
        <v>0</v>
      </c>
      <c r="Z252" s="76">
        <f t="shared" si="67"/>
        <v>0</v>
      </c>
      <c r="AA252" s="78">
        <f t="shared" si="68"/>
        <v>14014.2619076421</v>
      </c>
      <c r="AB252" s="79">
        <f t="shared" si="69"/>
        <v>2382.4245242991569</v>
      </c>
      <c r="AC252" s="61">
        <f t="shared" si="70"/>
        <v>814.78266904895929</v>
      </c>
      <c r="AD252" s="61">
        <f t="shared" si="71"/>
        <v>325.91306761958373</v>
      </c>
      <c r="AE252" s="61">
        <f t="shared" si="72"/>
        <v>825.09637372046518</v>
      </c>
      <c r="AF252" s="13">
        <v>0.4</v>
      </c>
      <c r="AG252" s="26">
        <f t="shared" si="73"/>
        <v>0.6</v>
      </c>
      <c r="AH252" s="81">
        <f t="shared" si="74"/>
        <v>825.09637372046518</v>
      </c>
      <c r="AI252" s="71">
        <f t="shared" si="79"/>
        <v>0.39999999999999997</v>
      </c>
      <c r="AJ252" s="73">
        <f t="shared" si="75"/>
        <v>35479.14406998</v>
      </c>
      <c r="AK252" s="75">
        <f t="shared" si="76"/>
        <v>14191.657627991999</v>
      </c>
      <c r="AL252" s="52">
        <f t="shared" si="80"/>
        <v>825.09637372046518</v>
      </c>
      <c r="AM252" s="71">
        <f t="shared" si="77"/>
        <v>0.39999999999999997</v>
      </c>
      <c r="AN252" s="75">
        <f t="shared" si="78"/>
        <v>14191.657627992001</v>
      </c>
    </row>
    <row r="253" spans="1:40" x14ac:dyDescent="0.25">
      <c r="A253" s="27">
        <v>45536</v>
      </c>
      <c r="B253" s="28" t="s">
        <v>64</v>
      </c>
      <c r="C253" s="67">
        <v>0.17</v>
      </c>
      <c r="D253" s="29">
        <v>43</v>
      </c>
      <c r="E253" s="68">
        <v>43</v>
      </c>
      <c r="F253" s="19">
        <v>43</v>
      </c>
      <c r="G253" s="20">
        <v>43</v>
      </c>
      <c r="H253" s="12">
        <v>0.9</v>
      </c>
      <c r="I253" s="2">
        <f t="shared" si="61"/>
        <v>38.700000000000003</v>
      </c>
      <c r="J253" s="11">
        <f t="shared" si="62"/>
        <v>0.9</v>
      </c>
      <c r="K253" s="49">
        <v>816.80889373720925</v>
      </c>
      <c r="L253" s="50">
        <v>863.1551272790698</v>
      </c>
      <c r="M253" s="50">
        <v>955.47204504883723</v>
      </c>
      <c r="N253" s="51">
        <v>0</v>
      </c>
      <c r="O253" s="13">
        <v>0.4</v>
      </c>
      <c r="P253" s="14">
        <v>0.6</v>
      </c>
      <c r="Q253" s="14">
        <v>0</v>
      </c>
      <c r="R253" s="26">
        <f t="shared" si="63"/>
        <v>0</v>
      </c>
      <c r="S253" s="15">
        <v>0</v>
      </c>
      <c r="T253" s="16">
        <v>0.05</v>
      </c>
      <c r="U253" s="16">
        <v>0</v>
      </c>
      <c r="V253" s="17">
        <v>0.05</v>
      </c>
      <c r="W253" s="61">
        <f t="shared" si="64"/>
        <v>12549.370162489111</v>
      </c>
      <c r="X253" s="61">
        <f t="shared" si="65"/>
        <v>19892.143590004354</v>
      </c>
      <c r="Y253" s="61">
        <f t="shared" si="66"/>
        <v>0</v>
      </c>
      <c r="Z253" s="76">
        <f t="shared" si="67"/>
        <v>0</v>
      </c>
      <c r="AA253" s="78">
        <f t="shared" si="68"/>
        <v>32441.563752493465</v>
      </c>
      <c r="AB253" s="79">
        <f t="shared" si="69"/>
        <v>5515.0658379238894</v>
      </c>
      <c r="AC253" s="61">
        <f t="shared" si="70"/>
        <v>838.28330109802232</v>
      </c>
      <c r="AD253" s="61">
        <f t="shared" si="71"/>
        <v>754.45497098822011</v>
      </c>
      <c r="AE253" s="61">
        <f t="shared" si="72"/>
        <v>844.61663386232556</v>
      </c>
      <c r="AF253" s="13">
        <v>0.4</v>
      </c>
      <c r="AG253" s="26">
        <f t="shared" si="73"/>
        <v>0.6</v>
      </c>
      <c r="AH253" s="81">
        <f t="shared" si="74"/>
        <v>844.61663386232556</v>
      </c>
      <c r="AI253" s="71">
        <f t="shared" si="79"/>
        <v>0.9</v>
      </c>
      <c r="AJ253" s="73">
        <f t="shared" si="75"/>
        <v>36318.515256079998</v>
      </c>
      <c r="AK253" s="75">
        <f t="shared" si="76"/>
        <v>32686.663730471999</v>
      </c>
      <c r="AL253" s="52">
        <f t="shared" si="80"/>
        <v>844.61663386232556</v>
      </c>
      <c r="AM253" s="71">
        <f t="shared" si="77"/>
        <v>0.9</v>
      </c>
      <c r="AN253" s="75">
        <f t="shared" si="78"/>
        <v>32686.663730471999</v>
      </c>
    </row>
    <row r="254" spans="1:40" x14ac:dyDescent="0.25">
      <c r="A254" s="27">
        <v>45566</v>
      </c>
      <c r="B254" s="28" t="s">
        <v>64</v>
      </c>
      <c r="C254" s="67">
        <v>0.17</v>
      </c>
      <c r="D254" s="29">
        <v>43</v>
      </c>
      <c r="E254" s="68">
        <v>43</v>
      </c>
      <c r="F254" s="19">
        <v>43</v>
      </c>
      <c r="G254" s="20">
        <v>43</v>
      </c>
      <c r="H254" s="12">
        <v>0.96</v>
      </c>
      <c r="I254" s="2">
        <f t="shared" si="61"/>
        <v>41.28</v>
      </c>
      <c r="J254" s="11">
        <f t="shared" si="62"/>
        <v>0.96000000000000008</v>
      </c>
      <c r="K254" s="49">
        <v>816.80889373720925</v>
      </c>
      <c r="L254" s="50">
        <v>863.1551272790698</v>
      </c>
      <c r="M254" s="50">
        <v>955.47204504883723</v>
      </c>
      <c r="N254" s="51">
        <v>0</v>
      </c>
      <c r="O254" s="13">
        <v>0.4</v>
      </c>
      <c r="P254" s="14">
        <v>0.6</v>
      </c>
      <c r="Q254" s="14">
        <v>0</v>
      </c>
      <c r="R254" s="26">
        <f t="shared" si="63"/>
        <v>0</v>
      </c>
      <c r="S254" s="15">
        <v>0</v>
      </c>
      <c r="T254" s="16">
        <v>0.05</v>
      </c>
      <c r="U254" s="16">
        <v>0</v>
      </c>
      <c r="V254" s="17">
        <v>0.05</v>
      </c>
      <c r="W254" s="61">
        <f t="shared" si="64"/>
        <v>13385.994839988385</v>
      </c>
      <c r="X254" s="61">
        <f t="shared" si="65"/>
        <v>21218.286496004639</v>
      </c>
      <c r="Y254" s="61">
        <f t="shared" si="66"/>
        <v>0</v>
      </c>
      <c r="Z254" s="76">
        <f t="shared" si="67"/>
        <v>0</v>
      </c>
      <c r="AA254" s="78">
        <f t="shared" si="68"/>
        <v>34604.331335993025</v>
      </c>
      <c r="AB254" s="79">
        <f t="shared" si="69"/>
        <v>5882.7363271188151</v>
      </c>
      <c r="AC254" s="61">
        <f t="shared" si="70"/>
        <v>838.28322034866824</v>
      </c>
      <c r="AD254" s="61">
        <f t="shared" si="71"/>
        <v>804.75189153472149</v>
      </c>
      <c r="AE254" s="61">
        <f t="shared" si="72"/>
        <v>844.61663386232556</v>
      </c>
      <c r="AF254" s="13">
        <v>0.4</v>
      </c>
      <c r="AG254" s="26">
        <f t="shared" si="73"/>
        <v>0.6</v>
      </c>
      <c r="AH254" s="81">
        <f t="shared" si="74"/>
        <v>844.61663386232556</v>
      </c>
      <c r="AI254" s="71">
        <f t="shared" si="79"/>
        <v>0.96000000000000008</v>
      </c>
      <c r="AJ254" s="73">
        <f t="shared" si="75"/>
        <v>36318.515256079998</v>
      </c>
      <c r="AK254" s="75">
        <f t="shared" si="76"/>
        <v>34865.774645836798</v>
      </c>
      <c r="AL254" s="52">
        <f t="shared" si="80"/>
        <v>844.61663386232556</v>
      </c>
      <c r="AM254" s="71">
        <f t="shared" si="77"/>
        <v>0.96000000000000008</v>
      </c>
      <c r="AN254" s="75">
        <f t="shared" si="78"/>
        <v>34865.774645836798</v>
      </c>
    </row>
    <row r="255" spans="1:40" x14ac:dyDescent="0.25">
      <c r="A255" s="27">
        <v>45597</v>
      </c>
      <c r="B255" s="28" t="s">
        <v>64</v>
      </c>
      <c r="C255" s="67">
        <v>0.17</v>
      </c>
      <c r="D255" s="29">
        <v>43</v>
      </c>
      <c r="E255" s="68">
        <v>43</v>
      </c>
      <c r="F255" s="19">
        <v>43</v>
      </c>
      <c r="G255" s="20">
        <v>43</v>
      </c>
      <c r="H255" s="12">
        <v>0.96</v>
      </c>
      <c r="I255" s="2">
        <f t="shared" si="61"/>
        <v>41.28</v>
      </c>
      <c r="J255" s="11">
        <f t="shared" si="62"/>
        <v>0.96000000000000008</v>
      </c>
      <c r="K255" s="49">
        <v>816.80889373720925</v>
      </c>
      <c r="L255" s="50">
        <v>863.1551272790698</v>
      </c>
      <c r="M255" s="50">
        <v>955.47204504883723</v>
      </c>
      <c r="N255" s="51">
        <v>0</v>
      </c>
      <c r="O255" s="13">
        <v>0.4</v>
      </c>
      <c r="P255" s="14">
        <v>0.6</v>
      </c>
      <c r="Q255" s="14">
        <v>0</v>
      </c>
      <c r="R255" s="26">
        <f t="shared" si="63"/>
        <v>0</v>
      </c>
      <c r="S255" s="15">
        <v>0</v>
      </c>
      <c r="T255" s="16">
        <v>0.05</v>
      </c>
      <c r="U255" s="16">
        <v>0</v>
      </c>
      <c r="V255" s="17">
        <v>0.05</v>
      </c>
      <c r="W255" s="61">
        <f t="shared" si="64"/>
        <v>13385.994839988385</v>
      </c>
      <c r="X255" s="61">
        <f t="shared" si="65"/>
        <v>21218.286496004639</v>
      </c>
      <c r="Y255" s="61">
        <f t="shared" si="66"/>
        <v>0</v>
      </c>
      <c r="Z255" s="76">
        <f t="shared" si="67"/>
        <v>0</v>
      </c>
      <c r="AA255" s="78">
        <f t="shared" si="68"/>
        <v>34604.331335993025</v>
      </c>
      <c r="AB255" s="79">
        <f t="shared" si="69"/>
        <v>5882.7363271188151</v>
      </c>
      <c r="AC255" s="61">
        <f t="shared" si="70"/>
        <v>838.28322034866824</v>
      </c>
      <c r="AD255" s="61">
        <f t="shared" si="71"/>
        <v>804.75189153472149</v>
      </c>
      <c r="AE255" s="61">
        <f t="shared" si="72"/>
        <v>844.61663386232556</v>
      </c>
      <c r="AF255" s="13">
        <v>0.4</v>
      </c>
      <c r="AG255" s="26">
        <f t="shared" si="73"/>
        <v>0.6</v>
      </c>
      <c r="AH255" s="81">
        <f t="shared" si="74"/>
        <v>844.61663386232556</v>
      </c>
      <c r="AI255" s="71">
        <f t="shared" si="79"/>
        <v>0.96000000000000008</v>
      </c>
      <c r="AJ255" s="73">
        <f t="shared" si="75"/>
        <v>36318.515256079998</v>
      </c>
      <c r="AK255" s="75">
        <f t="shared" si="76"/>
        <v>34865.774645836798</v>
      </c>
      <c r="AL255" s="52">
        <f t="shared" si="80"/>
        <v>844.61663386232556</v>
      </c>
      <c r="AM255" s="71">
        <f t="shared" si="77"/>
        <v>0.96000000000000008</v>
      </c>
      <c r="AN255" s="75">
        <f t="shared" si="78"/>
        <v>34865.774645836798</v>
      </c>
    </row>
    <row r="256" spans="1:40" x14ac:dyDescent="0.25">
      <c r="A256" s="27">
        <v>45627</v>
      </c>
      <c r="B256" s="28" t="s">
        <v>64</v>
      </c>
      <c r="C256" s="67">
        <v>0.17</v>
      </c>
      <c r="D256" s="29">
        <v>43</v>
      </c>
      <c r="E256" s="68">
        <v>43</v>
      </c>
      <c r="F256" s="19">
        <v>43</v>
      </c>
      <c r="G256" s="20">
        <v>43</v>
      </c>
      <c r="H256" s="12">
        <v>0.95</v>
      </c>
      <c r="I256" s="2">
        <f t="shared" si="61"/>
        <v>40.85</v>
      </c>
      <c r="J256" s="11">
        <f t="shared" si="62"/>
        <v>0.95000000000000007</v>
      </c>
      <c r="K256" s="49">
        <v>816.80889373720925</v>
      </c>
      <c r="L256" s="50">
        <v>863.1551272790698</v>
      </c>
      <c r="M256" s="50">
        <v>955.47204504883723</v>
      </c>
      <c r="N256" s="51">
        <v>0</v>
      </c>
      <c r="O256" s="13">
        <v>0.4</v>
      </c>
      <c r="P256" s="14">
        <v>0.6</v>
      </c>
      <c r="Q256" s="14">
        <v>0</v>
      </c>
      <c r="R256" s="26">
        <f t="shared" si="63"/>
        <v>0</v>
      </c>
      <c r="S256" s="15">
        <v>0</v>
      </c>
      <c r="T256" s="16">
        <v>0.05</v>
      </c>
      <c r="U256" s="16">
        <v>0</v>
      </c>
      <c r="V256" s="17">
        <v>0.05</v>
      </c>
      <c r="W256" s="61">
        <f t="shared" si="64"/>
        <v>13246.557393738505</v>
      </c>
      <c r="X256" s="61">
        <f t="shared" si="65"/>
        <v>20997.262678337927</v>
      </c>
      <c r="Y256" s="61">
        <f t="shared" si="66"/>
        <v>0</v>
      </c>
      <c r="Z256" s="76">
        <f t="shared" si="67"/>
        <v>0</v>
      </c>
      <c r="AA256" s="78">
        <f t="shared" si="68"/>
        <v>34243.870072076432</v>
      </c>
      <c r="AB256" s="79">
        <f t="shared" si="69"/>
        <v>5821.457912252994</v>
      </c>
      <c r="AC256" s="61">
        <f t="shared" si="70"/>
        <v>838.28323309856626</v>
      </c>
      <c r="AD256" s="61">
        <f t="shared" si="71"/>
        <v>796.36907144363795</v>
      </c>
      <c r="AE256" s="61">
        <f t="shared" si="72"/>
        <v>844.61663386232556</v>
      </c>
      <c r="AF256" s="13">
        <v>0.4</v>
      </c>
      <c r="AG256" s="26">
        <f t="shared" si="73"/>
        <v>0.6</v>
      </c>
      <c r="AH256" s="81">
        <f t="shared" si="74"/>
        <v>844.61663386232556</v>
      </c>
      <c r="AI256" s="71">
        <f t="shared" si="79"/>
        <v>0.95000000000000007</v>
      </c>
      <c r="AJ256" s="73">
        <f t="shared" si="75"/>
        <v>36318.515256079998</v>
      </c>
      <c r="AK256" s="75">
        <f t="shared" si="76"/>
        <v>34502.589493275998</v>
      </c>
      <c r="AL256" s="52">
        <f t="shared" si="80"/>
        <v>844.61663386232556</v>
      </c>
      <c r="AM256" s="71">
        <f t="shared" si="77"/>
        <v>0.95000000000000007</v>
      </c>
      <c r="AN256" s="75">
        <f t="shared" si="78"/>
        <v>34502.589493275998</v>
      </c>
    </row>
    <row r="257" spans="1:40" x14ac:dyDescent="0.25">
      <c r="A257" s="27">
        <v>45292</v>
      </c>
      <c r="B257" s="28" t="s">
        <v>65</v>
      </c>
      <c r="C257" s="67">
        <v>0.17</v>
      </c>
      <c r="D257" s="29">
        <v>114</v>
      </c>
      <c r="E257" s="68">
        <v>114</v>
      </c>
      <c r="F257" s="19">
        <v>114</v>
      </c>
      <c r="G257" s="20">
        <v>114</v>
      </c>
      <c r="H257" s="12">
        <v>0.95</v>
      </c>
      <c r="I257" s="2">
        <f t="shared" si="61"/>
        <v>108.3</v>
      </c>
      <c r="J257" s="11">
        <f t="shared" si="62"/>
        <v>0.95</v>
      </c>
      <c r="K257" s="49">
        <v>520.73683333157896</v>
      </c>
      <c r="L257" s="50">
        <v>550.11927537368422</v>
      </c>
      <c r="M257" s="50">
        <v>609.14556384385969</v>
      </c>
      <c r="N257" s="51">
        <v>456.12499999999994</v>
      </c>
      <c r="O257" s="13">
        <v>0.25</v>
      </c>
      <c r="P257" s="14">
        <v>0.5</v>
      </c>
      <c r="Q257" s="14">
        <v>0</v>
      </c>
      <c r="R257" s="26">
        <f t="shared" si="63"/>
        <v>0.25</v>
      </c>
      <c r="S257" s="15">
        <v>0</v>
      </c>
      <c r="T257" s="16">
        <v>0.05</v>
      </c>
      <c r="U257" s="16">
        <v>0</v>
      </c>
      <c r="V257" s="17">
        <v>0</v>
      </c>
      <c r="W257" s="61">
        <f t="shared" si="64"/>
        <v>14063.702388046371</v>
      </c>
      <c r="X257" s="61">
        <f t="shared" si="65"/>
        <v>29714.486364581291</v>
      </c>
      <c r="Y257" s="61">
        <f t="shared" si="66"/>
        <v>0</v>
      </c>
      <c r="Z257" s="76">
        <f t="shared" si="67"/>
        <v>12318.710414062498</v>
      </c>
      <c r="AA257" s="78">
        <f t="shared" si="68"/>
        <v>43778.188752627662</v>
      </c>
      <c r="AB257" s="79">
        <f t="shared" si="69"/>
        <v>7442.2920879467028</v>
      </c>
      <c r="AC257" s="61">
        <f t="shared" si="70"/>
        <v>404.23073640468755</v>
      </c>
      <c r="AD257" s="61">
        <f t="shared" si="71"/>
        <v>384.01919958445319</v>
      </c>
      <c r="AE257" s="61">
        <f t="shared" si="72"/>
        <v>519.27509601973679</v>
      </c>
      <c r="AF257" s="13">
        <v>0.4</v>
      </c>
      <c r="AG257" s="26">
        <f t="shared" si="73"/>
        <v>0.6</v>
      </c>
      <c r="AH257" s="81">
        <f t="shared" si="74"/>
        <v>538.36629855684214</v>
      </c>
      <c r="AI257" s="71">
        <f t="shared" si="79"/>
        <v>0.95</v>
      </c>
      <c r="AJ257" s="73">
        <f t="shared" si="75"/>
        <v>61373.758035480001</v>
      </c>
      <c r="AK257" s="75">
        <f t="shared" si="76"/>
        <v>58305.070133706002</v>
      </c>
      <c r="AL257" s="52">
        <f t="shared" si="80"/>
        <v>538.36629855684214</v>
      </c>
      <c r="AM257" s="71">
        <f t="shared" si="77"/>
        <v>0.95</v>
      </c>
      <c r="AN257" s="75">
        <f t="shared" si="78"/>
        <v>58305.070133706002</v>
      </c>
    </row>
    <row r="258" spans="1:40" x14ac:dyDescent="0.25">
      <c r="A258" s="27">
        <v>45323</v>
      </c>
      <c r="B258" s="28" t="s">
        <v>65</v>
      </c>
      <c r="C258" s="67">
        <v>0.17</v>
      </c>
      <c r="D258" s="29">
        <v>114</v>
      </c>
      <c r="E258" s="68">
        <v>114</v>
      </c>
      <c r="F258" s="19">
        <v>114</v>
      </c>
      <c r="G258" s="20">
        <v>114</v>
      </c>
      <c r="H258" s="12">
        <v>0.95</v>
      </c>
      <c r="I258" s="2">
        <f t="shared" si="61"/>
        <v>108.3</v>
      </c>
      <c r="J258" s="11">
        <f t="shared" si="62"/>
        <v>0.95</v>
      </c>
      <c r="K258" s="49">
        <v>520.73683333157896</v>
      </c>
      <c r="L258" s="50">
        <v>550.11927537368422</v>
      </c>
      <c r="M258" s="50">
        <v>609.14556384385969</v>
      </c>
      <c r="N258" s="51">
        <v>456.12499999999994</v>
      </c>
      <c r="O258" s="13">
        <v>0.25</v>
      </c>
      <c r="P258" s="14">
        <v>0.5</v>
      </c>
      <c r="Q258" s="14">
        <v>0</v>
      </c>
      <c r="R258" s="26">
        <f t="shared" si="63"/>
        <v>0.25</v>
      </c>
      <c r="S258" s="15">
        <v>0</v>
      </c>
      <c r="T258" s="16">
        <v>0.05</v>
      </c>
      <c r="U258" s="16">
        <v>0</v>
      </c>
      <c r="V258" s="17">
        <v>0</v>
      </c>
      <c r="W258" s="61">
        <f t="shared" si="64"/>
        <v>14063.702388046371</v>
      </c>
      <c r="X258" s="61">
        <f t="shared" si="65"/>
        <v>29714.486364581291</v>
      </c>
      <c r="Y258" s="61">
        <f t="shared" si="66"/>
        <v>0</v>
      </c>
      <c r="Z258" s="76">
        <f t="shared" si="67"/>
        <v>12318.710414062498</v>
      </c>
      <c r="AA258" s="78">
        <f t="shared" si="68"/>
        <v>43778.188752627662</v>
      </c>
      <c r="AB258" s="79">
        <f t="shared" si="69"/>
        <v>7442.2920879467028</v>
      </c>
      <c r="AC258" s="61">
        <f t="shared" si="70"/>
        <v>404.23073640468755</v>
      </c>
      <c r="AD258" s="61">
        <f t="shared" si="71"/>
        <v>384.01919958445319</v>
      </c>
      <c r="AE258" s="61">
        <f t="shared" si="72"/>
        <v>519.27509601973679</v>
      </c>
      <c r="AF258" s="13">
        <v>0.4</v>
      </c>
      <c r="AG258" s="26">
        <f t="shared" si="73"/>
        <v>0.6</v>
      </c>
      <c r="AH258" s="81">
        <f t="shared" si="74"/>
        <v>538.36629855684214</v>
      </c>
      <c r="AI258" s="71">
        <f t="shared" si="79"/>
        <v>0.95</v>
      </c>
      <c r="AJ258" s="73">
        <f t="shared" si="75"/>
        <v>61373.758035480001</v>
      </c>
      <c r="AK258" s="75">
        <f t="shared" si="76"/>
        <v>58305.070133706002</v>
      </c>
      <c r="AL258" s="52">
        <f t="shared" si="80"/>
        <v>538.36629855684214</v>
      </c>
      <c r="AM258" s="71">
        <f t="shared" si="77"/>
        <v>0.95</v>
      </c>
      <c r="AN258" s="75">
        <f t="shared" si="78"/>
        <v>58305.070133706002</v>
      </c>
    </row>
    <row r="259" spans="1:40" x14ac:dyDescent="0.25">
      <c r="A259" s="27">
        <v>45352</v>
      </c>
      <c r="B259" s="28" t="s">
        <v>65</v>
      </c>
      <c r="C259" s="67">
        <v>0.17</v>
      </c>
      <c r="D259" s="29">
        <v>114</v>
      </c>
      <c r="E259" s="68">
        <v>114</v>
      </c>
      <c r="F259" s="19">
        <v>114</v>
      </c>
      <c r="G259" s="20">
        <v>114</v>
      </c>
      <c r="H259" s="12">
        <v>0.95</v>
      </c>
      <c r="I259" s="2">
        <f t="shared" si="61"/>
        <v>108.3</v>
      </c>
      <c r="J259" s="11">
        <f t="shared" si="62"/>
        <v>0.95</v>
      </c>
      <c r="K259" s="49">
        <v>520.73683333157896</v>
      </c>
      <c r="L259" s="50">
        <v>550.11927537368422</v>
      </c>
      <c r="M259" s="50">
        <v>609.14556384385969</v>
      </c>
      <c r="N259" s="51">
        <v>456.12499999999994</v>
      </c>
      <c r="O259" s="13">
        <v>0.25</v>
      </c>
      <c r="P259" s="14">
        <v>0.5</v>
      </c>
      <c r="Q259" s="14">
        <v>0</v>
      </c>
      <c r="R259" s="26">
        <f t="shared" si="63"/>
        <v>0.25</v>
      </c>
      <c r="S259" s="15">
        <v>0</v>
      </c>
      <c r="T259" s="16">
        <v>0.05</v>
      </c>
      <c r="U259" s="16">
        <v>0</v>
      </c>
      <c r="V259" s="17">
        <v>0</v>
      </c>
      <c r="W259" s="61">
        <f t="shared" si="64"/>
        <v>14063.702388046371</v>
      </c>
      <c r="X259" s="61">
        <f t="shared" si="65"/>
        <v>29714.486364581291</v>
      </c>
      <c r="Y259" s="61">
        <f t="shared" si="66"/>
        <v>0</v>
      </c>
      <c r="Z259" s="76">
        <f t="shared" si="67"/>
        <v>12318.710414062498</v>
      </c>
      <c r="AA259" s="78">
        <f t="shared" si="68"/>
        <v>43778.188752627662</v>
      </c>
      <c r="AB259" s="79">
        <f t="shared" si="69"/>
        <v>7442.2920879467028</v>
      </c>
      <c r="AC259" s="61">
        <f t="shared" si="70"/>
        <v>404.23073640468755</v>
      </c>
      <c r="AD259" s="61">
        <f t="shared" si="71"/>
        <v>384.01919958445319</v>
      </c>
      <c r="AE259" s="61">
        <f t="shared" si="72"/>
        <v>519.27509601973679</v>
      </c>
      <c r="AF259" s="13">
        <v>0.4</v>
      </c>
      <c r="AG259" s="26">
        <f t="shared" si="73"/>
        <v>0.6</v>
      </c>
      <c r="AH259" s="81">
        <f t="shared" si="74"/>
        <v>538.36629855684214</v>
      </c>
      <c r="AI259" s="71">
        <f t="shared" si="79"/>
        <v>0.95</v>
      </c>
      <c r="AJ259" s="73">
        <f t="shared" si="75"/>
        <v>61373.758035480001</v>
      </c>
      <c r="AK259" s="75">
        <f t="shared" si="76"/>
        <v>58305.070133706002</v>
      </c>
      <c r="AL259" s="52">
        <f t="shared" si="80"/>
        <v>538.36629855684214</v>
      </c>
      <c r="AM259" s="71">
        <f t="shared" si="77"/>
        <v>0.95</v>
      </c>
      <c r="AN259" s="75">
        <f t="shared" si="78"/>
        <v>58305.070133706002</v>
      </c>
    </row>
    <row r="260" spans="1:40" x14ac:dyDescent="0.25">
      <c r="A260" s="27">
        <v>45383</v>
      </c>
      <c r="B260" s="28" t="s">
        <v>65</v>
      </c>
      <c r="C260" s="67">
        <v>0.17</v>
      </c>
      <c r="D260" s="29">
        <v>114</v>
      </c>
      <c r="E260" s="68">
        <v>114</v>
      </c>
      <c r="F260" s="19">
        <v>114</v>
      </c>
      <c r="G260" s="20">
        <v>114</v>
      </c>
      <c r="H260" s="12">
        <v>0.95</v>
      </c>
      <c r="I260" s="2">
        <f t="shared" si="61"/>
        <v>108.3</v>
      </c>
      <c r="J260" s="11">
        <f t="shared" si="62"/>
        <v>0.95</v>
      </c>
      <c r="K260" s="49">
        <v>520.73683333157896</v>
      </c>
      <c r="L260" s="50">
        <v>550.11927537368422</v>
      </c>
      <c r="M260" s="50">
        <v>609.14556384385969</v>
      </c>
      <c r="N260" s="51">
        <v>456.12499999999994</v>
      </c>
      <c r="O260" s="13">
        <v>0.25</v>
      </c>
      <c r="P260" s="14">
        <v>0.5</v>
      </c>
      <c r="Q260" s="14">
        <v>0</v>
      </c>
      <c r="R260" s="26">
        <f t="shared" si="63"/>
        <v>0.25</v>
      </c>
      <c r="S260" s="15">
        <v>0</v>
      </c>
      <c r="T260" s="16">
        <v>0.05</v>
      </c>
      <c r="U260" s="16">
        <v>0</v>
      </c>
      <c r="V260" s="17">
        <v>0</v>
      </c>
      <c r="W260" s="61">
        <f t="shared" si="64"/>
        <v>14063.702388046371</v>
      </c>
      <c r="X260" s="61">
        <f t="shared" si="65"/>
        <v>29714.486364581291</v>
      </c>
      <c r="Y260" s="61">
        <f t="shared" si="66"/>
        <v>0</v>
      </c>
      <c r="Z260" s="76">
        <f t="shared" si="67"/>
        <v>12318.710414062498</v>
      </c>
      <c r="AA260" s="78">
        <f t="shared" si="68"/>
        <v>43778.188752627662</v>
      </c>
      <c r="AB260" s="79">
        <f t="shared" si="69"/>
        <v>7442.2920879467028</v>
      </c>
      <c r="AC260" s="61">
        <f t="shared" si="70"/>
        <v>404.23073640468755</v>
      </c>
      <c r="AD260" s="61">
        <f t="shared" si="71"/>
        <v>384.01919958445319</v>
      </c>
      <c r="AE260" s="61">
        <f t="shared" si="72"/>
        <v>519.27509601973679</v>
      </c>
      <c r="AF260" s="13">
        <v>0.4</v>
      </c>
      <c r="AG260" s="26">
        <f t="shared" si="73"/>
        <v>0.6</v>
      </c>
      <c r="AH260" s="81">
        <f t="shared" si="74"/>
        <v>538.36629855684214</v>
      </c>
      <c r="AI260" s="71">
        <f t="shared" si="79"/>
        <v>0.95</v>
      </c>
      <c r="AJ260" s="73">
        <f t="shared" si="75"/>
        <v>61373.758035480001</v>
      </c>
      <c r="AK260" s="75">
        <f t="shared" si="76"/>
        <v>58305.070133706002</v>
      </c>
      <c r="AL260" s="52">
        <f t="shared" si="80"/>
        <v>538.36629855684214</v>
      </c>
      <c r="AM260" s="71">
        <f t="shared" si="77"/>
        <v>0.95</v>
      </c>
      <c r="AN260" s="75">
        <f t="shared" si="78"/>
        <v>58305.070133706002</v>
      </c>
    </row>
    <row r="261" spans="1:40" x14ac:dyDescent="0.25">
      <c r="A261" s="27">
        <v>45413</v>
      </c>
      <c r="B261" s="28" t="s">
        <v>65</v>
      </c>
      <c r="C261" s="67">
        <v>0.17</v>
      </c>
      <c r="D261" s="29">
        <v>114</v>
      </c>
      <c r="E261" s="68">
        <v>114</v>
      </c>
      <c r="F261" s="19">
        <v>114</v>
      </c>
      <c r="G261" s="20">
        <v>114</v>
      </c>
      <c r="H261" s="12">
        <v>0.92</v>
      </c>
      <c r="I261" s="2">
        <f t="shared" ref="I261:I316" si="81">H261*E261</f>
        <v>104.88000000000001</v>
      </c>
      <c r="J261" s="11">
        <f t="shared" ref="J261:J316" si="82">IF(D261&lt;&gt;0,I261/D261,0)</f>
        <v>0.92</v>
      </c>
      <c r="K261" s="49">
        <v>520.73683333157896</v>
      </c>
      <c r="L261" s="50">
        <v>550.11927537368422</v>
      </c>
      <c r="M261" s="50">
        <v>609.14556384385969</v>
      </c>
      <c r="N261" s="51">
        <v>456.12499999999994</v>
      </c>
      <c r="O261" s="13">
        <v>0.25</v>
      </c>
      <c r="P261" s="14">
        <v>0.5</v>
      </c>
      <c r="Q261" s="14">
        <v>0</v>
      </c>
      <c r="R261" s="26">
        <f t="shared" ref="R261:R316" si="83">1-SUM(O261:Q261)</f>
        <v>0.25</v>
      </c>
      <c r="S261" s="15">
        <v>0</v>
      </c>
      <c r="T261" s="16">
        <v>0.05</v>
      </c>
      <c r="U261" s="16">
        <v>0</v>
      </c>
      <c r="V261" s="17">
        <v>0</v>
      </c>
      <c r="W261" s="61">
        <f t="shared" ref="W261:W316" si="84">(1-SUMPRODUCT($S$3:$V$3,$S261:$V261))*K261*$I261*O261</f>
        <v>13619.585470529119</v>
      </c>
      <c r="X261" s="61">
        <f t="shared" ref="X261:X316" si="85">(1-SUMPRODUCT($S$3:$V$3,$S261:$V261))*L261*$I261*P261</f>
        <v>28776.134163594517</v>
      </c>
      <c r="Y261" s="61">
        <f t="shared" ref="Y261:Y316" si="86">(1-SUMPRODUCT($S$3:$V$3,$S261:$V261))*M261*$I261*Q261</f>
        <v>0</v>
      </c>
      <c r="Z261" s="76">
        <f t="shared" ref="Z261:Z316" si="87">(1-SUMPRODUCT($S$3:$V$3,$S261:$V261))*N261*$I261*R261</f>
        <v>11929.698506249999</v>
      </c>
      <c r="AA261" s="78">
        <f t="shared" ref="AA261:AA316" si="88">SUM(V261:Y261)</f>
        <v>42395.719634123634</v>
      </c>
      <c r="AB261" s="79">
        <f t="shared" ref="AB261:AB316" si="89">IF(OR(B261="PFC002",B261="SAR326"),AA261/1.1*C261,AA261*C261)</f>
        <v>7207.2723378010187</v>
      </c>
      <c r="AC261" s="61">
        <f t="shared" ref="AC261:AC316" si="90">IF(I261,AA261/I261,0)</f>
        <v>404.23073640468755</v>
      </c>
      <c r="AD261" s="61">
        <f t="shared" ref="AD261:AD316" si="91">IF(D261,AA261/D261,0)</f>
        <v>371.89227749231259</v>
      </c>
      <c r="AE261" s="61">
        <f t="shared" ref="AE261:AE316" si="92">SUMPRODUCT(K261:N261,O261:R261)</f>
        <v>519.27509601973679</v>
      </c>
      <c r="AF261" s="13">
        <v>0.4</v>
      </c>
      <c r="AG261" s="26">
        <f t="shared" ref="AG261:AG316" si="93">1-AF261</f>
        <v>0.6</v>
      </c>
      <c r="AH261" s="81">
        <f t="shared" ref="AH261:AH316" si="94">AF261*K261+AG261*L261</f>
        <v>538.36629855684214</v>
      </c>
      <c r="AI261" s="71">
        <f t="shared" si="79"/>
        <v>0.92</v>
      </c>
      <c r="AJ261" s="73">
        <f t="shared" ref="AJ261:AJ316" si="95">AH261*D261</f>
        <v>61373.758035480001</v>
      </c>
      <c r="AK261" s="75">
        <f t="shared" ref="AK261:AK316" si="96">AH261*D261*AI261</f>
        <v>56463.857392641607</v>
      </c>
      <c r="AL261" s="52">
        <f t="shared" si="80"/>
        <v>538.36629855684214</v>
      </c>
      <c r="AM261" s="71">
        <f t="shared" ref="AM261:AM316" si="97">AI261</f>
        <v>0.92</v>
      </c>
      <c r="AN261" s="75">
        <f t="shared" ref="AN261:AN316" si="98">AL261*AM261*G261</f>
        <v>56463.857392641607</v>
      </c>
    </row>
    <row r="262" spans="1:40" x14ac:dyDescent="0.25">
      <c r="A262" s="27">
        <v>45444</v>
      </c>
      <c r="B262" s="28" t="s">
        <v>65</v>
      </c>
      <c r="C262" s="67">
        <v>0.17</v>
      </c>
      <c r="D262" s="29">
        <v>114</v>
      </c>
      <c r="E262" s="68">
        <v>114</v>
      </c>
      <c r="F262" s="19">
        <v>114</v>
      </c>
      <c r="G262" s="20">
        <v>114</v>
      </c>
      <c r="H262" s="12">
        <v>0.92</v>
      </c>
      <c r="I262" s="2">
        <f t="shared" si="81"/>
        <v>104.88000000000001</v>
      </c>
      <c r="J262" s="11">
        <f t="shared" si="82"/>
        <v>0.92</v>
      </c>
      <c r="K262" s="49">
        <v>520.73683333157896</v>
      </c>
      <c r="L262" s="50">
        <v>550.11927537368422</v>
      </c>
      <c r="M262" s="50">
        <v>609.14556384385969</v>
      </c>
      <c r="N262" s="51">
        <v>456.12499999999994</v>
      </c>
      <c r="O262" s="13">
        <v>0.25</v>
      </c>
      <c r="P262" s="14">
        <v>0.5</v>
      </c>
      <c r="Q262" s="14">
        <v>0</v>
      </c>
      <c r="R262" s="26">
        <f t="shared" si="83"/>
        <v>0.25</v>
      </c>
      <c r="S262" s="15">
        <v>0</v>
      </c>
      <c r="T262" s="16">
        <v>0.05</v>
      </c>
      <c r="U262" s="16">
        <v>0</v>
      </c>
      <c r="V262" s="17">
        <v>0</v>
      </c>
      <c r="W262" s="61">
        <f t="shared" si="84"/>
        <v>13619.585470529119</v>
      </c>
      <c r="X262" s="61">
        <f t="shared" si="85"/>
        <v>28776.134163594517</v>
      </c>
      <c r="Y262" s="61">
        <f t="shared" si="86"/>
        <v>0</v>
      </c>
      <c r="Z262" s="76">
        <f t="shared" si="87"/>
        <v>11929.698506249999</v>
      </c>
      <c r="AA262" s="78">
        <f t="shared" si="88"/>
        <v>42395.719634123634</v>
      </c>
      <c r="AB262" s="79">
        <f t="shared" si="89"/>
        <v>7207.2723378010187</v>
      </c>
      <c r="AC262" s="61">
        <f t="shared" si="90"/>
        <v>404.23073640468755</v>
      </c>
      <c r="AD262" s="61">
        <f t="shared" si="91"/>
        <v>371.89227749231259</v>
      </c>
      <c r="AE262" s="61">
        <f t="shared" si="92"/>
        <v>519.27509601973679</v>
      </c>
      <c r="AF262" s="13">
        <v>0.4</v>
      </c>
      <c r="AG262" s="26">
        <f t="shared" si="93"/>
        <v>0.6</v>
      </c>
      <c r="AH262" s="81">
        <f t="shared" si="94"/>
        <v>538.36629855684214</v>
      </c>
      <c r="AI262" s="71">
        <f t="shared" ref="AI262:AI316" si="99">J262</f>
        <v>0.92</v>
      </c>
      <c r="AJ262" s="73">
        <f t="shared" si="95"/>
        <v>61373.758035480001</v>
      </c>
      <c r="AK262" s="75">
        <f t="shared" si="96"/>
        <v>56463.857392641607</v>
      </c>
      <c r="AL262" s="52">
        <f t="shared" ref="AL262:AL316" si="100">AH262</f>
        <v>538.36629855684214</v>
      </c>
      <c r="AM262" s="71">
        <f t="shared" si="97"/>
        <v>0.92</v>
      </c>
      <c r="AN262" s="75">
        <f t="shared" si="98"/>
        <v>56463.857392641607</v>
      </c>
    </row>
    <row r="263" spans="1:40" x14ac:dyDescent="0.25">
      <c r="A263" s="27">
        <v>45474</v>
      </c>
      <c r="B263" s="28" t="s">
        <v>65</v>
      </c>
      <c r="C263" s="67">
        <v>0.17</v>
      </c>
      <c r="D263" s="29">
        <v>114</v>
      </c>
      <c r="E263" s="68">
        <v>114</v>
      </c>
      <c r="F263" s="19">
        <v>114</v>
      </c>
      <c r="G263" s="20">
        <v>114</v>
      </c>
      <c r="H263" s="12">
        <v>0.75</v>
      </c>
      <c r="I263" s="2">
        <f t="shared" si="81"/>
        <v>85.5</v>
      </c>
      <c r="J263" s="11">
        <f t="shared" si="82"/>
        <v>0.75</v>
      </c>
      <c r="K263" s="49">
        <v>520.73683333157896</v>
      </c>
      <c r="L263" s="50">
        <v>550.11927537368422</v>
      </c>
      <c r="M263" s="50">
        <v>609.14556384385969</v>
      </c>
      <c r="N263" s="51">
        <v>456.12499999999994</v>
      </c>
      <c r="O263" s="13">
        <v>0.25</v>
      </c>
      <c r="P263" s="14">
        <v>0.5</v>
      </c>
      <c r="Q263" s="14">
        <v>0</v>
      </c>
      <c r="R263" s="26">
        <f t="shared" si="83"/>
        <v>0.25</v>
      </c>
      <c r="S263" s="15">
        <v>0</v>
      </c>
      <c r="T263" s="16">
        <v>0.05</v>
      </c>
      <c r="U263" s="16">
        <v>0.2</v>
      </c>
      <c r="V263" s="17">
        <v>0</v>
      </c>
      <c r="W263" s="61">
        <f t="shared" si="84"/>
        <v>10991.615439806719</v>
      </c>
      <c r="X263" s="61">
        <f t="shared" si="85"/>
        <v>23223.629034447189</v>
      </c>
      <c r="Y263" s="61">
        <f t="shared" si="86"/>
        <v>0</v>
      </c>
      <c r="Z263" s="76">
        <f t="shared" si="87"/>
        <v>9627.8009765624993</v>
      </c>
      <c r="AA263" s="78">
        <f t="shared" si="88"/>
        <v>34215.244474253908</v>
      </c>
      <c r="AB263" s="79">
        <f t="shared" si="89"/>
        <v>5816.5915606231647</v>
      </c>
      <c r="AC263" s="61">
        <f t="shared" si="90"/>
        <v>400.17829794449017</v>
      </c>
      <c r="AD263" s="61">
        <f t="shared" si="91"/>
        <v>300.13372345836763</v>
      </c>
      <c r="AE263" s="61">
        <f t="shared" si="92"/>
        <v>519.27509601973679</v>
      </c>
      <c r="AF263" s="13">
        <v>0.4</v>
      </c>
      <c r="AG263" s="26">
        <f t="shared" si="93"/>
        <v>0.6</v>
      </c>
      <c r="AH263" s="81">
        <f t="shared" si="94"/>
        <v>538.36629855684214</v>
      </c>
      <c r="AI263" s="71">
        <f t="shared" si="99"/>
        <v>0.75</v>
      </c>
      <c r="AJ263" s="73">
        <f t="shared" si="95"/>
        <v>61373.758035480001</v>
      </c>
      <c r="AK263" s="75">
        <f t="shared" si="96"/>
        <v>46030.318526610004</v>
      </c>
      <c r="AL263" s="52">
        <f t="shared" si="100"/>
        <v>538.36629855684214</v>
      </c>
      <c r="AM263" s="71">
        <f t="shared" si="97"/>
        <v>0.75</v>
      </c>
      <c r="AN263" s="75">
        <f t="shared" si="98"/>
        <v>46030.318526610004</v>
      </c>
    </row>
    <row r="264" spans="1:40" x14ac:dyDescent="0.25">
      <c r="A264" s="27">
        <v>45505</v>
      </c>
      <c r="B264" s="28" t="s">
        <v>65</v>
      </c>
      <c r="C264" s="67">
        <v>0.17</v>
      </c>
      <c r="D264" s="29">
        <v>114</v>
      </c>
      <c r="E264" s="68">
        <v>114</v>
      </c>
      <c r="F264" s="19">
        <v>114</v>
      </c>
      <c r="G264" s="20">
        <v>114</v>
      </c>
      <c r="H264" s="12">
        <v>0.4</v>
      </c>
      <c r="I264" s="2">
        <f t="shared" si="81"/>
        <v>45.6</v>
      </c>
      <c r="J264" s="11">
        <f t="shared" si="82"/>
        <v>0.4</v>
      </c>
      <c r="K264" s="49">
        <v>520.73683333157896</v>
      </c>
      <c r="L264" s="50">
        <v>550.11927537368422</v>
      </c>
      <c r="M264" s="50">
        <v>609.14556384385969</v>
      </c>
      <c r="N264" s="51">
        <v>456.12499999999994</v>
      </c>
      <c r="O264" s="13">
        <v>0.25</v>
      </c>
      <c r="P264" s="14">
        <v>0.5</v>
      </c>
      <c r="Q264" s="14">
        <v>0</v>
      </c>
      <c r="R264" s="26">
        <f t="shared" si="83"/>
        <v>0.25</v>
      </c>
      <c r="S264" s="15">
        <v>0</v>
      </c>
      <c r="T264" s="16">
        <v>0.05</v>
      </c>
      <c r="U264" s="16">
        <v>0.2</v>
      </c>
      <c r="V264" s="17">
        <v>0</v>
      </c>
      <c r="W264" s="61">
        <f t="shared" si="84"/>
        <v>5862.1949012302512</v>
      </c>
      <c r="X264" s="61">
        <f t="shared" si="85"/>
        <v>12385.935485038501</v>
      </c>
      <c r="Y264" s="61">
        <f t="shared" si="86"/>
        <v>0</v>
      </c>
      <c r="Z264" s="76">
        <f t="shared" si="87"/>
        <v>5134.8271875</v>
      </c>
      <c r="AA264" s="78">
        <f t="shared" si="88"/>
        <v>18248.130386268753</v>
      </c>
      <c r="AB264" s="79">
        <f t="shared" si="89"/>
        <v>3102.182165665688</v>
      </c>
      <c r="AC264" s="61">
        <f t="shared" si="90"/>
        <v>400.17829794449017</v>
      </c>
      <c r="AD264" s="61">
        <f t="shared" si="91"/>
        <v>160.07131917779608</v>
      </c>
      <c r="AE264" s="61">
        <f t="shared" si="92"/>
        <v>519.27509601973679</v>
      </c>
      <c r="AF264" s="13">
        <v>0.4</v>
      </c>
      <c r="AG264" s="26">
        <f t="shared" si="93"/>
        <v>0.6</v>
      </c>
      <c r="AH264" s="81">
        <f t="shared" si="94"/>
        <v>538.36629855684214</v>
      </c>
      <c r="AI264" s="71">
        <f t="shared" si="99"/>
        <v>0.4</v>
      </c>
      <c r="AJ264" s="73">
        <f t="shared" si="95"/>
        <v>61373.758035480001</v>
      </c>
      <c r="AK264" s="75">
        <f t="shared" si="96"/>
        <v>24549.503214192002</v>
      </c>
      <c r="AL264" s="52">
        <f t="shared" si="100"/>
        <v>538.36629855684214</v>
      </c>
      <c r="AM264" s="71">
        <f t="shared" si="97"/>
        <v>0.4</v>
      </c>
      <c r="AN264" s="75">
        <f t="shared" si="98"/>
        <v>24549.503214192002</v>
      </c>
    </row>
    <row r="265" spans="1:40" x14ac:dyDescent="0.25">
      <c r="A265" s="27">
        <v>45536</v>
      </c>
      <c r="B265" s="28" t="s">
        <v>65</v>
      </c>
      <c r="C265" s="67">
        <v>0.17</v>
      </c>
      <c r="D265" s="29">
        <v>114</v>
      </c>
      <c r="E265" s="68">
        <v>114</v>
      </c>
      <c r="F265" s="19">
        <v>114</v>
      </c>
      <c r="G265" s="20">
        <v>114</v>
      </c>
      <c r="H265" s="12">
        <v>0.9</v>
      </c>
      <c r="I265" s="2">
        <f t="shared" si="81"/>
        <v>102.60000000000001</v>
      </c>
      <c r="J265" s="11">
        <f t="shared" si="82"/>
        <v>0.9</v>
      </c>
      <c r="K265" s="49">
        <v>532.57345430350881</v>
      </c>
      <c r="L265" s="50">
        <v>563.1762586912281</v>
      </c>
      <c r="M265" s="50">
        <v>622.59312142631575</v>
      </c>
      <c r="N265" s="51">
        <v>456.12499999999994</v>
      </c>
      <c r="O265" s="13">
        <v>0.25</v>
      </c>
      <c r="P265" s="14">
        <v>0.5</v>
      </c>
      <c r="Q265" s="14">
        <v>0</v>
      </c>
      <c r="R265" s="26">
        <f t="shared" si="83"/>
        <v>0.25</v>
      </c>
      <c r="S265" s="15">
        <v>0</v>
      </c>
      <c r="T265" s="16">
        <v>0.05</v>
      </c>
      <c r="U265" s="16">
        <v>0</v>
      </c>
      <c r="V265" s="17">
        <v>0.05</v>
      </c>
      <c r="W265" s="61">
        <f t="shared" si="84"/>
        <v>13558.055284613365</v>
      </c>
      <c r="X265" s="61">
        <f t="shared" si="85"/>
        <v>28674.260005328557</v>
      </c>
      <c r="Y265" s="61">
        <f t="shared" si="86"/>
        <v>0</v>
      </c>
      <c r="Z265" s="76">
        <f t="shared" si="87"/>
        <v>11611.859203125001</v>
      </c>
      <c r="AA265" s="78">
        <f t="shared" si="88"/>
        <v>42232.365289941925</v>
      </c>
      <c r="AB265" s="79">
        <f t="shared" si="89"/>
        <v>7179.5020992901282</v>
      </c>
      <c r="AC265" s="61">
        <f t="shared" si="90"/>
        <v>411.62149405401482</v>
      </c>
      <c r="AD265" s="61">
        <f t="shared" si="91"/>
        <v>370.45934464861335</v>
      </c>
      <c r="AE265" s="61">
        <f t="shared" si="92"/>
        <v>528.76274292149128</v>
      </c>
      <c r="AF265" s="13">
        <v>0.4</v>
      </c>
      <c r="AG265" s="26">
        <f t="shared" si="93"/>
        <v>0.6</v>
      </c>
      <c r="AH265" s="81">
        <f t="shared" si="94"/>
        <v>550.93513693614045</v>
      </c>
      <c r="AI265" s="71">
        <f t="shared" si="99"/>
        <v>0.9</v>
      </c>
      <c r="AJ265" s="73">
        <f t="shared" si="95"/>
        <v>62806.605610720013</v>
      </c>
      <c r="AK265" s="75">
        <f t="shared" si="96"/>
        <v>56525.945049648013</v>
      </c>
      <c r="AL265" s="52">
        <f t="shared" si="100"/>
        <v>550.93513693614045</v>
      </c>
      <c r="AM265" s="71">
        <f t="shared" si="97"/>
        <v>0.9</v>
      </c>
      <c r="AN265" s="75">
        <f t="shared" si="98"/>
        <v>56525.945049648006</v>
      </c>
    </row>
    <row r="266" spans="1:40" x14ac:dyDescent="0.25">
      <c r="A266" s="27">
        <v>45566</v>
      </c>
      <c r="B266" s="28" t="s">
        <v>65</v>
      </c>
      <c r="C266" s="67">
        <v>0.17</v>
      </c>
      <c r="D266" s="29">
        <v>114</v>
      </c>
      <c r="E266" s="68">
        <v>114</v>
      </c>
      <c r="F266" s="19">
        <v>114</v>
      </c>
      <c r="G266" s="20">
        <v>114</v>
      </c>
      <c r="H266" s="12">
        <v>0.96</v>
      </c>
      <c r="I266" s="2">
        <f t="shared" si="81"/>
        <v>109.44</v>
      </c>
      <c r="J266" s="11">
        <f t="shared" si="82"/>
        <v>0.96</v>
      </c>
      <c r="K266" s="49">
        <v>532.57345430350881</v>
      </c>
      <c r="L266" s="50">
        <v>563.1762586912281</v>
      </c>
      <c r="M266" s="50">
        <v>622.59312142631575</v>
      </c>
      <c r="N266" s="51">
        <v>456.12499999999994</v>
      </c>
      <c r="O266" s="13">
        <v>0.25</v>
      </c>
      <c r="P266" s="14">
        <v>0.5</v>
      </c>
      <c r="Q266" s="14">
        <v>0</v>
      </c>
      <c r="R266" s="26">
        <f t="shared" si="83"/>
        <v>0.25</v>
      </c>
      <c r="S266" s="15">
        <v>0</v>
      </c>
      <c r="T266" s="16">
        <v>0.05</v>
      </c>
      <c r="U266" s="16">
        <v>0</v>
      </c>
      <c r="V266" s="17">
        <v>0.05</v>
      </c>
      <c r="W266" s="61">
        <f t="shared" si="84"/>
        <v>14461.925636920922</v>
      </c>
      <c r="X266" s="61">
        <f t="shared" si="85"/>
        <v>30585.877339017123</v>
      </c>
      <c r="Y266" s="61">
        <f t="shared" si="86"/>
        <v>0</v>
      </c>
      <c r="Z266" s="76">
        <f t="shared" si="87"/>
        <v>12385.983149999998</v>
      </c>
      <c r="AA266" s="78">
        <f t="shared" si="88"/>
        <v>45047.852975938047</v>
      </c>
      <c r="AB266" s="79">
        <f t="shared" si="89"/>
        <v>7658.1350059094684</v>
      </c>
      <c r="AC266" s="61">
        <f t="shared" si="90"/>
        <v>411.62146359592515</v>
      </c>
      <c r="AD266" s="61">
        <f t="shared" si="91"/>
        <v>395.15660505208814</v>
      </c>
      <c r="AE266" s="61">
        <f t="shared" si="92"/>
        <v>528.76274292149128</v>
      </c>
      <c r="AF266" s="13">
        <v>0.4</v>
      </c>
      <c r="AG266" s="26">
        <f t="shared" si="93"/>
        <v>0.6</v>
      </c>
      <c r="AH266" s="81">
        <f t="shared" si="94"/>
        <v>550.93513693614045</v>
      </c>
      <c r="AI266" s="71">
        <f t="shared" si="99"/>
        <v>0.96</v>
      </c>
      <c r="AJ266" s="73">
        <f t="shared" si="95"/>
        <v>62806.605610720013</v>
      </c>
      <c r="AK266" s="75">
        <f t="shared" si="96"/>
        <v>60294.341386291213</v>
      </c>
      <c r="AL266" s="52">
        <f t="shared" si="100"/>
        <v>550.93513693614045</v>
      </c>
      <c r="AM266" s="71">
        <f t="shared" si="97"/>
        <v>0.96</v>
      </c>
      <c r="AN266" s="75">
        <f t="shared" si="98"/>
        <v>60294.341386291206</v>
      </c>
    </row>
    <row r="267" spans="1:40" x14ac:dyDescent="0.25">
      <c r="A267" s="27">
        <v>45597</v>
      </c>
      <c r="B267" s="28" t="s">
        <v>65</v>
      </c>
      <c r="C267" s="67">
        <v>0.17</v>
      </c>
      <c r="D267" s="29">
        <v>114</v>
      </c>
      <c r="E267" s="68">
        <v>114</v>
      </c>
      <c r="F267" s="19">
        <v>114</v>
      </c>
      <c r="G267" s="20">
        <v>114</v>
      </c>
      <c r="H267" s="12">
        <v>0.96</v>
      </c>
      <c r="I267" s="2">
        <f t="shared" si="81"/>
        <v>109.44</v>
      </c>
      <c r="J267" s="11">
        <f t="shared" si="82"/>
        <v>0.96</v>
      </c>
      <c r="K267" s="49">
        <v>532.57345430350881</v>
      </c>
      <c r="L267" s="50">
        <v>563.1762586912281</v>
      </c>
      <c r="M267" s="50">
        <v>622.59312142631575</v>
      </c>
      <c r="N267" s="51">
        <v>456.12499999999994</v>
      </c>
      <c r="O267" s="13">
        <v>0.25</v>
      </c>
      <c r="P267" s="14">
        <v>0.5</v>
      </c>
      <c r="Q267" s="14">
        <v>0</v>
      </c>
      <c r="R267" s="26">
        <f t="shared" si="83"/>
        <v>0.25</v>
      </c>
      <c r="S267" s="15">
        <v>0</v>
      </c>
      <c r="T267" s="16">
        <v>0.05</v>
      </c>
      <c r="U267" s="16">
        <v>0</v>
      </c>
      <c r="V267" s="17">
        <v>0.05</v>
      </c>
      <c r="W267" s="61">
        <f t="shared" si="84"/>
        <v>14461.925636920922</v>
      </c>
      <c r="X267" s="61">
        <f t="shared" si="85"/>
        <v>30585.877339017123</v>
      </c>
      <c r="Y267" s="61">
        <f t="shared" si="86"/>
        <v>0</v>
      </c>
      <c r="Z267" s="76">
        <f t="shared" si="87"/>
        <v>12385.983149999998</v>
      </c>
      <c r="AA267" s="78">
        <f t="shared" si="88"/>
        <v>45047.852975938047</v>
      </c>
      <c r="AB267" s="79">
        <f t="shared" si="89"/>
        <v>7658.1350059094684</v>
      </c>
      <c r="AC267" s="61">
        <f t="shared" si="90"/>
        <v>411.62146359592515</v>
      </c>
      <c r="AD267" s="61">
        <f t="shared" si="91"/>
        <v>395.15660505208814</v>
      </c>
      <c r="AE267" s="61">
        <f t="shared" si="92"/>
        <v>528.76274292149128</v>
      </c>
      <c r="AF267" s="13">
        <v>0.4</v>
      </c>
      <c r="AG267" s="26">
        <f t="shared" si="93"/>
        <v>0.6</v>
      </c>
      <c r="AH267" s="81">
        <f t="shared" si="94"/>
        <v>550.93513693614045</v>
      </c>
      <c r="AI267" s="71">
        <f t="shared" si="99"/>
        <v>0.96</v>
      </c>
      <c r="AJ267" s="73">
        <f t="shared" si="95"/>
        <v>62806.605610720013</v>
      </c>
      <c r="AK267" s="75">
        <f t="shared" si="96"/>
        <v>60294.341386291213</v>
      </c>
      <c r="AL267" s="52">
        <f t="shared" si="100"/>
        <v>550.93513693614045</v>
      </c>
      <c r="AM267" s="71">
        <f t="shared" si="97"/>
        <v>0.96</v>
      </c>
      <c r="AN267" s="75">
        <f t="shared" si="98"/>
        <v>60294.341386291206</v>
      </c>
    </row>
    <row r="268" spans="1:40" x14ac:dyDescent="0.25">
      <c r="A268" s="27">
        <v>45627</v>
      </c>
      <c r="B268" s="28" t="s">
        <v>65</v>
      </c>
      <c r="C268" s="67">
        <v>0.17</v>
      </c>
      <c r="D268" s="29">
        <v>114</v>
      </c>
      <c r="E268" s="68">
        <v>114</v>
      </c>
      <c r="F268" s="19">
        <v>114</v>
      </c>
      <c r="G268" s="20">
        <v>114</v>
      </c>
      <c r="H268" s="12">
        <v>0.95</v>
      </c>
      <c r="I268" s="2">
        <f t="shared" si="81"/>
        <v>108.3</v>
      </c>
      <c r="J268" s="11">
        <f t="shared" si="82"/>
        <v>0.95</v>
      </c>
      <c r="K268" s="49">
        <v>532.57345430350881</v>
      </c>
      <c r="L268" s="50">
        <v>563.1762586912281</v>
      </c>
      <c r="M268" s="50">
        <v>622.59312142631575</v>
      </c>
      <c r="N268" s="51">
        <v>456.12499999999994</v>
      </c>
      <c r="O268" s="13">
        <v>0.25</v>
      </c>
      <c r="P268" s="14">
        <v>0.5</v>
      </c>
      <c r="Q268" s="14">
        <v>0</v>
      </c>
      <c r="R268" s="26">
        <f t="shared" si="83"/>
        <v>0.25</v>
      </c>
      <c r="S268" s="15">
        <v>0</v>
      </c>
      <c r="T268" s="16">
        <v>0.05</v>
      </c>
      <c r="U268" s="16">
        <v>0</v>
      </c>
      <c r="V268" s="17">
        <v>0.05</v>
      </c>
      <c r="W268" s="61">
        <f t="shared" si="84"/>
        <v>14311.280578202995</v>
      </c>
      <c r="X268" s="61">
        <f t="shared" si="85"/>
        <v>30267.274450069028</v>
      </c>
      <c r="Y268" s="61">
        <f t="shared" si="86"/>
        <v>0</v>
      </c>
      <c r="Z268" s="76">
        <f t="shared" si="87"/>
        <v>12256.962492187498</v>
      </c>
      <c r="AA268" s="78">
        <f t="shared" si="88"/>
        <v>44578.605028272024</v>
      </c>
      <c r="AB268" s="79">
        <f t="shared" si="89"/>
        <v>7578.3628548062443</v>
      </c>
      <c r="AC268" s="61">
        <f t="shared" si="90"/>
        <v>411.62146840509718</v>
      </c>
      <c r="AD268" s="61">
        <f t="shared" si="91"/>
        <v>391.04039498484229</v>
      </c>
      <c r="AE268" s="61">
        <f t="shared" si="92"/>
        <v>528.76274292149128</v>
      </c>
      <c r="AF268" s="13">
        <v>0.4</v>
      </c>
      <c r="AG268" s="26">
        <f t="shared" si="93"/>
        <v>0.6</v>
      </c>
      <c r="AH268" s="81">
        <f t="shared" si="94"/>
        <v>550.93513693614045</v>
      </c>
      <c r="AI268" s="71">
        <f t="shared" si="99"/>
        <v>0.95</v>
      </c>
      <c r="AJ268" s="73">
        <f t="shared" si="95"/>
        <v>62806.605610720013</v>
      </c>
      <c r="AK268" s="75">
        <f t="shared" si="96"/>
        <v>59666.275330184013</v>
      </c>
      <c r="AL268" s="52">
        <f t="shared" si="100"/>
        <v>550.93513693614045</v>
      </c>
      <c r="AM268" s="71">
        <f t="shared" si="97"/>
        <v>0.95</v>
      </c>
      <c r="AN268" s="75">
        <f t="shared" si="98"/>
        <v>59666.275330184006</v>
      </c>
    </row>
    <row r="269" spans="1:40" x14ac:dyDescent="0.25">
      <c r="A269" s="27">
        <v>45292</v>
      </c>
      <c r="B269" s="28" t="s">
        <v>66</v>
      </c>
      <c r="C269" s="67">
        <v>0.13</v>
      </c>
      <c r="D269" s="29">
        <v>61</v>
      </c>
      <c r="E269" s="68">
        <v>61</v>
      </c>
      <c r="F269" s="19">
        <v>61</v>
      </c>
      <c r="G269" s="20">
        <v>61</v>
      </c>
      <c r="H269" s="12">
        <v>0.98</v>
      </c>
      <c r="I269" s="2">
        <f t="shared" si="81"/>
        <v>59.78</v>
      </c>
      <c r="J269" s="11">
        <f t="shared" si="82"/>
        <v>0.98</v>
      </c>
      <c r="K269" s="49">
        <v>614.99440163934423</v>
      </c>
      <c r="L269" s="50">
        <v>652.06880163934431</v>
      </c>
      <c r="M269" s="50">
        <v>725.42749147540985</v>
      </c>
      <c r="N269" s="51">
        <v>615</v>
      </c>
      <c r="O269" s="13">
        <v>0.04</v>
      </c>
      <c r="P269" s="14">
        <v>0.04</v>
      </c>
      <c r="Q269" s="14">
        <v>0</v>
      </c>
      <c r="R269" s="26">
        <f t="shared" si="83"/>
        <v>0.92</v>
      </c>
      <c r="S269" s="15">
        <v>0</v>
      </c>
      <c r="T269" s="16">
        <v>0</v>
      </c>
      <c r="U269" s="16">
        <v>0</v>
      </c>
      <c r="V269" s="17">
        <v>0</v>
      </c>
      <c r="W269" s="61">
        <f t="shared" si="84"/>
        <v>1470.5746132000002</v>
      </c>
      <c r="X269" s="61">
        <f t="shared" si="85"/>
        <v>1559.2269184800002</v>
      </c>
      <c r="Y269" s="61">
        <f t="shared" si="86"/>
        <v>0</v>
      </c>
      <c r="Z269" s="76">
        <f t="shared" si="87"/>
        <v>33823.523999999998</v>
      </c>
      <c r="AA269" s="78">
        <f t="shared" si="88"/>
        <v>3029.8015316800002</v>
      </c>
      <c r="AB269" s="79">
        <f t="shared" si="89"/>
        <v>393.87419911840004</v>
      </c>
      <c r="AC269" s="61">
        <f t="shared" si="90"/>
        <v>50.682528131147542</v>
      </c>
      <c r="AD269" s="61">
        <f t="shared" si="91"/>
        <v>49.668877568524593</v>
      </c>
      <c r="AE269" s="61">
        <f t="shared" si="92"/>
        <v>616.48252813114766</v>
      </c>
      <c r="AF269" s="13">
        <v>0.4</v>
      </c>
      <c r="AG269" s="26">
        <f t="shared" si="93"/>
        <v>0.6</v>
      </c>
      <c r="AH269" s="81">
        <f t="shared" si="94"/>
        <v>637.23904163934435</v>
      </c>
      <c r="AI269" s="71">
        <f t="shared" si="99"/>
        <v>0.98</v>
      </c>
      <c r="AJ269" s="73">
        <f t="shared" si="95"/>
        <v>38871.581540000006</v>
      </c>
      <c r="AK269" s="75">
        <f t="shared" si="96"/>
        <v>38094.149909200009</v>
      </c>
      <c r="AL269" s="52">
        <f t="shared" si="100"/>
        <v>637.23904163934435</v>
      </c>
      <c r="AM269" s="71">
        <f t="shared" si="97"/>
        <v>0.98</v>
      </c>
      <c r="AN269" s="75">
        <f t="shared" si="98"/>
        <v>38094.149909200009</v>
      </c>
    </row>
    <row r="270" spans="1:40" x14ac:dyDescent="0.25">
      <c r="A270" s="27">
        <v>45323</v>
      </c>
      <c r="B270" s="28" t="s">
        <v>66</v>
      </c>
      <c r="C270" s="67">
        <v>0.13</v>
      </c>
      <c r="D270" s="29">
        <v>61</v>
      </c>
      <c r="E270" s="68">
        <v>61</v>
      </c>
      <c r="F270" s="19">
        <v>61</v>
      </c>
      <c r="G270" s="20">
        <v>61</v>
      </c>
      <c r="H270" s="12">
        <v>0.98</v>
      </c>
      <c r="I270" s="2">
        <f t="shared" si="81"/>
        <v>59.78</v>
      </c>
      <c r="J270" s="11">
        <f t="shared" si="82"/>
        <v>0.98</v>
      </c>
      <c r="K270" s="49">
        <v>614.99440163934423</v>
      </c>
      <c r="L270" s="50">
        <v>652.06880163934431</v>
      </c>
      <c r="M270" s="50">
        <v>725.42749147540985</v>
      </c>
      <c r="N270" s="51">
        <v>615</v>
      </c>
      <c r="O270" s="13">
        <v>0.04</v>
      </c>
      <c r="P270" s="14">
        <v>0.04</v>
      </c>
      <c r="Q270" s="14">
        <v>0</v>
      </c>
      <c r="R270" s="26">
        <f t="shared" si="83"/>
        <v>0.92</v>
      </c>
      <c r="S270" s="15">
        <v>0</v>
      </c>
      <c r="T270" s="16">
        <v>0</v>
      </c>
      <c r="U270" s="16">
        <v>0</v>
      </c>
      <c r="V270" s="17">
        <v>0</v>
      </c>
      <c r="W270" s="61">
        <f t="shared" si="84"/>
        <v>1470.5746132000002</v>
      </c>
      <c r="X270" s="61">
        <f t="shared" si="85"/>
        <v>1559.2269184800002</v>
      </c>
      <c r="Y270" s="61">
        <f t="shared" si="86"/>
        <v>0</v>
      </c>
      <c r="Z270" s="76">
        <f t="shared" si="87"/>
        <v>33823.523999999998</v>
      </c>
      <c r="AA270" s="78">
        <f t="shared" si="88"/>
        <v>3029.8015316800002</v>
      </c>
      <c r="AB270" s="79">
        <f t="shared" si="89"/>
        <v>393.87419911840004</v>
      </c>
      <c r="AC270" s="61">
        <f t="shared" si="90"/>
        <v>50.682528131147542</v>
      </c>
      <c r="AD270" s="61">
        <f t="shared" si="91"/>
        <v>49.668877568524593</v>
      </c>
      <c r="AE270" s="61">
        <f t="shared" si="92"/>
        <v>616.48252813114766</v>
      </c>
      <c r="AF270" s="13">
        <v>0.4</v>
      </c>
      <c r="AG270" s="26">
        <f t="shared" si="93"/>
        <v>0.6</v>
      </c>
      <c r="AH270" s="81">
        <f t="shared" si="94"/>
        <v>637.23904163934435</v>
      </c>
      <c r="AI270" s="71">
        <f t="shared" si="99"/>
        <v>0.98</v>
      </c>
      <c r="AJ270" s="73">
        <f t="shared" si="95"/>
        <v>38871.581540000006</v>
      </c>
      <c r="AK270" s="75">
        <f t="shared" si="96"/>
        <v>38094.149909200009</v>
      </c>
      <c r="AL270" s="52">
        <f t="shared" si="100"/>
        <v>637.23904163934435</v>
      </c>
      <c r="AM270" s="71">
        <f t="shared" si="97"/>
        <v>0.98</v>
      </c>
      <c r="AN270" s="75">
        <f t="shared" si="98"/>
        <v>38094.149909200009</v>
      </c>
    </row>
    <row r="271" spans="1:40" x14ac:dyDescent="0.25">
      <c r="A271" s="27">
        <v>45352</v>
      </c>
      <c r="B271" s="28" t="s">
        <v>66</v>
      </c>
      <c r="C271" s="67">
        <v>0.13</v>
      </c>
      <c r="D271" s="29">
        <v>61</v>
      </c>
      <c r="E271" s="68">
        <v>61</v>
      </c>
      <c r="F271" s="19">
        <v>61</v>
      </c>
      <c r="G271" s="20">
        <v>61</v>
      </c>
      <c r="H271" s="12">
        <v>0.98</v>
      </c>
      <c r="I271" s="2">
        <f t="shared" si="81"/>
        <v>59.78</v>
      </c>
      <c r="J271" s="11">
        <f t="shared" si="82"/>
        <v>0.98</v>
      </c>
      <c r="K271" s="49">
        <v>614.99440163934423</v>
      </c>
      <c r="L271" s="50">
        <v>652.06880163934431</v>
      </c>
      <c r="M271" s="50">
        <v>725.42749147540985</v>
      </c>
      <c r="N271" s="51">
        <v>615</v>
      </c>
      <c r="O271" s="13">
        <v>0.04</v>
      </c>
      <c r="P271" s="14">
        <v>0.04</v>
      </c>
      <c r="Q271" s="14">
        <v>0</v>
      </c>
      <c r="R271" s="26">
        <f t="shared" si="83"/>
        <v>0.92</v>
      </c>
      <c r="S271" s="15">
        <v>0</v>
      </c>
      <c r="T271" s="16">
        <v>0</v>
      </c>
      <c r="U271" s="16">
        <v>0</v>
      </c>
      <c r="V271" s="17">
        <v>0</v>
      </c>
      <c r="W271" s="61">
        <f t="shared" si="84"/>
        <v>1470.5746132000002</v>
      </c>
      <c r="X271" s="61">
        <f t="shared" si="85"/>
        <v>1559.2269184800002</v>
      </c>
      <c r="Y271" s="61">
        <f t="shared" si="86"/>
        <v>0</v>
      </c>
      <c r="Z271" s="76">
        <f t="shared" si="87"/>
        <v>33823.523999999998</v>
      </c>
      <c r="AA271" s="78">
        <f t="shared" si="88"/>
        <v>3029.8015316800002</v>
      </c>
      <c r="AB271" s="79">
        <f t="shared" si="89"/>
        <v>393.87419911840004</v>
      </c>
      <c r="AC271" s="61">
        <f t="shared" si="90"/>
        <v>50.682528131147542</v>
      </c>
      <c r="AD271" s="61">
        <f t="shared" si="91"/>
        <v>49.668877568524593</v>
      </c>
      <c r="AE271" s="61">
        <f t="shared" si="92"/>
        <v>616.48252813114766</v>
      </c>
      <c r="AF271" s="13">
        <v>0.4</v>
      </c>
      <c r="AG271" s="26">
        <f t="shared" si="93"/>
        <v>0.6</v>
      </c>
      <c r="AH271" s="81">
        <f t="shared" si="94"/>
        <v>637.23904163934435</v>
      </c>
      <c r="AI271" s="71">
        <f t="shared" si="99"/>
        <v>0.98</v>
      </c>
      <c r="AJ271" s="73">
        <f t="shared" si="95"/>
        <v>38871.581540000006</v>
      </c>
      <c r="AK271" s="75">
        <f t="shared" si="96"/>
        <v>38094.149909200009</v>
      </c>
      <c r="AL271" s="52">
        <f t="shared" si="100"/>
        <v>637.23904163934435</v>
      </c>
      <c r="AM271" s="71">
        <f t="shared" si="97"/>
        <v>0.98</v>
      </c>
      <c r="AN271" s="75">
        <f t="shared" si="98"/>
        <v>38094.149909200009</v>
      </c>
    </row>
    <row r="272" spans="1:40" x14ac:dyDescent="0.25">
      <c r="A272" s="27">
        <v>45383</v>
      </c>
      <c r="B272" s="28" t="s">
        <v>66</v>
      </c>
      <c r="C272" s="67">
        <v>0.13</v>
      </c>
      <c r="D272" s="29">
        <v>61</v>
      </c>
      <c r="E272" s="68">
        <v>61</v>
      </c>
      <c r="F272" s="19">
        <v>61</v>
      </c>
      <c r="G272" s="20">
        <v>61</v>
      </c>
      <c r="H272" s="12">
        <v>0.98</v>
      </c>
      <c r="I272" s="2">
        <f t="shared" si="81"/>
        <v>59.78</v>
      </c>
      <c r="J272" s="11">
        <f t="shared" si="82"/>
        <v>0.98</v>
      </c>
      <c r="K272" s="49">
        <v>614.99440163934423</v>
      </c>
      <c r="L272" s="50">
        <v>652.06880163934431</v>
      </c>
      <c r="M272" s="50">
        <v>725.42749147540985</v>
      </c>
      <c r="N272" s="51">
        <v>615</v>
      </c>
      <c r="O272" s="13">
        <v>0.04</v>
      </c>
      <c r="P272" s="14">
        <v>0.04</v>
      </c>
      <c r="Q272" s="14">
        <v>0</v>
      </c>
      <c r="R272" s="26">
        <f t="shared" si="83"/>
        <v>0.92</v>
      </c>
      <c r="S272" s="15">
        <v>0</v>
      </c>
      <c r="T272" s="16">
        <v>0</v>
      </c>
      <c r="U272" s="16">
        <v>0</v>
      </c>
      <c r="V272" s="17">
        <v>0</v>
      </c>
      <c r="W272" s="61">
        <f t="shared" si="84"/>
        <v>1470.5746132000002</v>
      </c>
      <c r="X272" s="61">
        <f t="shared" si="85"/>
        <v>1559.2269184800002</v>
      </c>
      <c r="Y272" s="61">
        <f t="shared" si="86"/>
        <v>0</v>
      </c>
      <c r="Z272" s="76">
        <f t="shared" si="87"/>
        <v>33823.523999999998</v>
      </c>
      <c r="AA272" s="78">
        <f t="shared" si="88"/>
        <v>3029.8015316800002</v>
      </c>
      <c r="AB272" s="79">
        <f t="shared" si="89"/>
        <v>393.87419911840004</v>
      </c>
      <c r="AC272" s="61">
        <f t="shared" si="90"/>
        <v>50.682528131147542</v>
      </c>
      <c r="AD272" s="61">
        <f t="shared" si="91"/>
        <v>49.668877568524593</v>
      </c>
      <c r="AE272" s="61">
        <f t="shared" si="92"/>
        <v>616.48252813114766</v>
      </c>
      <c r="AF272" s="13">
        <v>0.4</v>
      </c>
      <c r="AG272" s="26">
        <f t="shared" si="93"/>
        <v>0.6</v>
      </c>
      <c r="AH272" s="81">
        <f t="shared" si="94"/>
        <v>637.23904163934435</v>
      </c>
      <c r="AI272" s="71">
        <f t="shared" si="99"/>
        <v>0.98</v>
      </c>
      <c r="AJ272" s="73">
        <f t="shared" si="95"/>
        <v>38871.581540000006</v>
      </c>
      <c r="AK272" s="75">
        <f t="shared" si="96"/>
        <v>38094.149909200009</v>
      </c>
      <c r="AL272" s="52">
        <f t="shared" si="100"/>
        <v>637.23904163934435</v>
      </c>
      <c r="AM272" s="71">
        <f t="shared" si="97"/>
        <v>0.98</v>
      </c>
      <c r="AN272" s="75">
        <f t="shared" si="98"/>
        <v>38094.149909200009</v>
      </c>
    </row>
    <row r="273" spans="1:40" x14ac:dyDescent="0.25">
      <c r="A273" s="27">
        <v>45413</v>
      </c>
      <c r="B273" s="28" t="s">
        <v>66</v>
      </c>
      <c r="C273" s="67">
        <v>0.13</v>
      </c>
      <c r="D273" s="29">
        <v>61</v>
      </c>
      <c r="E273" s="68">
        <v>61</v>
      </c>
      <c r="F273" s="19">
        <v>61</v>
      </c>
      <c r="G273" s="20">
        <v>61</v>
      </c>
      <c r="H273" s="12">
        <v>0.98</v>
      </c>
      <c r="I273" s="2">
        <f t="shared" si="81"/>
        <v>59.78</v>
      </c>
      <c r="J273" s="11">
        <f t="shared" si="82"/>
        <v>0.98</v>
      </c>
      <c r="K273" s="49">
        <v>614.99440163934423</v>
      </c>
      <c r="L273" s="50">
        <v>652.06880163934431</v>
      </c>
      <c r="M273" s="50">
        <v>725.42749147540985</v>
      </c>
      <c r="N273" s="51">
        <v>615</v>
      </c>
      <c r="O273" s="13">
        <v>0.04</v>
      </c>
      <c r="P273" s="14">
        <v>0.04</v>
      </c>
      <c r="Q273" s="14">
        <v>0</v>
      </c>
      <c r="R273" s="26">
        <f t="shared" si="83"/>
        <v>0.92</v>
      </c>
      <c r="S273" s="15">
        <v>0</v>
      </c>
      <c r="T273" s="16">
        <v>0</v>
      </c>
      <c r="U273" s="16">
        <v>0</v>
      </c>
      <c r="V273" s="17">
        <v>0</v>
      </c>
      <c r="W273" s="61">
        <f t="shared" si="84"/>
        <v>1470.5746132000002</v>
      </c>
      <c r="X273" s="61">
        <f t="shared" si="85"/>
        <v>1559.2269184800002</v>
      </c>
      <c r="Y273" s="61">
        <f t="shared" si="86"/>
        <v>0</v>
      </c>
      <c r="Z273" s="76">
        <f t="shared" si="87"/>
        <v>33823.523999999998</v>
      </c>
      <c r="AA273" s="78">
        <f t="shared" si="88"/>
        <v>3029.8015316800002</v>
      </c>
      <c r="AB273" s="79">
        <f t="shared" si="89"/>
        <v>393.87419911840004</v>
      </c>
      <c r="AC273" s="61">
        <f t="shared" si="90"/>
        <v>50.682528131147542</v>
      </c>
      <c r="AD273" s="61">
        <f t="shared" si="91"/>
        <v>49.668877568524593</v>
      </c>
      <c r="AE273" s="61">
        <f t="shared" si="92"/>
        <v>616.48252813114766</v>
      </c>
      <c r="AF273" s="13">
        <v>0.4</v>
      </c>
      <c r="AG273" s="26">
        <f t="shared" si="93"/>
        <v>0.6</v>
      </c>
      <c r="AH273" s="81">
        <f t="shared" si="94"/>
        <v>637.23904163934435</v>
      </c>
      <c r="AI273" s="71">
        <f t="shared" si="99"/>
        <v>0.98</v>
      </c>
      <c r="AJ273" s="73">
        <f t="shared" si="95"/>
        <v>38871.581540000006</v>
      </c>
      <c r="AK273" s="75">
        <f t="shared" si="96"/>
        <v>38094.149909200009</v>
      </c>
      <c r="AL273" s="52">
        <f t="shared" si="100"/>
        <v>637.23904163934435</v>
      </c>
      <c r="AM273" s="71">
        <f t="shared" si="97"/>
        <v>0.98</v>
      </c>
      <c r="AN273" s="75">
        <f t="shared" si="98"/>
        <v>38094.149909200009</v>
      </c>
    </row>
    <row r="274" spans="1:40" x14ac:dyDescent="0.25">
      <c r="A274" s="27">
        <v>45444</v>
      </c>
      <c r="B274" s="28" t="s">
        <v>66</v>
      </c>
      <c r="C274" s="67">
        <v>0.13</v>
      </c>
      <c r="D274" s="29">
        <v>61</v>
      </c>
      <c r="E274" s="68">
        <v>61</v>
      </c>
      <c r="F274" s="19">
        <v>61</v>
      </c>
      <c r="G274" s="20">
        <v>61</v>
      </c>
      <c r="H274" s="12">
        <v>0.98</v>
      </c>
      <c r="I274" s="2">
        <f t="shared" si="81"/>
        <v>59.78</v>
      </c>
      <c r="J274" s="11">
        <f t="shared" si="82"/>
        <v>0.98</v>
      </c>
      <c r="K274" s="49">
        <v>614.99440163934423</v>
      </c>
      <c r="L274" s="50">
        <v>652.06880163934431</v>
      </c>
      <c r="M274" s="50">
        <v>725.42749147540985</v>
      </c>
      <c r="N274" s="51">
        <v>615</v>
      </c>
      <c r="O274" s="13">
        <v>0.04</v>
      </c>
      <c r="P274" s="14">
        <v>0.04</v>
      </c>
      <c r="Q274" s="14">
        <v>0</v>
      </c>
      <c r="R274" s="26">
        <f t="shared" si="83"/>
        <v>0.92</v>
      </c>
      <c r="S274" s="15">
        <v>0</v>
      </c>
      <c r="T274" s="16">
        <v>0</v>
      </c>
      <c r="U274" s="16">
        <v>0</v>
      </c>
      <c r="V274" s="17">
        <v>0</v>
      </c>
      <c r="W274" s="61">
        <f t="shared" si="84"/>
        <v>1470.5746132000002</v>
      </c>
      <c r="X274" s="61">
        <f t="shared" si="85"/>
        <v>1559.2269184800002</v>
      </c>
      <c r="Y274" s="61">
        <f t="shared" si="86"/>
        <v>0</v>
      </c>
      <c r="Z274" s="76">
        <f t="shared" si="87"/>
        <v>33823.523999999998</v>
      </c>
      <c r="AA274" s="78">
        <f t="shared" si="88"/>
        <v>3029.8015316800002</v>
      </c>
      <c r="AB274" s="79">
        <f t="shared" si="89"/>
        <v>393.87419911840004</v>
      </c>
      <c r="AC274" s="61">
        <f t="shared" si="90"/>
        <v>50.682528131147542</v>
      </c>
      <c r="AD274" s="61">
        <f t="shared" si="91"/>
        <v>49.668877568524593</v>
      </c>
      <c r="AE274" s="61">
        <f t="shared" si="92"/>
        <v>616.48252813114766</v>
      </c>
      <c r="AF274" s="13">
        <v>0.4</v>
      </c>
      <c r="AG274" s="26">
        <f t="shared" si="93"/>
        <v>0.6</v>
      </c>
      <c r="AH274" s="81">
        <f t="shared" si="94"/>
        <v>637.23904163934435</v>
      </c>
      <c r="AI274" s="71">
        <f t="shared" si="99"/>
        <v>0.98</v>
      </c>
      <c r="AJ274" s="73">
        <f t="shared" si="95"/>
        <v>38871.581540000006</v>
      </c>
      <c r="AK274" s="75">
        <f t="shared" si="96"/>
        <v>38094.149909200009</v>
      </c>
      <c r="AL274" s="52">
        <f t="shared" si="100"/>
        <v>637.23904163934435</v>
      </c>
      <c r="AM274" s="71">
        <f t="shared" si="97"/>
        <v>0.98</v>
      </c>
      <c r="AN274" s="75">
        <f t="shared" si="98"/>
        <v>38094.149909200009</v>
      </c>
    </row>
    <row r="275" spans="1:40" x14ac:dyDescent="0.25">
      <c r="A275" s="27">
        <v>45474</v>
      </c>
      <c r="B275" s="28" t="s">
        <v>66</v>
      </c>
      <c r="C275" s="67">
        <v>0.13</v>
      </c>
      <c r="D275" s="29">
        <v>61</v>
      </c>
      <c r="E275" s="68">
        <v>61</v>
      </c>
      <c r="F275" s="19">
        <v>61</v>
      </c>
      <c r="G275" s="20">
        <v>61</v>
      </c>
      <c r="H275" s="12">
        <v>0.75</v>
      </c>
      <c r="I275" s="2">
        <f t="shared" si="81"/>
        <v>45.75</v>
      </c>
      <c r="J275" s="11">
        <f t="shared" si="82"/>
        <v>0.75</v>
      </c>
      <c r="K275" s="49">
        <v>614.99440163934423</v>
      </c>
      <c r="L275" s="50">
        <v>652.06880163934431</v>
      </c>
      <c r="M275" s="50">
        <v>725.42749147540985</v>
      </c>
      <c r="N275" s="51">
        <v>615</v>
      </c>
      <c r="O275" s="13">
        <v>0.04</v>
      </c>
      <c r="P275" s="14">
        <v>0.04</v>
      </c>
      <c r="Q275" s="14">
        <v>0</v>
      </c>
      <c r="R275" s="26">
        <f t="shared" si="83"/>
        <v>0.92</v>
      </c>
      <c r="S275" s="15">
        <v>0</v>
      </c>
      <c r="T275" s="16">
        <v>0</v>
      </c>
      <c r="U275" s="16">
        <v>0</v>
      </c>
      <c r="V275" s="17">
        <v>0</v>
      </c>
      <c r="W275" s="61">
        <f t="shared" si="84"/>
        <v>1125.4397550000001</v>
      </c>
      <c r="X275" s="61">
        <f t="shared" si="85"/>
        <v>1193.2859070000002</v>
      </c>
      <c r="Y275" s="61">
        <f t="shared" si="86"/>
        <v>0</v>
      </c>
      <c r="Z275" s="76">
        <f t="shared" si="87"/>
        <v>25885.350000000002</v>
      </c>
      <c r="AA275" s="78">
        <f t="shared" si="88"/>
        <v>2318.7256620000003</v>
      </c>
      <c r="AB275" s="79">
        <f t="shared" si="89"/>
        <v>301.43433606000002</v>
      </c>
      <c r="AC275" s="61">
        <f t="shared" si="90"/>
        <v>50.682528131147549</v>
      </c>
      <c r="AD275" s="61">
        <f t="shared" si="91"/>
        <v>38.011896098360658</v>
      </c>
      <c r="AE275" s="61">
        <f t="shared" si="92"/>
        <v>616.48252813114766</v>
      </c>
      <c r="AF275" s="13">
        <v>0.4</v>
      </c>
      <c r="AG275" s="26">
        <f t="shared" si="93"/>
        <v>0.6</v>
      </c>
      <c r="AH275" s="81">
        <f t="shared" si="94"/>
        <v>637.23904163934435</v>
      </c>
      <c r="AI275" s="71">
        <f t="shared" si="99"/>
        <v>0.75</v>
      </c>
      <c r="AJ275" s="73">
        <f t="shared" si="95"/>
        <v>38871.581540000006</v>
      </c>
      <c r="AK275" s="75">
        <f t="shared" si="96"/>
        <v>29153.686155000003</v>
      </c>
      <c r="AL275" s="52">
        <f t="shared" si="100"/>
        <v>637.23904163934435</v>
      </c>
      <c r="AM275" s="71">
        <f t="shared" si="97"/>
        <v>0.75</v>
      </c>
      <c r="AN275" s="75">
        <f t="shared" si="98"/>
        <v>29153.686155000003</v>
      </c>
    </row>
    <row r="276" spans="1:40" x14ac:dyDescent="0.25">
      <c r="A276" s="27">
        <v>45505</v>
      </c>
      <c r="B276" s="28" t="s">
        <v>66</v>
      </c>
      <c r="C276" s="67">
        <v>0.13</v>
      </c>
      <c r="D276" s="29">
        <v>61</v>
      </c>
      <c r="E276" s="68">
        <v>61</v>
      </c>
      <c r="F276" s="19">
        <v>61</v>
      </c>
      <c r="G276" s="20">
        <v>61</v>
      </c>
      <c r="H276" s="12">
        <v>0.02</v>
      </c>
      <c r="I276" s="2">
        <f t="shared" si="81"/>
        <v>1.22</v>
      </c>
      <c r="J276" s="11">
        <f t="shared" si="82"/>
        <v>0.02</v>
      </c>
      <c r="K276" s="49">
        <v>614.99440163934423</v>
      </c>
      <c r="L276" s="50">
        <v>652.06880163934431</v>
      </c>
      <c r="M276" s="50">
        <v>725.42749147540985</v>
      </c>
      <c r="N276" s="51">
        <v>615</v>
      </c>
      <c r="O276" s="13">
        <v>0.04</v>
      </c>
      <c r="P276" s="14">
        <v>0.04</v>
      </c>
      <c r="Q276" s="14">
        <v>0</v>
      </c>
      <c r="R276" s="26">
        <f t="shared" si="83"/>
        <v>0.92</v>
      </c>
      <c r="S276" s="15">
        <v>0</v>
      </c>
      <c r="T276" s="16">
        <v>0</v>
      </c>
      <c r="U276" s="16">
        <v>0</v>
      </c>
      <c r="V276" s="17">
        <v>0</v>
      </c>
      <c r="W276" s="61">
        <f t="shared" si="84"/>
        <v>30.011726799999998</v>
      </c>
      <c r="X276" s="61">
        <f t="shared" si="85"/>
        <v>31.820957520000004</v>
      </c>
      <c r="Y276" s="61">
        <f t="shared" si="86"/>
        <v>0</v>
      </c>
      <c r="Z276" s="76">
        <f t="shared" si="87"/>
        <v>690.27599999999995</v>
      </c>
      <c r="AA276" s="78">
        <f t="shared" si="88"/>
        <v>61.832684319999998</v>
      </c>
      <c r="AB276" s="79">
        <f t="shared" si="89"/>
        <v>8.0382489616000008</v>
      </c>
      <c r="AC276" s="61">
        <f t="shared" si="90"/>
        <v>50.682528131147542</v>
      </c>
      <c r="AD276" s="61">
        <f t="shared" si="91"/>
        <v>1.0136505626229508</v>
      </c>
      <c r="AE276" s="61">
        <f t="shared" si="92"/>
        <v>616.48252813114766</v>
      </c>
      <c r="AF276" s="13">
        <v>0.4</v>
      </c>
      <c r="AG276" s="26">
        <f t="shared" si="93"/>
        <v>0.6</v>
      </c>
      <c r="AH276" s="81">
        <f t="shared" si="94"/>
        <v>637.23904163934435</v>
      </c>
      <c r="AI276" s="71">
        <f t="shared" si="99"/>
        <v>0.02</v>
      </c>
      <c r="AJ276" s="73">
        <f t="shared" si="95"/>
        <v>38871.581540000006</v>
      </c>
      <c r="AK276" s="75">
        <f t="shared" si="96"/>
        <v>777.43163080000011</v>
      </c>
      <c r="AL276" s="52">
        <f t="shared" si="100"/>
        <v>637.23904163934435</v>
      </c>
      <c r="AM276" s="71">
        <f t="shared" si="97"/>
        <v>0.02</v>
      </c>
      <c r="AN276" s="75">
        <f t="shared" si="98"/>
        <v>777.43163080000011</v>
      </c>
    </row>
    <row r="277" spans="1:40" x14ac:dyDescent="0.25">
      <c r="A277" s="27">
        <v>45536</v>
      </c>
      <c r="B277" s="28" t="s">
        <v>66</v>
      </c>
      <c r="C277" s="67">
        <v>0.13</v>
      </c>
      <c r="D277" s="29">
        <v>61</v>
      </c>
      <c r="E277" s="68">
        <v>61</v>
      </c>
      <c r="F277" s="19">
        <v>61</v>
      </c>
      <c r="G277" s="20">
        <v>61</v>
      </c>
      <c r="H277" s="12">
        <v>0.06</v>
      </c>
      <c r="I277" s="2">
        <f t="shared" si="81"/>
        <v>3.6599999999999997</v>
      </c>
      <c r="J277" s="11">
        <f t="shared" si="82"/>
        <v>0.06</v>
      </c>
      <c r="K277" s="49">
        <v>630.52310524590166</v>
      </c>
      <c r="L277" s="50">
        <v>668.64592065573765</v>
      </c>
      <c r="M277" s="50">
        <v>743.87352491803279</v>
      </c>
      <c r="N277" s="51">
        <v>615</v>
      </c>
      <c r="O277" s="13">
        <v>0.04</v>
      </c>
      <c r="P277" s="14">
        <v>0.04</v>
      </c>
      <c r="Q277" s="14">
        <v>0</v>
      </c>
      <c r="R277" s="26">
        <f t="shared" si="83"/>
        <v>0.92</v>
      </c>
      <c r="S277" s="15">
        <v>0</v>
      </c>
      <c r="T277" s="16">
        <v>0</v>
      </c>
      <c r="U277" s="16">
        <v>0</v>
      </c>
      <c r="V277" s="17">
        <v>0</v>
      </c>
      <c r="W277" s="61">
        <f t="shared" si="84"/>
        <v>92.308582607999995</v>
      </c>
      <c r="X277" s="61">
        <f t="shared" si="85"/>
        <v>97.889762783999984</v>
      </c>
      <c r="Y277" s="61">
        <f t="shared" si="86"/>
        <v>0</v>
      </c>
      <c r="Z277" s="76">
        <f t="shared" si="87"/>
        <v>2070.828</v>
      </c>
      <c r="AA277" s="78">
        <f t="shared" si="88"/>
        <v>190.19834539199996</v>
      </c>
      <c r="AB277" s="79">
        <f t="shared" si="89"/>
        <v>24.725784900959997</v>
      </c>
      <c r="AC277" s="61">
        <f t="shared" si="90"/>
        <v>51.96676103606557</v>
      </c>
      <c r="AD277" s="61">
        <f t="shared" si="91"/>
        <v>3.118005662163934</v>
      </c>
      <c r="AE277" s="61">
        <f t="shared" si="92"/>
        <v>617.76676103606565</v>
      </c>
      <c r="AF277" s="13">
        <v>0.4</v>
      </c>
      <c r="AG277" s="26">
        <f t="shared" si="93"/>
        <v>0.6</v>
      </c>
      <c r="AH277" s="81">
        <f t="shared" si="94"/>
        <v>653.39679449180323</v>
      </c>
      <c r="AI277" s="71">
        <f t="shared" si="99"/>
        <v>0.06</v>
      </c>
      <c r="AJ277" s="73">
        <f t="shared" si="95"/>
        <v>39857.204463999995</v>
      </c>
      <c r="AK277" s="75">
        <f t="shared" si="96"/>
        <v>2391.4322678399994</v>
      </c>
      <c r="AL277" s="52">
        <f t="shared" si="100"/>
        <v>653.39679449180323</v>
      </c>
      <c r="AM277" s="71">
        <f t="shared" si="97"/>
        <v>0.06</v>
      </c>
      <c r="AN277" s="75">
        <f t="shared" si="98"/>
        <v>2391.4322678399999</v>
      </c>
    </row>
    <row r="278" spans="1:40" x14ac:dyDescent="0.25">
      <c r="A278" s="27">
        <v>45566</v>
      </c>
      <c r="B278" s="28" t="s">
        <v>66</v>
      </c>
      <c r="C278" s="67">
        <v>0.13</v>
      </c>
      <c r="D278" s="29">
        <v>61</v>
      </c>
      <c r="E278" s="68">
        <v>61</v>
      </c>
      <c r="F278" s="19">
        <v>61</v>
      </c>
      <c r="G278" s="20">
        <v>61</v>
      </c>
      <c r="H278" s="12">
        <v>0.06</v>
      </c>
      <c r="I278" s="2">
        <f t="shared" si="81"/>
        <v>3.6599999999999997</v>
      </c>
      <c r="J278" s="11">
        <f t="shared" si="82"/>
        <v>0.06</v>
      </c>
      <c r="K278" s="49">
        <v>630.52310524590166</v>
      </c>
      <c r="L278" s="50">
        <v>668.64592065573765</v>
      </c>
      <c r="M278" s="50">
        <v>743.87352491803279</v>
      </c>
      <c r="N278" s="51">
        <v>615</v>
      </c>
      <c r="O278" s="13">
        <v>0.04</v>
      </c>
      <c r="P278" s="14">
        <v>0.04</v>
      </c>
      <c r="Q278" s="14">
        <v>0</v>
      </c>
      <c r="R278" s="26">
        <f t="shared" si="83"/>
        <v>0.92</v>
      </c>
      <c r="S278" s="15">
        <v>0</v>
      </c>
      <c r="T278" s="16">
        <v>0</v>
      </c>
      <c r="U278" s="16">
        <v>0</v>
      </c>
      <c r="V278" s="17">
        <v>0</v>
      </c>
      <c r="W278" s="61">
        <f t="shared" si="84"/>
        <v>92.308582607999995</v>
      </c>
      <c r="X278" s="61">
        <f t="shared" si="85"/>
        <v>97.889762783999984</v>
      </c>
      <c r="Y278" s="61">
        <f t="shared" si="86"/>
        <v>0</v>
      </c>
      <c r="Z278" s="76">
        <f t="shared" si="87"/>
        <v>2070.828</v>
      </c>
      <c r="AA278" s="78">
        <f t="shared" si="88"/>
        <v>190.19834539199996</v>
      </c>
      <c r="AB278" s="79">
        <f t="shared" si="89"/>
        <v>24.725784900959997</v>
      </c>
      <c r="AC278" s="61">
        <f t="shared" si="90"/>
        <v>51.96676103606557</v>
      </c>
      <c r="AD278" s="61">
        <f t="shared" si="91"/>
        <v>3.118005662163934</v>
      </c>
      <c r="AE278" s="61">
        <f t="shared" si="92"/>
        <v>617.76676103606565</v>
      </c>
      <c r="AF278" s="13">
        <v>0.4</v>
      </c>
      <c r="AG278" s="26">
        <f t="shared" si="93"/>
        <v>0.6</v>
      </c>
      <c r="AH278" s="81">
        <f t="shared" si="94"/>
        <v>653.39679449180323</v>
      </c>
      <c r="AI278" s="71">
        <f t="shared" si="99"/>
        <v>0.06</v>
      </c>
      <c r="AJ278" s="73">
        <f t="shared" si="95"/>
        <v>39857.204463999995</v>
      </c>
      <c r="AK278" s="75">
        <f t="shared" si="96"/>
        <v>2391.4322678399994</v>
      </c>
      <c r="AL278" s="52">
        <f t="shared" si="100"/>
        <v>653.39679449180323</v>
      </c>
      <c r="AM278" s="71">
        <f t="shared" si="97"/>
        <v>0.06</v>
      </c>
      <c r="AN278" s="75">
        <f t="shared" si="98"/>
        <v>2391.4322678399999</v>
      </c>
    </row>
    <row r="279" spans="1:40" x14ac:dyDescent="0.25">
      <c r="A279" s="27">
        <v>45597</v>
      </c>
      <c r="B279" s="28" t="s">
        <v>66</v>
      </c>
      <c r="C279" s="67">
        <v>0.13</v>
      </c>
      <c r="D279" s="29">
        <v>61</v>
      </c>
      <c r="E279" s="68">
        <v>61</v>
      </c>
      <c r="F279" s="19">
        <v>61</v>
      </c>
      <c r="G279" s="20">
        <v>61</v>
      </c>
      <c r="H279" s="12">
        <v>0.06</v>
      </c>
      <c r="I279" s="2">
        <f t="shared" si="81"/>
        <v>3.6599999999999997</v>
      </c>
      <c r="J279" s="11">
        <f t="shared" si="82"/>
        <v>0.06</v>
      </c>
      <c r="K279" s="49">
        <v>630.52310524590166</v>
      </c>
      <c r="L279" s="50">
        <v>668.64592065573765</v>
      </c>
      <c r="M279" s="50">
        <v>743.87352491803279</v>
      </c>
      <c r="N279" s="51">
        <v>615</v>
      </c>
      <c r="O279" s="13">
        <v>0.04</v>
      </c>
      <c r="P279" s="14">
        <v>0.04</v>
      </c>
      <c r="Q279" s="14">
        <v>0</v>
      </c>
      <c r="R279" s="26">
        <f t="shared" si="83"/>
        <v>0.92</v>
      </c>
      <c r="S279" s="15">
        <v>0</v>
      </c>
      <c r="T279" s="16">
        <v>0</v>
      </c>
      <c r="U279" s="16">
        <v>0</v>
      </c>
      <c r="V279" s="17">
        <v>0</v>
      </c>
      <c r="W279" s="61">
        <f t="shared" si="84"/>
        <v>92.308582607999995</v>
      </c>
      <c r="X279" s="61">
        <f t="shared" si="85"/>
        <v>97.889762783999984</v>
      </c>
      <c r="Y279" s="61">
        <f t="shared" si="86"/>
        <v>0</v>
      </c>
      <c r="Z279" s="76">
        <f t="shared" si="87"/>
        <v>2070.828</v>
      </c>
      <c r="AA279" s="78">
        <f t="shared" si="88"/>
        <v>190.19834539199996</v>
      </c>
      <c r="AB279" s="79">
        <f t="shared" si="89"/>
        <v>24.725784900959997</v>
      </c>
      <c r="AC279" s="61">
        <f t="shared" si="90"/>
        <v>51.96676103606557</v>
      </c>
      <c r="AD279" s="61">
        <f t="shared" si="91"/>
        <v>3.118005662163934</v>
      </c>
      <c r="AE279" s="61">
        <f t="shared" si="92"/>
        <v>617.76676103606565</v>
      </c>
      <c r="AF279" s="13">
        <v>0.4</v>
      </c>
      <c r="AG279" s="26">
        <f t="shared" si="93"/>
        <v>0.6</v>
      </c>
      <c r="AH279" s="81">
        <f t="shared" si="94"/>
        <v>653.39679449180323</v>
      </c>
      <c r="AI279" s="71">
        <f t="shared" si="99"/>
        <v>0.06</v>
      </c>
      <c r="AJ279" s="73">
        <f t="shared" si="95"/>
        <v>39857.204463999995</v>
      </c>
      <c r="AK279" s="75">
        <f t="shared" si="96"/>
        <v>2391.4322678399994</v>
      </c>
      <c r="AL279" s="52">
        <f t="shared" si="100"/>
        <v>653.39679449180323</v>
      </c>
      <c r="AM279" s="71">
        <f t="shared" si="97"/>
        <v>0.06</v>
      </c>
      <c r="AN279" s="75">
        <f t="shared" si="98"/>
        <v>2391.4322678399999</v>
      </c>
    </row>
    <row r="280" spans="1:40" x14ac:dyDescent="0.25">
      <c r="A280" s="27">
        <v>45627</v>
      </c>
      <c r="B280" s="28" t="s">
        <v>66</v>
      </c>
      <c r="C280" s="67">
        <v>0.13</v>
      </c>
      <c r="D280" s="29">
        <v>61</v>
      </c>
      <c r="E280" s="68">
        <v>61</v>
      </c>
      <c r="F280" s="19">
        <v>61</v>
      </c>
      <c r="G280" s="20">
        <v>61</v>
      </c>
      <c r="H280" s="12">
        <v>0.06</v>
      </c>
      <c r="I280" s="2">
        <f t="shared" si="81"/>
        <v>3.6599999999999997</v>
      </c>
      <c r="J280" s="11">
        <f t="shared" si="82"/>
        <v>0.06</v>
      </c>
      <c r="K280" s="49">
        <v>630.52310524590166</v>
      </c>
      <c r="L280" s="50">
        <v>668.64592065573765</v>
      </c>
      <c r="M280" s="50">
        <v>743.87352491803279</v>
      </c>
      <c r="N280" s="51">
        <v>615</v>
      </c>
      <c r="O280" s="13">
        <v>0.04</v>
      </c>
      <c r="P280" s="14">
        <v>0.04</v>
      </c>
      <c r="Q280" s="14">
        <v>0</v>
      </c>
      <c r="R280" s="26">
        <f t="shared" si="83"/>
        <v>0.92</v>
      </c>
      <c r="S280" s="15">
        <v>0</v>
      </c>
      <c r="T280" s="16">
        <v>0</v>
      </c>
      <c r="U280" s="16">
        <v>0</v>
      </c>
      <c r="V280" s="17">
        <v>0</v>
      </c>
      <c r="W280" s="61">
        <f t="shared" si="84"/>
        <v>92.308582607999995</v>
      </c>
      <c r="X280" s="61">
        <f t="shared" si="85"/>
        <v>97.889762783999984</v>
      </c>
      <c r="Y280" s="61">
        <f t="shared" si="86"/>
        <v>0</v>
      </c>
      <c r="Z280" s="76">
        <f t="shared" si="87"/>
        <v>2070.828</v>
      </c>
      <c r="AA280" s="78">
        <f t="shared" si="88"/>
        <v>190.19834539199996</v>
      </c>
      <c r="AB280" s="79">
        <f t="shared" si="89"/>
        <v>24.725784900959997</v>
      </c>
      <c r="AC280" s="61">
        <f t="shared" si="90"/>
        <v>51.96676103606557</v>
      </c>
      <c r="AD280" s="61">
        <f t="shared" si="91"/>
        <v>3.118005662163934</v>
      </c>
      <c r="AE280" s="61">
        <f t="shared" si="92"/>
        <v>617.76676103606565</v>
      </c>
      <c r="AF280" s="13">
        <v>0.4</v>
      </c>
      <c r="AG280" s="26">
        <f t="shared" si="93"/>
        <v>0.6</v>
      </c>
      <c r="AH280" s="81">
        <f t="shared" si="94"/>
        <v>653.39679449180323</v>
      </c>
      <c r="AI280" s="71">
        <f t="shared" si="99"/>
        <v>0.06</v>
      </c>
      <c r="AJ280" s="73">
        <f t="shared" si="95"/>
        <v>39857.204463999995</v>
      </c>
      <c r="AK280" s="75">
        <f t="shared" si="96"/>
        <v>2391.4322678399994</v>
      </c>
      <c r="AL280" s="52">
        <f t="shared" si="100"/>
        <v>653.39679449180323</v>
      </c>
      <c r="AM280" s="71">
        <f t="shared" si="97"/>
        <v>0.06</v>
      </c>
      <c r="AN280" s="75">
        <f t="shared" si="98"/>
        <v>2391.4322678399999</v>
      </c>
    </row>
    <row r="281" spans="1:40" x14ac:dyDescent="0.25">
      <c r="A281" s="27">
        <v>45292</v>
      </c>
      <c r="B281" s="28" t="s">
        <v>67</v>
      </c>
      <c r="C281" s="67">
        <v>0.17</v>
      </c>
      <c r="D281" s="29">
        <v>60</v>
      </c>
      <c r="E281" s="68">
        <v>60</v>
      </c>
      <c r="F281" s="19">
        <v>60</v>
      </c>
      <c r="G281" s="20">
        <v>60</v>
      </c>
      <c r="H281" s="12">
        <v>0.95</v>
      </c>
      <c r="I281" s="2">
        <f t="shared" si="81"/>
        <v>57</v>
      </c>
      <c r="J281" s="11">
        <f t="shared" si="82"/>
        <v>0.95</v>
      </c>
      <c r="K281" s="49">
        <v>594.90274212500003</v>
      </c>
      <c r="L281" s="50">
        <v>628.47077754166662</v>
      </c>
      <c r="M281" s="50">
        <v>696.17129704166666</v>
      </c>
      <c r="N281" s="51">
        <v>0</v>
      </c>
      <c r="O281" s="13">
        <v>0.4</v>
      </c>
      <c r="P281" s="14">
        <v>0.6</v>
      </c>
      <c r="Q281" s="14">
        <v>0</v>
      </c>
      <c r="R281" s="26">
        <f t="shared" si="83"/>
        <v>0</v>
      </c>
      <c r="S281" s="15">
        <v>0</v>
      </c>
      <c r="T281" s="16">
        <v>0.05</v>
      </c>
      <c r="U281" s="16">
        <v>0</v>
      </c>
      <c r="V281" s="17">
        <v>0</v>
      </c>
      <c r="W281" s="61">
        <f t="shared" si="84"/>
        <v>13529.873064148878</v>
      </c>
      <c r="X281" s="61">
        <f t="shared" si="85"/>
        <v>21439.966340445189</v>
      </c>
      <c r="Y281" s="61">
        <f t="shared" si="86"/>
        <v>0</v>
      </c>
      <c r="Z281" s="76">
        <f t="shared" si="87"/>
        <v>0</v>
      </c>
      <c r="AA281" s="78">
        <f t="shared" si="88"/>
        <v>34969.839404594066</v>
      </c>
      <c r="AB281" s="79">
        <f t="shared" si="89"/>
        <v>5944.8726987809914</v>
      </c>
      <c r="AC281" s="61">
        <f t="shared" si="90"/>
        <v>613.50595446656257</v>
      </c>
      <c r="AD281" s="61">
        <f t="shared" si="91"/>
        <v>582.83065674323439</v>
      </c>
      <c r="AE281" s="61">
        <f t="shared" si="92"/>
        <v>615.04356337499996</v>
      </c>
      <c r="AF281" s="13">
        <v>0.4</v>
      </c>
      <c r="AG281" s="26">
        <f t="shared" si="93"/>
        <v>0.6</v>
      </c>
      <c r="AH281" s="81">
        <f t="shared" si="94"/>
        <v>615.04356337499996</v>
      </c>
      <c r="AI281" s="71">
        <f t="shared" si="99"/>
        <v>0.95</v>
      </c>
      <c r="AJ281" s="73">
        <f t="shared" si="95"/>
        <v>36902.613802499996</v>
      </c>
      <c r="AK281" s="75">
        <f t="shared" si="96"/>
        <v>35057.483112374997</v>
      </c>
      <c r="AL281" s="52">
        <f t="shared" si="100"/>
        <v>615.04356337499996</v>
      </c>
      <c r="AM281" s="71">
        <f t="shared" si="97"/>
        <v>0.95</v>
      </c>
      <c r="AN281" s="75">
        <f t="shared" si="98"/>
        <v>35057.483112374997</v>
      </c>
    </row>
    <row r="282" spans="1:40" x14ac:dyDescent="0.25">
      <c r="A282" s="27">
        <v>45323</v>
      </c>
      <c r="B282" s="28" t="s">
        <v>67</v>
      </c>
      <c r="C282" s="67">
        <v>0.17</v>
      </c>
      <c r="D282" s="29">
        <v>60</v>
      </c>
      <c r="E282" s="68">
        <v>60</v>
      </c>
      <c r="F282" s="19">
        <v>60</v>
      </c>
      <c r="G282" s="20">
        <v>60</v>
      </c>
      <c r="H282" s="12">
        <v>0.95</v>
      </c>
      <c r="I282" s="2">
        <f t="shared" si="81"/>
        <v>57</v>
      </c>
      <c r="J282" s="11">
        <f t="shared" si="82"/>
        <v>0.95</v>
      </c>
      <c r="K282" s="49">
        <v>594.90274212500003</v>
      </c>
      <c r="L282" s="50">
        <v>628.47077754166662</v>
      </c>
      <c r="M282" s="50">
        <v>696.17129704166666</v>
      </c>
      <c r="N282" s="51">
        <v>0</v>
      </c>
      <c r="O282" s="13">
        <v>0.4</v>
      </c>
      <c r="P282" s="14">
        <v>0.6</v>
      </c>
      <c r="Q282" s="14">
        <v>0</v>
      </c>
      <c r="R282" s="26">
        <f t="shared" si="83"/>
        <v>0</v>
      </c>
      <c r="S282" s="15">
        <v>0</v>
      </c>
      <c r="T282" s="16">
        <v>0.05</v>
      </c>
      <c r="U282" s="16">
        <v>0</v>
      </c>
      <c r="V282" s="17">
        <v>0</v>
      </c>
      <c r="W282" s="61">
        <f t="shared" si="84"/>
        <v>13529.873064148878</v>
      </c>
      <c r="X282" s="61">
        <f t="shared" si="85"/>
        <v>21439.966340445189</v>
      </c>
      <c r="Y282" s="61">
        <f t="shared" si="86"/>
        <v>0</v>
      </c>
      <c r="Z282" s="76">
        <f t="shared" si="87"/>
        <v>0</v>
      </c>
      <c r="AA282" s="78">
        <f t="shared" si="88"/>
        <v>34969.839404594066</v>
      </c>
      <c r="AB282" s="79">
        <f t="shared" si="89"/>
        <v>5944.8726987809914</v>
      </c>
      <c r="AC282" s="61">
        <f t="shared" si="90"/>
        <v>613.50595446656257</v>
      </c>
      <c r="AD282" s="61">
        <f t="shared" si="91"/>
        <v>582.83065674323439</v>
      </c>
      <c r="AE282" s="61">
        <f t="shared" si="92"/>
        <v>615.04356337499996</v>
      </c>
      <c r="AF282" s="13">
        <v>0.4</v>
      </c>
      <c r="AG282" s="26">
        <f t="shared" si="93"/>
        <v>0.6</v>
      </c>
      <c r="AH282" s="81">
        <f t="shared" si="94"/>
        <v>615.04356337499996</v>
      </c>
      <c r="AI282" s="71">
        <f t="shared" si="99"/>
        <v>0.95</v>
      </c>
      <c r="AJ282" s="73">
        <f t="shared" si="95"/>
        <v>36902.613802499996</v>
      </c>
      <c r="AK282" s="75">
        <f t="shared" si="96"/>
        <v>35057.483112374997</v>
      </c>
      <c r="AL282" s="52">
        <f t="shared" si="100"/>
        <v>615.04356337499996</v>
      </c>
      <c r="AM282" s="71">
        <f t="shared" si="97"/>
        <v>0.95</v>
      </c>
      <c r="AN282" s="75">
        <f t="shared" si="98"/>
        <v>35057.483112374997</v>
      </c>
    </row>
    <row r="283" spans="1:40" x14ac:dyDescent="0.25">
      <c r="A283" s="27">
        <v>45352</v>
      </c>
      <c r="B283" s="28" t="s">
        <v>67</v>
      </c>
      <c r="C283" s="67">
        <v>0.17</v>
      </c>
      <c r="D283" s="29">
        <v>60</v>
      </c>
      <c r="E283" s="68">
        <v>60</v>
      </c>
      <c r="F283" s="19">
        <v>60</v>
      </c>
      <c r="G283" s="20">
        <v>60</v>
      </c>
      <c r="H283" s="12">
        <v>0.95</v>
      </c>
      <c r="I283" s="2">
        <f t="shared" si="81"/>
        <v>57</v>
      </c>
      <c r="J283" s="11">
        <f t="shared" si="82"/>
        <v>0.95</v>
      </c>
      <c r="K283" s="49">
        <v>594.90274212500003</v>
      </c>
      <c r="L283" s="50">
        <v>628.47077754166662</v>
      </c>
      <c r="M283" s="50">
        <v>696.17129704166666</v>
      </c>
      <c r="N283" s="51">
        <v>0</v>
      </c>
      <c r="O283" s="13">
        <v>0.4</v>
      </c>
      <c r="P283" s="14">
        <v>0.6</v>
      </c>
      <c r="Q283" s="14">
        <v>0</v>
      </c>
      <c r="R283" s="26">
        <f t="shared" si="83"/>
        <v>0</v>
      </c>
      <c r="S283" s="15">
        <v>0</v>
      </c>
      <c r="T283" s="16">
        <v>0.05</v>
      </c>
      <c r="U283" s="16">
        <v>0</v>
      </c>
      <c r="V283" s="17">
        <v>0</v>
      </c>
      <c r="W283" s="61">
        <f t="shared" si="84"/>
        <v>13529.873064148878</v>
      </c>
      <c r="X283" s="61">
        <f t="shared" si="85"/>
        <v>21439.966340445189</v>
      </c>
      <c r="Y283" s="61">
        <f t="shared" si="86"/>
        <v>0</v>
      </c>
      <c r="Z283" s="76">
        <f t="shared" si="87"/>
        <v>0</v>
      </c>
      <c r="AA283" s="78">
        <f t="shared" si="88"/>
        <v>34969.839404594066</v>
      </c>
      <c r="AB283" s="79">
        <f t="shared" si="89"/>
        <v>5944.8726987809914</v>
      </c>
      <c r="AC283" s="61">
        <f t="shared" si="90"/>
        <v>613.50595446656257</v>
      </c>
      <c r="AD283" s="61">
        <f t="shared" si="91"/>
        <v>582.83065674323439</v>
      </c>
      <c r="AE283" s="61">
        <f t="shared" si="92"/>
        <v>615.04356337499996</v>
      </c>
      <c r="AF283" s="13">
        <v>0.4</v>
      </c>
      <c r="AG283" s="26">
        <f t="shared" si="93"/>
        <v>0.6</v>
      </c>
      <c r="AH283" s="81">
        <f t="shared" si="94"/>
        <v>615.04356337499996</v>
      </c>
      <c r="AI283" s="71">
        <f t="shared" si="99"/>
        <v>0.95</v>
      </c>
      <c r="AJ283" s="73">
        <f t="shared" si="95"/>
        <v>36902.613802499996</v>
      </c>
      <c r="AK283" s="75">
        <f t="shared" si="96"/>
        <v>35057.483112374997</v>
      </c>
      <c r="AL283" s="52">
        <f t="shared" si="100"/>
        <v>615.04356337499996</v>
      </c>
      <c r="AM283" s="71">
        <f t="shared" si="97"/>
        <v>0.95</v>
      </c>
      <c r="AN283" s="75">
        <f t="shared" si="98"/>
        <v>35057.483112374997</v>
      </c>
    </row>
    <row r="284" spans="1:40" x14ac:dyDescent="0.25">
      <c r="A284" s="27">
        <v>45383</v>
      </c>
      <c r="B284" s="28" t="s">
        <v>67</v>
      </c>
      <c r="C284" s="67">
        <v>0.17</v>
      </c>
      <c r="D284" s="29">
        <v>60</v>
      </c>
      <c r="E284" s="68">
        <v>60</v>
      </c>
      <c r="F284" s="19">
        <v>60</v>
      </c>
      <c r="G284" s="20">
        <v>60</v>
      </c>
      <c r="H284" s="12">
        <v>0.95</v>
      </c>
      <c r="I284" s="2">
        <f t="shared" si="81"/>
        <v>57</v>
      </c>
      <c r="J284" s="11">
        <f t="shared" si="82"/>
        <v>0.95</v>
      </c>
      <c r="K284" s="49">
        <v>594.90274212500003</v>
      </c>
      <c r="L284" s="50">
        <v>628.47077754166662</v>
      </c>
      <c r="M284" s="50">
        <v>696.17129704166666</v>
      </c>
      <c r="N284" s="51">
        <v>0</v>
      </c>
      <c r="O284" s="13">
        <v>0.4</v>
      </c>
      <c r="P284" s="14">
        <v>0.6</v>
      </c>
      <c r="Q284" s="14">
        <v>0</v>
      </c>
      <c r="R284" s="26">
        <f t="shared" si="83"/>
        <v>0</v>
      </c>
      <c r="S284" s="15">
        <v>0</v>
      </c>
      <c r="T284" s="16">
        <v>0.05</v>
      </c>
      <c r="U284" s="16">
        <v>0</v>
      </c>
      <c r="V284" s="17">
        <v>0</v>
      </c>
      <c r="W284" s="61">
        <f t="shared" si="84"/>
        <v>13529.873064148878</v>
      </c>
      <c r="X284" s="61">
        <f t="shared" si="85"/>
        <v>21439.966340445189</v>
      </c>
      <c r="Y284" s="61">
        <f t="shared" si="86"/>
        <v>0</v>
      </c>
      <c r="Z284" s="76">
        <f t="shared" si="87"/>
        <v>0</v>
      </c>
      <c r="AA284" s="78">
        <f t="shared" si="88"/>
        <v>34969.839404594066</v>
      </c>
      <c r="AB284" s="79">
        <f t="shared" si="89"/>
        <v>5944.8726987809914</v>
      </c>
      <c r="AC284" s="61">
        <f t="shared" si="90"/>
        <v>613.50595446656257</v>
      </c>
      <c r="AD284" s="61">
        <f t="shared" si="91"/>
        <v>582.83065674323439</v>
      </c>
      <c r="AE284" s="61">
        <f t="shared" si="92"/>
        <v>615.04356337499996</v>
      </c>
      <c r="AF284" s="13">
        <v>0.4</v>
      </c>
      <c r="AG284" s="26">
        <f t="shared" si="93"/>
        <v>0.6</v>
      </c>
      <c r="AH284" s="81">
        <f t="shared" si="94"/>
        <v>615.04356337499996</v>
      </c>
      <c r="AI284" s="71">
        <f t="shared" si="99"/>
        <v>0.95</v>
      </c>
      <c r="AJ284" s="73">
        <f t="shared" si="95"/>
        <v>36902.613802499996</v>
      </c>
      <c r="AK284" s="75">
        <f t="shared" si="96"/>
        <v>35057.483112374997</v>
      </c>
      <c r="AL284" s="52">
        <f t="shared" si="100"/>
        <v>615.04356337499996</v>
      </c>
      <c r="AM284" s="71">
        <f t="shared" si="97"/>
        <v>0.95</v>
      </c>
      <c r="AN284" s="75">
        <f t="shared" si="98"/>
        <v>35057.483112374997</v>
      </c>
    </row>
    <row r="285" spans="1:40" x14ac:dyDescent="0.25">
      <c r="A285" s="27">
        <v>45413</v>
      </c>
      <c r="B285" s="28" t="s">
        <v>67</v>
      </c>
      <c r="C285" s="67">
        <v>0.17</v>
      </c>
      <c r="D285" s="29">
        <v>60</v>
      </c>
      <c r="E285" s="68">
        <v>60</v>
      </c>
      <c r="F285" s="19">
        <v>60</v>
      </c>
      <c r="G285" s="20">
        <v>60</v>
      </c>
      <c r="H285" s="12">
        <v>0.92</v>
      </c>
      <c r="I285" s="2">
        <f t="shared" si="81"/>
        <v>55.2</v>
      </c>
      <c r="J285" s="11">
        <f t="shared" si="82"/>
        <v>0.92</v>
      </c>
      <c r="K285" s="49">
        <v>594.90274212500003</v>
      </c>
      <c r="L285" s="50">
        <v>628.47077754166662</v>
      </c>
      <c r="M285" s="50">
        <v>696.17129704166666</v>
      </c>
      <c r="N285" s="51">
        <v>0</v>
      </c>
      <c r="O285" s="13">
        <v>0.4</v>
      </c>
      <c r="P285" s="14">
        <v>0.6</v>
      </c>
      <c r="Q285" s="14">
        <v>0</v>
      </c>
      <c r="R285" s="26">
        <f t="shared" si="83"/>
        <v>0</v>
      </c>
      <c r="S285" s="15">
        <v>0</v>
      </c>
      <c r="T285" s="16">
        <v>0.05</v>
      </c>
      <c r="U285" s="16">
        <v>0</v>
      </c>
      <c r="V285" s="17">
        <v>0</v>
      </c>
      <c r="W285" s="61">
        <f t="shared" si="84"/>
        <v>13102.613914754702</v>
      </c>
      <c r="X285" s="61">
        <f t="shared" si="85"/>
        <v>20762.914771799555</v>
      </c>
      <c r="Y285" s="61">
        <f t="shared" si="86"/>
        <v>0</v>
      </c>
      <c r="Z285" s="76">
        <f t="shared" si="87"/>
        <v>0</v>
      </c>
      <c r="AA285" s="78">
        <f t="shared" si="88"/>
        <v>33865.528686554258</v>
      </c>
      <c r="AB285" s="79">
        <f t="shared" si="89"/>
        <v>5757.1398767142246</v>
      </c>
      <c r="AC285" s="61">
        <f t="shared" si="90"/>
        <v>613.50595446656257</v>
      </c>
      <c r="AD285" s="61">
        <f t="shared" si="91"/>
        <v>564.42547810923759</v>
      </c>
      <c r="AE285" s="61">
        <f t="shared" si="92"/>
        <v>615.04356337499996</v>
      </c>
      <c r="AF285" s="13">
        <v>0.4</v>
      </c>
      <c r="AG285" s="26">
        <f t="shared" si="93"/>
        <v>0.6</v>
      </c>
      <c r="AH285" s="81">
        <f t="shared" si="94"/>
        <v>615.04356337499996</v>
      </c>
      <c r="AI285" s="71">
        <f t="shared" si="99"/>
        <v>0.92</v>
      </c>
      <c r="AJ285" s="73">
        <f t="shared" si="95"/>
        <v>36902.613802499996</v>
      </c>
      <c r="AK285" s="75">
        <f t="shared" si="96"/>
        <v>33950.404698300001</v>
      </c>
      <c r="AL285" s="52">
        <f t="shared" si="100"/>
        <v>615.04356337499996</v>
      </c>
      <c r="AM285" s="71">
        <f t="shared" si="97"/>
        <v>0.92</v>
      </c>
      <c r="AN285" s="75">
        <f t="shared" si="98"/>
        <v>33950.404698300001</v>
      </c>
    </row>
    <row r="286" spans="1:40" x14ac:dyDescent="0.25">
      <c r="A286" s="27">
        <v>45444</v>
      </c>
      <c r="B286" s="28" t="s">
        <v>67</v>
      </c>
      <c r="C286" s="67">
        <v>0.17</v>
      </c>
      <c r="D286" s="29">
        <v>60</v>
      </c>
      <c r="E286" s="68">
        <v>60</v>
      </c>
      <c r="F286" s="19">
        <v>60</v>
      </c>
      <c r="G286" s="20">
        <v>60</v>
      </c>
      <c r="H286" s="12">
        <v>0.92</v>
      </c>
      <c r="I286" s="2">
        <f t="shared" si="81"/>
        <v>55.2</v>
      </c>
      <c r="J286" s="11">
        <f t="shared" si="82"/>
        <v>0.92</v>
      </c>
      <c r="K286" s="49">
        <v>594.90274212500003</v>
      </c>
      <c r="L286" s="50">
        <v>628.47077754166662</v>
      </c>
      <c r="M286" s="50">
        <v>696.17129704166666</v>
      </c>
      <c r="N286" s="51">
        <v>0</v>
      </c>
      <c r="O286" s="13">
        <v>0.4</v>
      </c>
      <c r="P286" s="14">
        <v>0.6</v>
      </c>
      <c r="Q286" s="14">
        <v>0</v>
      </c>
      <c r="R286" s="26">
        <f t="shared" si="83"/>
        <v>0</v>
      </c>
      <c r="S286" s="15">
        <v>0</v>
      </c>
      <c r="T286" s="16">
        <v>0.05</v>
      </c>
      <c r="U286" s="16">
        <v>0</v>
      </c>
      <c r="V286" s="17">
        <v>0</v>
      </c>
      <c r="W286" s="61">
        <f t="shared" si="84"/>
        <v>13102.613914754702</v>
      </c>
      <c r="X286" s="61">
        <f t="shared" si="85"/>
        <v>20762.914771799555</v>
      </c>
      <c r="Y286" s="61">
        <f t="shared" si="86"/>
        <v>0</v>
      </c>
      <c r="Z286" s="76">
        <f t="shared" si="87"/>
        <v>0</v>
      </c>
      <c r="AA286" s="78">
        <f t="shared" si="88"/>
        <v>33865.528686554258</v>
      </c>
      <c r="AB286" s="79">
        <f t="shared" si="89"/>
        <v>5757.1398767142246</v>
      </c>
      <c r="AC286" s="61">
        <f t="shared" si="90"/>
        <v>613.50595446656257</v>
      </c>
      <c r="AD286" s="61">
        <f t="shared" si="91"/>
        <v>564.42547810923759</v>
      </c>
      <c r="AE286" s="61">
        <f t="shared" si="92"/>
        <v>615.04356337499996</v>
      </c>
      <c r="AF286" s="13">
        <v>0.4</v>
      </c>
      <c r="AG286" s="26">
        <f t="shared" si="93"/>
        <v>0.6</v>
      </c>
      <c r="AH286" s="81">
        <f t="shared" si="94"/>
        <v>615.04356337499996</v>
      </c>
      <c r="AI286" s="71">
        <f t="shared" si="99"/>
        <v>0.92</v>
      </c>
      <c r="AJ286" s="73">
        <f t="shared" si="95"/>
        <v>36902.613802499996</v>
      </c>
      <c r="AK286" s="75">
        <f t="shared" si="96"/>
        <v>33950.404698300001</v>
      </c>
      <c r="AL286" s="52">
        <f t="shared" si="100"/>
        <v>615.04356337499996</v>
      </c>
      <c r="AM286" s="71">
        <f t="shared" si="97"/>
        <v>0.92</v>
      </c>
      <c r="AN286" s="75">
        <f t="shared" si="98"/>
        <v>33950.404698300001</v>
      </c>
    </row>
    <row r="287" spans="1:40" x14ac:dyDescent="0.25">
      <c r="A287" s="27">
        <v>45474</v>
      </c>
      <c r="B287" s="28" t="s">
        <v>67</v>
      </c>
      <c r="C287" s="67">
        <v>0.17</v>
      </c>
      <c r="D287" s="29">
        <v>60</v>
      </c>
      <c r="E287" s="68">
        <v>60</v>
      </c>
      <c r="F287" s="19">
        <v>60</v>
      </c>
      <c r="G287" s="20">
        <v>60</v>
      </c>
      <c r="H287" s="12">
        <v>0.75</v>
      </c>
      <c r="I287" s="2">
        <f t="shared" si="81"/>
        <v>45</v>
      </c>
      <c r="J287" s="11">
        <f t="shared" si="82"/>
        <v>0.75</v>
      </c>
      <c r="K287" s="49">
        <v>594.90274212500003</v>
      </c>
      <c r="L287" s="50">
        <v>628.47077754166662</v>
      </c>
      <c r="M287" s="50">
        <v>696.17129704166666</v>
      </c>
      <c r="N287" s="51">
        <v>0</v>
      </c>
      <c r="O287" s="13">
        <v>0.4</v>
      </c>
      <c r="P287" s="14">
        <v>0.6</v>
      </c>
      <c r="Q287" s="14">
        <v>0</v>
      </c>
      <c r="R287" s="26">
        <f t="shared" si="83"/>
        <v>0</v>
      </c>
      <c r="S287" s="15">
        <v>0</v>
      </c>
      <c r="T287" s="16">
        <v>0.05</v>
      </c>
      <c r="U287" s="16">
        <v>0.2</v>
      </c>
      <c r="V287" s="17">
        <v>0</v>
      </c>
      <c r="W287" s="61">
        <f t="shared" si="84"/>
        <v>10574.396241271877</v>
      </c>
      <c r="X287" s="61">
        <f t="shared" si="85"/>
        <v>16756.602106204689</v>
      </c>
      <c r="Y287" s="61">
        <f t="shared" si="86"/>
        <v>0</v>
      </c>
      <c r="Z287" s="76">
        <f t="shared" si="87"/>
        <v>0</v>
      </c>
      <c r="AA287" s="78">
        <f t="shared" si="88"/>
        <v>27330.998347476569</v>
      </c>
      <c r="AB287" s="79">
        <f t="shared" si="89"/>
        <v>4646.2697190710169</v>
      </c>
      <c r="AC287" s="61">
        <f t="shared" si="90"/>
        <v>607.35551883281266</v>
      </c>
      <c r="AD287" s="61">
        <f t="shared" si="91"/>
        <v>455.51663912460947</v>
      </c>
      <c r="AE287" s="61">
        <f t="shared" si="92"/>
        <v>615.04356337499996</v>
      </c>
      <c r="AF287" s="13">
        <v>0.4</v>
      </c>
      <c r="AG287" s="26">
        <f t="shared" si="93"/>
        <v>0.6</v>
      </c>
      <c r="AH287" s="81">
        <f t="shared" si="94"/>
        <v>615.04356337499996</v>
      </c>
      <c r="AI287" s="71">
        <f t="shared" si="99"/>
        <v>0.75</v>
      </c>
      <c r="AJ287" s="73">
        <f t="shared" si="95"/>
        <v>36902.613802499996</v>
      </c>
      <c r="AK287" s="75">
        <f t="shared" si="96"/>
        <v>27676.960351874997</v>
      </c>
      <c r="AL287" s="52">
        <f t="shared" si="100"/>
        <v>615.04356337499996</v>
      </c>
      <c r="AM287" s="71">
        <f t="shared" si="97"/>
        <v>0.75</v>
      </c>
      <c r="AN287" s="75">
        <f t="shared" si="98"/>
        <v>27676.960351875001</v>
      </c>
    </row>
    <row r="288" spans="1:40" x14ac:dyDescent="0.25">
      <c r="A288" s="27">
        <v>45505</v>
      </c>
      <c r="B288" s="28" t="s">
        <v>67</v>
      </c>
      <c r="C288" s="67">
        <v>0.17</v>
      </c>
      <c r="D288" s="29">
        <v>60</v>
      </c>
      <c r="E288" s="68">
        <v>60</v>
      </c>
      <c r="F288" s="19">
        <v>60</v>
      </c>
      <c r="G288" s="20">
        <v>60</v>
      </c>
      <c r="H288" s="12">
        <v>0.4</v>
      </c>
      <c r="I288" s="2">
        <f t="shared" si="81"/>
        <v>24</v>
      </c>
      <c r="J288" s="11">
        <f t="shared" si="82"/>
        <v>0.4</v>
      </c>
      <c r="K288" s="49">
        <v>594.90274212500003</v>
      </c>
      <c r="L288" s="50">
        <v>628.47077754166662</v>
      </c>
      <c r="M288" s="50">
        <v>696.17129704166666</v>
      </c>
      <c r="N288" s="51">
        <v>0</v>
      </c>
      <c r="O288" s="13">
        <v>0.4</v>
      </c>
      <c r="P288" s="14">
        <v>0.6</v>
      </c>
      <c r="Q288" s="14">
        <v>0</v>
      </c>
      <c r="R288" s="26">
        <f t="shared" si="83"/>
        <v>0</v>
      </c>
      <c r="S288" s="15">
        <v>0</v>
      </c>
      <c r="T288" s="16">
        <v>0.05</v>
      </c>
      <c r="U288" s="16">
        <v>0.2</v>
      </c>
      <c r="V288" s="17">
        <v>0</v>
      </c>
      <c r="W288" s="61">
        <f t="shared" si="84"/>
        <v>5639.6779953450014</v>
      </c>
      <c r="X288" s="61">
        <f t="shared" si="85"/>
        <v>8936.8544566425007</v>
      </c>
      <c r="Y288" s="61">
        <f t="shared" si="86"/>
        <v>0</v>
      </c>
      <c r="Z288" s="76">
        <f t="shared" si="87"/>
        <v>0</v>
      </c>
      <c r="AA288" s="78">
        <f t="shared" si="88"/>
        <v>14576.532451987503</v>
      </c>
      <c r="AB288" s="79">
        <f t="shared" si="89"/>
        <v>2478.0105168378759</v>
      </c>
      <c r="AC288" s="61">
        <f t="shared" si="90"/>
        <v>607.35551883281266</v>
      </c>
      <c r="AD288" s="61">
        <f t="shared" si="91"/>
        <v>242.94220753312504</v>
      </c>
      <c r="AE288" s="61">
        <f t="shared" si="92"/>
        <v>615.04356337499996</v>
      </c>
      <c r="AF288" s="13">
        <v>0.4</v>
      </c>
      <c r="AG288" s="26">
        <f t="shared" si="93"/>
        <v>0.6</v>
      </c>
      <c r="AH288" s="81">
        <f t="shared" si="94"/>
        <v>615.04356337499996</v>
      </c>
      <c r="AI288" s="71">
        <f t="shared" si="99"/>
        <v>0.4</v>
      </c>
      <c r="AJ288" s="73">
        <f t="shared" si="95"/>
        <v>36902.613802499996</v>
      </c>
      <c r="AK288" s="75">
        <f t="shared" si="96"/>
        <v>14761.045521</v>
      </c>
      <c r="AL288" s="52">
        <f t="shared" si="100"/>
        <v>615.04356337499996</v>
      </c>
      <c r="AM288" s="71">
        <f t="shared" si="97"/>
        <v>0.4</v>
      </c>
      <c r="AN288" s="75">
        <f t="shared" si="98"/>
        <v>14761.045521</v>
      </c>
    </row>
    <row r="289" spans="1:40" x14ac:dyDescent="0.25">
      <c r="A289" s="27">
        <v>45536</v>
      </c>
      <c r="B289" s="28" t="s">
        <v>67</v>
      </c>
      <c r="C289" s="67">
        <v>0.17</v>
      </c>
      <c r="D289" s="29">
        <v>60</v>
      </c>
      <c r="E289" s="68">
        <v>60</v>
      </c>
      <c r="F289" s="19">
        <v>60</v>
      </c>
      <c r="G289" s="20">
        <v>60</v>
      </c>
      <c r="H289" s="12">
        <v>0.9</v>
      </c>
      <c r="I289" s="2">
        <f t="shared" si="81"/>
        <v>54</v>
      </c>
      <c r="J289" s="11">
        <f t="shared" si="82"/>
        <v>0.9</v>
      </c>
      <c r="K289" s="49">
        <v>609.07851283333332</v>
      </c>
      <c r="L289" s="50">
        <v>643.87699691666671</v>
      </c>
      <c r="M289" s="50">
        <v>711.76426308333339</v>
      </c>
      <c r="N289" s="51">
        <v>0</v>
      </c>
      <c r="O289" s="13">
        <v>0.4</v>
      </c>
      <c r="P289" s="14">
        <v>0.6</v>
      </c>
      <c r="Q289" s="14">
        <v>0</v>
      </c>
      <c r="R289" s="26">
        <f t="shared" si="83"/>
        <v>0</v>
      </c>
      <c r="S289" s="15">
        <v>0</v>
      </c>
      <c r="T289" s="16">
        <v>0.05</v>
      </c>
      <c r="U289" s="16">
        <v>0</v>
      </c>
      <c r="V289" s="17">
        <v>0.05</v>
      </c>
      <c r="W289" s="61">
        <f t="shared" si="84"/>
        <v>13057.425158120999</v>
      </c>
      <c r="X289" s="61">
        <f t="shared" si="85"/>
        <v>20705.152589849251</v>
      </c>
      <c r="Y289" s="61">
        <f t="shared" si="86"/>
        <v>0</v>
      </c>
      <c r="Z289" s="76">
        <f t="shared" si="87"/>
        <v>0</v>
      </c>
      <c r="AA289" s="78">
        <f t="shared" si="88"/>
        <v>33762.627747970248</v>
      </c>
      <c r="AB289" s="79">
        <f t="shared" si="89"/>
        <v>5739.6467171549421</v>
      </c>
      <c r="AC289" s="61">
        <f t="shared" si="90"/>
        <v>625.23384718463421</v>
      </c>
      <c r="AD289" s="61">
        <f t="shared" si="91"/>
        <v>562.71046246617084</v>
      </c>
      <c r="AE289" s="61">
        <f t="shared" si="92"/>
        <v>629.95760328333336</v>
      </c>
      <c r="AF289" s="13">
        <v>0.4</v>
      </c>
      <c r="AG289" s="26">
        <f t="shared" si="93"/>
        <v>0.6</v>
      </c>
      <c r="AH289" s="81">
        <f t="shared" si="94"/>
        <v>629.95760328333336</v>
      </c>
      <c r="AI289" s="71">
        <f t="shared" si="99"/>
        <v>0.9</v>
      </c>
      <c r="AJ289" s="73">
        <f t="shared" si="95"/>
        <v>37797.456197</v>
      </c>
      <c r="AK289" s="75">
        <f t="shared" si="96"/>
        <v>34017.7105773</v>
      </c>
      <c r="AL289" s="52">
        <f t="shared" si="100"/>
        <v>629.95760328333336</v>
      </c>
      <c r="AM289" s="71">
        <f t="shared" si="97"/>
        <v>0.9</v>
      </c>
      <c r="AN289" s="75">
        <f t="shared" si="98"/>
        <v>34017.710577300008</v>
      </c>
    </row>
    <row r="290" spans="1:40" x14ac:dyDescent="0.25">
      <c r="A290" s="27">
        <v>45566</v>
      </c>
      <c r="B290" s="28" t="s">
        <v>67</v>
      </c>
      <c r="C290" s="67">
        <v>0.17</v>
      </c>
      <c r="D290" s="29">
        <v>60</v>
      </c>
      <c r="E290" s="68">
        <v>60</v>
      </c>
      <c r="F290" s="19">
        <v>60</v>
      </c>
      <c r="G290" s="20">
        <v>60</v>
      </c>
      <c r="H290" s="12">
        <v>0.96</v>
      </c>
      <c r="I290" s="2">
        <f t="shared" si="81"/>
        <v>57.599999999999994</v>
      </c>
      <c r="J290" s="11">
        <f t="shared" si="82"/>
        <v>0.95999999999999985</v>
      </c>
      <c r="K290" s="49">
        <v>609.07851283333332</v>
      </c>
      <c r="L290" s="50">
        <v>643.87699691666671</v>
      </c>
      <c r="M290" s="50">
        <v>711.76426308333339</v>
      </c>
      <c r="N290" s="51">
        <v>0</v>
      </c>
      <c r="O290" s="13">
        <v>0.4</v>
      </c>
      <c r="P290" s="14">
        <v>0.6</v>
      </c>
      <c r="Q290" s="14">
        <v>0</v>
      </c>
      <c r="R290" s="26">
        <f t="shared" si="83"/>
        <v>0</v>
      </c>
      <c r="S290" s="15">
        <v>0</v>
      </c>
      <c r="T290" s="16">
        <v>0.05</v>
      </c>
      <c r="U290" s="16">
        <v>0</v>
      </c>
      <c r="V290" s="17">
        <v>0.05</v>
      </c>
      <c r="W290" s="61">
        <f t="shared" si="84"/>
        <v>13927.920168662398</v>
      </c>
      <c r="X290" s="61">
        <f t="shared" si="85"/>
        <v>22085.496095839197</v>
      </c>
      <c r="Y290" s="61">
        <f t="shared" si="86"/>
        <v>0</v>
      </c>
      <c r="Z290" s="76">
        <f t="shared" si="87"/>
        <v>0</v>
      </c>
      <c r="AA290" s="78">
        <f t="shared" si="88"/>
        <v>36013.466264501592</v>
      </c>
      <c r="AB290" s="79">
        <f t="shared" si="89"/>
        <v>6122.2892649652713</v>
      </c>
      <c r="AC290" s="61">
        <f t="shared" si="90"/>
        <v>625.23378931426384</v>
      </c>
      <c r="AD290" s="61">
        <f t="shared" si="91"/>
        <v>600.22443774169324</v>
      </c>
      <c r="AE290" s="61">
        <f t="shared" si="92"/>
        <v>629.95760328333336</v>
      </c>
      <c r="AF290" s="13">
        <v>0.4</v>
      </c>
      <c r="AG290" s="26">
        <f t="shared" si="93"/>
        <v>0.6</v>
      </c>
      <c r="AH290" s="81">
        <f t="shared" si="94"/>
        <v>629.95760328333336</v>
      </c>
      <c r="AI290" s="71">
        <f t="shared" si="99"/>
        <v>0.95999999999999985</v>
      </c>
      <c r="AJ290" s="73">
        <f t="shared" si="95"/>
        <v>37797.456197</v>
      </c>
      <c r="AK290" s="75">
        <f t="shared" si="96"/>
        <v>36285.557949119997</v>
      </c>
      <c r="AL290" s="52">
        <f t="shared" si="100"/>
        <v>629.95760328333336</v>
      </c>
      <c r="AM290" s="71">
        <f t="shared" si="97"/>
        <v>0.95999999999999985</v>
      </c>
      <c r="AN290" s="75">
        <f t="shared" si="98"/>
        <v>36285.557949119997</v>
      </c>
    </row>
    <row r="291" spans="1:40" x14ac:dyDescent="0.25">
      <c r="A291" s="27">
        <v>45597</v>
      </c>
      <c r="B291" s="28" t="s">
        <v>67</v>
      </c>
      <c r="C291" s="67">
        <v>0.17</v>
      </c>
      <c r="D291" s="29">
        <v>60</v>
      </c>
      <c r="E291" s="68">
        <v>60</v>
      </c>
      <c r="F291" s="19">
        <v>60</v>
      </c>
      <c r="G291" s="20">
        <v>60</v>
      </c>
      <c r="H291" s="12">
        <v>0.96</v>
      </c>
      <c r="I291" s="2">
        <f t="shared" si="81"/>
        <v>57.599999999999994</v>
      </c>
      <c r="J291" s="11">
        <f t="shared" si="82"/>
        <v>0.95999999999999985</v>
      </c>
      <c r="K291" s="49">
        <v>609.07851283333332</v>
      </c>
      <c r="L291" s="50">
        <v>643.87699691666671</v>
      </c>
      <c r="M291" s="50">
        <v>711.76426308333339</v>
      </c>
      <c r="N291" s="51">
        <v>0</v>
      </c>
      <c r="O291" s="13">
        <v>0.4</v>
      </c>
      <c r="P291" s="14">
        <v>0.6</v>
      </c>
      <c r="Q291" s="14">
        <v>0</v>
      </c>
      <c r="R291" s="26">
        <f t="shared" si="83"/>
        <v>0</v>
      </c>
      <c r="S291" s="15">
        <v>0</v>
      </c>
      <c r="T291" s="16">
        <v>0.05</v>
      </c>
      <c r="U291" s="16">
        <v>0</v>
      </c>
      <c r="V291" s="17">
        <v>0.05</v>
      </c>
      <c r="W291" s="61">
        <f t="shared" si="84"/>
        <v>13927.920168662398</v>
      </c>
      <c r="X291" s="61">
        <f t="shared" si="85"/>
        <v>22085.496095839197</v>
      </c>
      <c r="Y291" s="61">
        <f t="shared" si="86"/>
        <v>0</v>
      </c>
      <c r="Z291" s="76">
        <f t="shared" si="87"/>
        <v>0</v>
      </c>
      <c r="AA291" s="78">
        <f t="shared" si="88"/>
        <v>36013.466264501592</v>
      </c>
      <c r="AB291" s="79">
        <f t="shared" si="89"/>
        <v>6122.2892649652713</v>
      </c>
      <c r="AC291" s="61">
        <f t="shared" si="90"/>
        <v>625.23378931426384</v>
      </c>
      <c r="AD291" s="61">
        <f t="shared" si="91"/>
        <v>600.22443774169324</v>
      </c>
      <c r="AE291" s="61">
        <f t="shared" si="92"/>
        <v>629.95760328333336</v>
      </c>
      <c r="AF291" s="13">
        <v>0.4</v>
      </c>
      <c r="AG291" s="26">
        <f t="shared" si="93"/>
        <v>0.6</v>
      </c>
      <c r="AH291" s="81">
        <f t="shared" si="94"/>
        <v>629.95760328333336</v>
      </c>
      <c r="AI291" s="71">
        <f t="shared" si="99"/>
        <v>0.95999999999999985</v>
      </c>
      <c r="AJ291" s="73">
        <f t="shared" si="95"/>
        <v>37797.456197</v>
      </c>
      <c r="AK291" s="75">
        <f t="shared" si="96"/>
        <v>36285.557949119997</v>
      </c>
      <c r="AL291" s="52">
        <f t="shared" si="100"/>
        <v>629.95760328333336</v>
      </c>
      <c r="AM291" s="71">
        <f t="shared" si="97"/>
        <v>0.95999999999999985</v>
      </c>
      <c r="AN291" s="75">
        <f t="shared" si="98"/>
        <v>36285.557949119997</v>
      </c>
    </row>
    <row r="292" spans="1:40" x14ac:dyDescent="0.25">
      <c r="A292" s="27">
        <v>45627</v>
      </c>
      <c r="B292" s="28" t="s">
        <v>67</v>
      </c>
      <c r="C292" s="67">
        <v>0.17</v>
      </c>
      <c r="D292" s="29">
        <v>60</v>
      </c>
      <c r="E292" s="68">
        <v>60</v>
      </c>
      <c r="F292" s="19">
        <v>60</v>
      </c>
      <c r="G292" s="20">
        <v>60</v>
      </c>
      <c r="H292" s="12">
        <v>0.95</v>
      </c>
      <c r="I292" s="2">
        <f t="shared" si="81"/>
        <v>57</v>
      </c>
      <c r="J292" s="11">
        <f t="shared" si="82"/>
        <v>0.95</v>
      </c>
      <c r="K292" s="49">
        <v>609.07851283333332</v>
      </c>
      <c r="L292" s="50">
        <v>643.87699691666671</v>
      </c>
      <c r="M292" s="50">
        <v>711.76426308333339</v>
      </c>
      <c r="N292" s="51">
        <v>0</v>
      </c>
      <c r="O292" s="13">
        <v>0.4</v>
      </c>
      <c r="P292" s="14">
        <v>0.6</v>
      </c>
      <c r="Q292" s="14">
        <v>0</v>
      </c>
      <c r="R292" s="26">
        <f t="shared" si="83"/>
        <v>0</v>
      </c>
      <c r="S292" s="15">
        <v>0</v>
      </c>
      <c r="T292" s="16">
        <v>0.05</v>
      </c>
      <c r="U292" s="16">
        <v>0</v>
      </c>
      <c r="V292" s="17">
        <v>0.05</v>
      </c>
      <c r="W292" s="61">
        <f t="shared" si="84"/>
        <v>13782.8376669055</v>
      </c>
      <c r="X292" s="61">
        <f t="shared" si="85"/>
        <v>21855.438844840875</v>
      </c>
      <c r="Y292" s="61">
        <f t="shared" si="86"/>
        <v>0</v>
      </c>
      <c r="Z292" s="76">
        <f t="shared" si="87"/>
        <v>0</v>
      </c>
      <c r="AA292" s="78">
        <f t="shared" si="88"/>
        <v>35638.326511746374</v>
      </c>
      <c r="AB292" s="79">
        <f t="shared" si="89"/>
        <v>6058.5155069968841</v>
      </c>
      <c r="AC292" s="61">
        <f t="shared" si="90"/>
        <v>625.23379845169075</v>
      </c>
      <c r="AD292" s="61">
        <f t="shared" si="91"/>
        <v>593.97210852910621</v>
      </c>
      <c r="AE292" s="61">
        <f t="shared" si="92"/>
        <v>629.95760328333336</v>
      </c>
      <c r="AF292" s="13">
        <v>0.4</v>
      </c>
      <c r="AG292" s="26">
        <f t="shared" si="93"/>
        <v>0.6</v>
      </c>
      <c r="AH292" s="81">
        <f t="shared" si="94"/>
        <v>629.95760328333336</v>
      </c>
      <c r="AI292" s="71">
        <f t="shared" si="99"/>
        <v>0.95</v>
      </c>
      <c r="AJ292" s="73">
        <f t="shared" si="95"/>
        <v>37797.456197</v>
      </c>
      <c r="AK292" s="75">
        <f t="shared" si="96"/>
        <v>35907.58338715</v>
      </c>
      <c r="AL292" s="52">
        <f t="shared" si="100"/>
        <v>629.95760328333336</v>
      </c>
      <c r="AM292" s="71">
        <f t="shared" si="97"/>
        <v>0.95</v>
      </c>
      <c r="AN292" s="75">
        <f t="shared" si="98"/>
        <v>35907.58338715</v>
      </c>
    </row>
    <row r="293" spans="1:40" x14ac:dyDescent="0.25">
      <c r="A293" s="27">
        <v>45292</v>
      </c>
      <c r="B293" s="28" t="s">
        <v>68</v>
      </c>
      <c r="C293" s="67">
        <v>0.1</v>
      </c>
      <c r="D293" s="29">
        <v>14</v>
      </c>
      <c r="E293" s="68">
        <v>14</v>
      </c>
      <c r="F293" s="19">
        <v>14</v>
      </c>
      <c r="G293" s="20">
        <v>14</v>
      </c>
      <c r="H293" s="12">
        <v>0.95</v>
      </c>
      <c r="I293" s="2">
        <f t="shared" si="81"/>
        <v>13.299999999999999</v>
      </c>
      <c r="J293" s="11">
        <f t="shared" si="82"/>
        <v>0.95</v>
      </c>
      <c r="K293" s="49">
        <v>1033.9285714285711</v>
      </c>
      <c r="L293" s="50">
        <v>1033.9285714285711</v>
      </c>
      <c r="M293" s="50">
        <v>1033.9285714285711</v>
      </c>
      <c r="N293" s="51">
        <v>464.5338437499999</v>
      </c>
      <c r="O293" s="13">
        <v>1</v>
      </c>
      <c r="P293" s="14">
        <v>0</v>
      </c>
      <c r="Q293" s="14">
        <v>0</v>
      </c>
      <c r="R293" s="26">
        <f t="shared" si="83"/>
        <v>0</v>
      </c>
      <c r="S293" s="15">
        <v>0</v>
      </c>
      <c r="T293" s="16">
        <v>0</v>
      </c>
      <c r="U293" s="16">
        <v>0</v>
      </c>
      <c r="V293" s="17">
        <v>0</v>
      </c>
      <c r="W293" s="61">
        <f t="shared" si="84"/>
        <v>13751.249999999995</v>
      </c>
      <c r="X293" s="61">
        <f t="shared" si="85"/>
        <v>0</v>
      </c>
      <c r="Y293" s="61">
        <f t="shared" si="86"/>
        <v>0</v>
      </c>
      <c r="Z293" s="76">
        <f t="shared" si="87"/>
        <v>0</v>
      </c>
      <c r="AA293" s="78">
        <f t="shared" si="88"/>
        <v>13751.249999999995</v>
      </c>
      <c r="AB293" s="79">
        <f t="shared" si="89"/>
        <v>1250.113636363636</v>
      </c>
      <c r="AC293" s="61">
        <f t="shared" si="90"/>
        <v>1033.9285714285711</v>
      </c>
      <c r="AD293" s="61">
        <f t="shared" si="91"/>
        <v>982.23214285714243</v>
      </c>
      <c r="AE293" s="61">
        <f t="shared" si="92"/>
        <v>1033.9285714285711</v>
      </c>
      <c r="AF293" s="13">
        <v>0.4</v>
      </c>
      <c r="AG293" s="26">
        <f t="shared" si="93"/>
        <v>0.6</v>
      </c>
      <c r="AH293" s="81">
        <f t="shared" si="94"/>
        <v>1033.9285714285711</v>
      </c>
      <c r="AI293" s="71">
        <f t="shared" si="99"/>
        <v>0.95</v>
      </c>
      <c r="AJ293" s="73">
        <f t="shared" si="95"/>
        <v>14474.999999999996</v>
      </c>
      <c r="AK293" s="75">
        <f t="shared" si="96"/>
        <v>13751.249999999996</v>
      </c>
      <c r="AL293" s="52">
        <f t="shared" si="100"/>
        <v>1033.9285714285711</v>
      </c>
      <c r="AM293" s="71">
        <f t="shared" si="97"/>
        <v>0.95</v>
      </c>
      <c r="AN293" s="75">
        <f t="shared" si="98"/>
        <v>13751.249999999996</v>
      </c>
    </row>
    <row r="294" spans="1:40" x14ac:dyDescent="0.25">
      <c r="A294" s="27">
        <v>45323</v>
      </c>
      <c r="B294" s="28" t="s">
        <v>68</v>
      </c>
      <c r="C294" s="67">
        <v>0.1</v>
      </c>
      <c r="D294" s="29">
        <v>14</v>
      </c>
      <c r="E294" s="68">
        <v>14</v>
      </c>
      <c r="F294" s="19">
        <v>14</v>
      </c>
      <c r="G294" s="20">
        <v>14</v>
      </c>
      <c r="H294" s="12">
        <v>0.95</v>
      </c>
      <c r="I294" s="2">
        <f t="shared" si="81"/>
        <v>13.299999999999999</v>
      </c>
      <c r="J294" s="11">
        <f t="shared" si="82"/>
        <v>0.95</v>
      </c>
      <c r="K294" s="49">
        <v>1033.9285714285711</v>
      </c>
      <c r="L294" s="50">
        <v>1033.9285714285711</v>
      </c>
      <c r="M294" s="50">
        <v>1033.9285714285711</v>
      </c>
      <c r="N294" s="51">
        <v>464.5338437499999</v>
      </c>
      <c r="O294" s="13">
        <v>1</v>
      </c>
      <c r="P294" s="14">
        <v>0</v>
      </c>
      <c r="Q294" s="14">
        <v>0</v>
      </c>
      <c r="R294" s="26">
        <f t="shared" si="83"/>
        <v>0</v>
      </c>
      <c r="S294" s="15">
        <v>0</v>
      </c>
      <c r="T294" s="16">
        <v>0</v>
      </c>
      <c r="U294" s="16">
        <v>0</v>
      </c>
      <c r="V294" s="17">
        <v>0</v>
      </c>
      <c r="W294" s="61">
        <f t="shared" si="84"/>
        <v>13751.249999999995</v>
      </c>
      <c r="X294" s="61">
        <f t="shared" si="85"/>
        <v>0</v>
      </c>
      <c r="Y294" s="61">
        <f t="shared" si="86"/>
        <v>0</v>
      </c>
      <c r="Z294" s="76">
        <f t="shared" si="87"/>
        <v>0</v>
      </c>
      <c r="AA294" s="78">
        <f t="shared" si="88"/>
        <v>13751.249999999995</v>
      </c>
      <c r="AB294" s="79">
        <f t="shared" si="89"/>
        <v>1250.113636363636</v>
      </c>
      <c r="AC294" s="61">
        <f t="shared" si="90"/>
        <v>1033.9285714285711</v>
      </c>
      <c r="AD294" s="61">
        <f t="shared" si="91"/>
        <v>982.23214285714243</v>
      </c>
      <c r="AE294" s="61">
        <f t="shared" si="92"/>
        <v>1033.9285714285711</v>
      </c>
      <c r="AF294" s="13">
        <v>0.4</v>
      </c>
      <c r="AG294" s="26">
        <f t="shared" si="93"/>
        <v>0.6</v>
      </c>
      <c r="AH294" s="81">
        <f t="shared" si="94"/>
        <v>1033.9285714285711</v>
      </c>
      <c r="AI294" s="71">
        <f t="shared" si="99"/>
        <v>0.95</v>
      </c>
      <c r="AJ294" s="73">
        <f t="shared" si="95"/>
        <v>14474.999999999996</v>
      </c>
      <c r="AK294" s="75">
        <f t="shared" si="96"/>
        <v>13751.249999999996</v>
      </c>
      <c r="AL294" s="52">
        <f t="shared" si="100"/>
        <v>1033.9285714285711</v>
      </c>
      <c r="AM294" s="71">
        <f t="shared" si="97"/>
        <v>0.95</v>
      </c>
      <c r="AN294" s="75">
        <f t="shared" si="98"/>
        <v>13751.249999999996</v>
      </c>
    </row>
    <row r="295" spans="1:40" x14ac:dyDescent="0.25">
      <c r="A295" s="27">
        <v>45352</v>
      </c>
      <c r="B295" s="28" t="s">
        <v>68</v>
      </c>
      <c r="C295" s="67">
        <v>0.1</v>
      </c>
      <c r="D295" s="29">
        <v>14</v>
      </c>
      <c r="E295" s="68">
        <v>14</v>
      </c>
      <c r="F295" s="19">
        <v>14</v>
      </c>
      <c r="G295" s="20">
        <v>14</v>
      </c>
      <c r="H295" s="12">
        <v>0.95</v>
      </c>
      <c r="I295" s="2">
        <f t="shared" si="81"/>
        <v>13.299999999999999</v>
      </c>
      <c r="J295" s="11">
        <f t="shared" si="82"/>
        <v>0.95</v>
      </c>
      <c r="K295" s="49">
        <v>1033.9285714285711</v>
      </c>
      <c r="L295" s="50">
        <v>1033.9285714285711</v>
      </c>
      <c r="M295" s="50">
        <v>1033.9285714285711</v>
      </c>
      <c r="N295" s="51">
        <v>464.5338437499999</v>
      </c>
      <c r="O295" s="13">
        <v>1</v>
      </c>
      <c r="P295" s="14">
        <v>0</v>
      </c>
      <c r="Q295" s="14">
        <v>0</v>
      </c>
      <c r="R295" s="26">
        <f t="shared" si="83"/>
        <v>0</v>
      </c>
      <c r="S295" s="15">
        <v>0</v>
      </c>
      <c r="T295" s="16">
        <v>0</v>
      </c>
      <c r="U295" s="16">
        <v>0</v>
      </c>
      <c r="V295" s="17">
        <v>0</v>
      </c>
      <c r="W295" s="61">
        <f t="shared" si="84"/>
        <v>13751.249999999995</v>
      </c>
      <c r="X295" s="61">
        <f t="shared" si="85"/>
        <v>0</v>
      </c>
      <c r="Y295" s="61">
        <f t="shared" si="86"/>
        <v>0</v>
      </c>
      <c r="Z295" s="76">
        <f t="shared" si="87"/>
        <v>0</v>
      </c>
      <c r="AA295" s="78">
        <f t="shared" si="88"/>
        <v>13751.249999999995</v>
      </c>
      <c r="AB295" s="79">
        <f t="shared" si="89"/>
        <v>1250.113636363636</v>
      </c>
      <c r="AC295" s="61">
        <f t="shared" si="90"/>
        <v>1033.9285714285711</v>
      </c>
      <c r="AD295" s="61">
        <f t="shared" si="91"/>
        <v>982.23214285714243</v>
      </c>
      <c r="AE295" s="61">
        <f t="shared" si="92"/>
        <v>1033.9285714285711</v>
      </c>
      <c r="AF295" s="13">
        <v>0.4</v>
      </c>
      <c r="AG295" s="26">
        <f t="shared" si="93"/>
        <v>0.6</v>
      </c>
      <c r="AH295" s="81">
        <f t="shared" si="94"/>
        <v>1033.9285714285711</v>
      </c>
      <c r="AI295" s="71">
        <f t="shared" si="99"/>
        <v>0.95</v>
      </c>
      <c r="AJ295" s="73">
        <f t="shared" si="95"/>
        <v>14474.999999999996</v>
      </c>
      <c r="AK295" s="75">
        <f t="shared" si="96"/>
        <v>13751.249999999996</v>
      </c>
      <c r="AL295" s="52">
        <f t="shared" si="100"/>
        <v>1033.9285714285711</v>
      </c>
      <c r="AM295" s="71">
        <f t="shared" si="97"/>
        <v>0.95</v>
      </c>
      <c r="AN295" s="75">
        <f t="shared" si="98"/>
        <v>13751.249999999996</v>
      </c>
    </row>
    <row r="296" spans="1:40" x14ac:dyDescent="0.25">
      <c r="A296" s="27">
        <v>45383</v>
      </c>
      <c r="B296" s="28" t="s">
        <v>68</v>
      </c>
      <c r="C296" s="67">
        <v>0.1</v>
      </c>
      <c r="D296" s="29">
        <v>14</v>
      </c>
      <c r="E296" s="68">
        <v>14</v>
      </c>
      <c r="F296" s="19">
        <v>14</v>
      </c>
      <c r="G296" s="20">
        <v>14</v>
      </c>
      <c r="H296" s="12">
        <v>0.95</v>
      </c>
      <c r="I296" s="2">
        <f t="shared" si="81"/>
        <v>13.299999999999999</v>
      </c>
      <c r="J296" s="11">
        <f t="shared" si="82"/>
        <v>0.95</v>
      </c>
      <c r="K296" s="49">
        <v>1033.9285714285711</v>
      </c>
      <c r="L296" s="50">
        <v>1033.9285714285711</v>
      </c>
      <c r="M296" s="50">
        <v>1033.9285714285711</v>
      </c>
      <c r="N296" s="51">
        <v>464.5338437499999</v>
      </c>
      <c r="O296" s="13">
        <v>1</v>
      </c>
      <c r="P296" s="14">
        <v>0</v>
      </c>
      <c r="Q296" s="14">
        <v>0</v>
      </c>
      <c r="R296" s="26">
        <f t="shared" si="83"/>
        <v>0</v>
      </c>
      <c r="S296" s="15">
        <v>0</v>
      </c>
      <c r="T296" s="16">
        <v>0</v>
      </c>
      <c r="U296" s="16">
        <v>0</v>
      </c>
      <c r="V296" s="17">
        <v>0</v>
      </c>
      <c r="W296" s="61">
        <f t="shared" si="84"/>
        <v>13751.249999999995</v>
      </c>
      <c r="X296" s="61">
        <f t="shared" si="85"/>
        <v>0</v>
      </c>
      <c r="Y296" s="61">
        <f t="shared" si="86"/>
        <v>0</v>
      </c>
      <c r="Z296" s="76">
        <f t="shared" si="87"/>
        <v>0</v>
      </c>
      <c r="AA296" s="78">
        <f t="shared" si="88"/>
        <v>13751.249999999995</v>
      </c>
      <c r="AB296" s="79">
        <f t="shared" si="89"/>
        <v>1250.113636363636</v>
      </c>
      <c r="AC296" s="61">
        <f t="shared" si="90"/>
        <v>1033.9285714285711</v>
      </c>
      <c r="AD296" s="61">
        <f t="shared" si="91"/>
        <v>982.23214285714243</v>
      </c>
      <c r="AE296" s="61">
        <f t="shared" si="92"/>
        <v>1033.9285714285711</v>
      </c>
      <c r="AF296" s="13">
        <v>0.4</v>
      </c>
      <c r="AG296" s="26">
        <f t="shared" si="93"/>
        <v>0.6</v>
      </c>
      <c r="AH296" s="81">
        <f t="shared" si="94"/>
        <v>1033.9285714285711</v>
      </c>
      <c r="AI296" s="71">
        <f t="shared" si="99"/>
        <v>0.95</v>
      </c>
      <c r="AJ296" s="73">
        <f t="shared" si="95"/>
        <v>14474.999999999996</v>
      </c>
      <c r="AK296" s="75">
        <f t="shared" si="96"/>
        <v>13751.249999999996</v>
      </c>
      <c r="AL296" s="52">
        <f t="shared" si="100"/>
        <v>1033.9285714285711</v>
      </c>
      <c r="AM296" s="71">
        <f t="shared" si="97"/>
        <v>0.95</v>
      </c>
      <c r="AN296" s="75">
        <f t="shared" si="98"/>
        <v>13751.249999999996</v>
      </c>
    </row>
    <row r="297" spans="1:40" x14ac:dyDescent="0.25">
      <c r="A297" s="27">
        <v>45413</v>
      </c>
      <c r="B297" s="28" t="s">
        <v>68</v>
      </c>
      <c r="C297" s="67">
        <v>0.1</v>
      </c>
      <c r="D297" s="29">
        <v>14</v>
      </c>
      <c r="E297" s="68">
        <v>14</v>
      </c>
      <c r="F297" s="19">
        <v>14</v>
      </c>
      <c r="G297" s="20">
        <v>14</v>
      </c>
      <c r="H297" s="12">
        <v>0.95</v>
      </c>
      <c r="I297" s="2">
        <f t="shared" si="81"/>
        <v>13.299999999999999</v>
      </c>
      <c r="J297" s="11">
        <f t="shared" si="82"/>
        <v>0.95</v>
      </c>
      <c r="K297" s="49">
        <v>1033.9285714285711</v>
      </c>
      <c r="L297" s="50">
        <v>1033.9285714285711</v>
      </c>
      <c r="M297" s="50">
        <v>1033.9285714285711</v>
      </c>
      <c r="N297" s="51">
        <v>464.5338437499999</v>
      </c>
      <c r="O297" s="13">
        <v>1</v>
      </c>
      <c r="P297" s="14">
        <v>0</v>
      </c>
      <c r="Q297" s="14">
        <v>0</v>
      </c>
      <c r="R297" s="26">
        <f t="shared" si="83"/>
        <v>0</v>
      </c>
      <c r="S297" s="15">
        <v>0</v>
      </c>
      <c r="T297" s="16">
        <v>0</v>
      </c>
      <c r="U297" s="16">
        <v>0</v>
      </c>
      <c r="V297" s="17">
        <v>0</v>
      </c>
      <c r="W297" s="61">
        <f t="shared" si="84"/>
        <v>13751.249999999995</v>
      </c>
      <c r="X297" s="61">
        <f t="shared" si="85"/>
        <v>0</v>
      </c>
      <c r="Y297" s="61">
        <f t="shared" si="86"/>
        <v>0</v>
      </c>
      <c r="Z297" s="76">
        <f t="shared" si="87"/>
        <v>0</v>
      </c>
      <c r="AA297" s="78">
        <f t="shared" si="88"/>
        <v>13751.249999999995</v>
      </c>
      <c r="AB297" s="79">
        <f t="shared" si="89"/>
        <v>1250.113636363636</v>
      </c>
      <c r="AC297" s="61">
        <f t="shared" si="90"/>
        <v>1033.9285714285711</v>
      </c>
      <c r="AD297" s="61">
        <f t="shared" si="91"/>
        <v>982.23214285714243</v>
      </c>
      <c r="AE297" s="61">
        <f t="shared" si="92"/>
        <v>1033.9285714285711</v>
      </c>
      <c r="AF297" s="13">
        <v>0.4</v>
      </c>
      <c r="AG297" s="26">
        <f t="shared" si="93"/>
        <v>0.6</v>
      </c>
      <c r="AH297" s="81">
        <f t="shared" si="94"/>
        <v>1033.9285714285711</v>
      </c>
      <c r="AI297" s="71">
        <f t="shared" si="99"/>
        <v>0.95</v>
      </c>
      <c r="AJ297" s="73">
        <f t="shared" si="95"/>
        <v>14474.999999999996</v>
      </c>
      <c r="AK297" s="75">
        <f t="shared" si="96"/>
        <v>13751.249999999996</v>
      </c>
      <c r="AL297" s="52">
        <f t="shared" si="100"/>
        <v>1033.9285714285711</v>
      </c>
      <c r="AM297" s="71">
        <f t="shared" si="97"/>
        <v>0.95</v>
      </c>
      <c r="AN297" s="75">
        <f t="shared" si="98"/>
        <v>13751.249999999996</v>
      </c>
    </row>
    <row r="298" spans="1:40" x14ac:dyDescent="0.25">
      <c r="A298" s="27">
        <v>45444</v>
      </c>
      <c r="B298" s="28" t="s">
        <v>68</v>
      </c>
      <c r="C298" s="67">
        <v>0.1</v>
      </c>
      <c r="D298" s="29">
        <v>14</v>
      </c>
      <c r="E298" s="68">
        <v>14</v>
      </c>
      <c r="F298" s="19">
        <v>14</v>
      </c>
      <c r="G298" s="20">
        <v>14</v>
      </c>
      <c r="H298" s="12">
        <v>0.95</v>
      </c>
      <c r="I298" s="2">
        <f t="shared" si="81"/>
        <v>13.299999999999999</v>
      </c>
      <c r="J298" s="11">
        <f t="shared" si="82"/>
        <v>0.95</v>
      </c>
      <c r="K298" s="49">
        <v>1033.9285714285711</v>
      </c>
      <c r="L298" s="50">
        <v>1033.9285714285711</v>
      </c>
      <c r="M298" s="50">
        <v>1033.9285714285711</v>
      </c>
      <c r="N298" s="51">
        <v>464.5338437499999</v>
      </c>
      <c r="O298" s="13">
        <v>1</v>
      </c>
      <c r="P298" s="14">
        <v>0</v>
      </c>
      <c r="Q298" s="14">
        <v>0</v>
      </c>
      <c r="R298" s="26">
        <f t="shared" si="83"/>
        <v>0</v>
      </c>
      <c r="S298" s="15">
        <v>0</v>
      </c>
      <c r="T298" s="16">
        <v>0</v>
      </c>
      <c r="U298" s="16">
        <v>0</v>
      </c>
      <c r="V298" s="17">
        <v>0</v>
      </c>
      <c r="W298" s="61">
        <f t="shared" si="84"/>
        <v>13751.249999999995</v>
      </c>
      <c r="X298" s="61">
        <f t="shared" si="85"/>
        <v>0</v>
      </c>
      <c r="Y298" s="61">
        <f t="shared" si="86"/>
        <v>0</v>
      </c>
      <c r="Z298" s="76">
        <f t="shared" si="87"/>
        <v>0</v>
      </c>
      <c r="AA298" s="78">
        <f t="shared" si="88"/>
        <v>13751.249999999995</v>
      </c>
      <c r="AB298" s="79">
        <f t="shared" si="89"/>
        <v>1250.113636363636</v>
      </c>
      <c r="AC298" s="61">
        <f t="shared" si="90"/>
        <v>1033.9285714285711</v>
      </c>
      <c r="AD298" s="61">
        <f t="shared" si="91"/>
        <v>982.23214285714243</v>
      </c>
      <c r="AE298" s="61">
        <f t="shared" si="92"/>
        <v>1033.9285714285711</v>
      </c>
      <c r="AF298" s="13">
        <v>0.4</v>
      </c>
      <c r="AG298" s="26">
        <f t="shared" si="93"/>
        <v>0.6</v>
      </c>
      <c r="AH298" s="81">
        <f t="shared" si="94"/>
        <v>1033.9285714285711</v>
      </c>
      <c r="AI298" s="71">
        <f t="shared" si="99"/>
        <v>0.95</v>
      </c>
      <c r="AJ298" s="73">
        <f t="shared" si="95"/>
        <v>14474.999999999996</v>
      </c>
      <c r="AK298" s="75">
        <f t="shared" si="96"/>
        <v>13751.249999999996</v>
      </c>
      <c r="AL298" s="52">
        <f t="shared" si="100"/>
        <v>1033.9285714285711</v>
      </c>
      <c r="AM298" s="71">
        <f t="shared" si="97"/>
        <v>0.95</v>
      </c>
      <c r="AN298" s="75">
        <f t="shared" si="98"/>
        <v>13751.249999999996</v>
      </c>
    </row>
    <row r="299" spans="1:40" x14ac:dyDescent="0.25">
      <c r="A299" s="27">
        <v>45474</v>
      </c>
      <c r="B299" s="28" t="s">
        <v>68</v>
      </c>
      <c r="C299" s="67">
        <v>0.1</v>
      </c>
      <c r="D299" s="29">
        <v>14</v>
      </c>
      <c r="E299" s="68">
        <v>14</v>
      </c>
      <c r="F299" s="19">
        <v>14</v>
      </c>
      <c r="G299" s="20">
        <v>14</v>
      </c>
      <c r="H299" s="12">
        <v>0.95</v>
      </c>
      <c r="I299" s="2">
        <f t="shared" si="81"/>
        <v>13.299999999999999</v>
      </c>
      <c r="J299" s="11">
        <f t="shared" si="82"/>
        <v>0.95</v>
      </c>
      <c r="K299" s="49">
        <v>1033.9285714285711</v>
      </c>
      <c r="L299" s="50">
        <v>1033.9285714285711</v>
      </c>
      <c r="M299" s="50">
        <v>1033.9285714285711</v>
      </c>
      <c r="N299" s="51">
        <v>464.5338437499999</v>
      </c>
      <c r="O299" s="13">
        <v>0</v>
      </c>
      <c r="P299" s="14">
        <v>0</v>
      </c>
      <c r="Q299" s="14">
        <v>0</v>
      </c>
      <c r="R299" s="26">
        <f t="shared" si="83"/>
        <v>1</v>
      </c>
      <c r="S299" s="15">
        <v>0</v>
      </c>
      <c r="T299" s="16">
        <v>0</v>
      </c>
      <c r="U299" s="16">
        <v>0</v>
      </c>
      <c r="V299" s="17">
        <v>0</v>
      </c>
      <c r="W299" s="61">
        <f t="shared" si="84"/>
        <v>0</v>
      </c>
      <c r="X299" s="61">
        <f t="shared" si="85"/>
        <v>0</v>
      </c>
      <c r="Y299" s="61">
        <f t="shared" si="86"/>
        <v>0</v>
      </c>
      <c r="Z299" s="76">
        <f t="shared" si="87"/>
        <v>6178.3001218749978</v>
      </c>
      <c r="AA299" s="78">
        <f t="shared" si="88"/>
        <v>0</v>
      </c>
      <c r="AB299" s="79">
        <f t="shared" si="89"/>
        <v>0</v>
      </c>
      <c r="AC299" s="61">
        <f t="shared" si="90"/>
        <v>0</v>
      </c>
      <c r="AD299" s="61">
        <f t="shared" si="91"/>
        <v>0</v>
      </c>
      <c r="AE299" s="61">
        <f t="shared" si="92"/>
        <v>464.5338437499999</v>
      </c>
      <c r="AF299" s="13">
        <v>0.4</v>
      </c>
      <c r="AG299" s="26">
        <f t="shared" si="93"/>
        <v>0.6</v>
      </c>
      <c r="AH299" s="81">
        <f t="shared" si="94"/>
        <v>1033.9285714285711</v>
      </c>
      <c r="AI299" s="71">
        <f t="shared" si="99"/>
        <v>0.95</v>
      </c>
      <c r="AJ299" s="73">
        <f t="shared" si="95"/>
        <v>14474.999999999996</v>
      </c>
      <c r="AK299" s="75">
        <f t="shared" si="96"/>
        <v>13751.249999999996</v>
      </c>
      <c r="AL299" s="52">
        <f t="shared" si="100"/>
        <v>1033.9285714285711</v>
      </c>
      <c r="AM299" s="71">
        <f t="shared" si="97"/>
        <v>0.95</v>
      </c>
      <c r="AN299" s="75">
        <f t="shared" si="98"/>
        <v>13751.249999999996</v>
      </c>
    </row>
    <row r="300" spans="1:40" x14ac:dyDescent="0.25">
      <c r="A300" s="27">
        <v>45505</v>
      </c>
      <c r="B300" s="28" t="s">
        <v>68</v>
      </c>
      <c r="C300" s="67">
        <v>0.1</v>
      </c>
      <c r="D300" s="29">
        <v>14</v>
      </c>
      <c r="E300" s="68">
        <v>14</v>
      </c>
      <c r="F300" s="19">
        <v>14</v>
      </c>
      <c r="G300" s="20">
        <v>14</v>
      </c>
      <c r="H300" s="12">
        <v>0</v>
      </c>
      <c r="I300" s="2">
        <f t="shared" si="81"/>
        <v>0</v>
      </c>
      <c r="J300" s="11">
        <f t="shared" si="82"/>
        <v>0</v>
      </c>
      <c r="K300" s="49">
        <v>1033.9285714285711</v>
      </c>
      <c r="L300" s="50">
        <v>1033.9285714285711</v>
      </c>
      <c r="M300" s="50">
        <v>1033.9285714285711</v>
      </c>
      <c r="N300" s="51">
        <v>464.5338437499999</v>
      </c>
      <c r="O300" s="13">
        <v>0</v>
      </c>
      <c r="P300" s="14">
        <v>0</v>
      </c>
      <c r="Q300" s="14">
        <v>0</v>
      </c>
      <c r="R300" s="26">
        <f t="shared" si="83"/>
        <v>1</v>
      </c>
      <c r="S300" s="15">
        <v>0</v>
      </c>
      <c r="T300" s="16">
        <v>0</v>
      </c>
      <c r="U300" s="16">
        <v>0</v>
      </c>
      <c r="V300" s="17">
        <v>0</v>
      </c>
      <c r="W300" s="61">
        <f t="shared" si="84"/>
        <v>0</v>
      </c>
      <c r="X300" s="61">
        <f t="shared" si="85"/>
        <v>0</v>
      </c>
      <c r="Y300" s="61">
        <f t="shared" si="86"/>
        <v>0</v>
      </c>
      <c r="Z300" s="76">
        <f t="shared" si="87"/>
        <v>0</v>
      </c>
      <c r="AA300" s="78">
        <f t="shared" si="88"/>
        <v>0</v>
      </c>
      <c r="AB300" s="79">
        <f t="shared" si="89"/>
        <v>0</v>
      </c>
      <c r="AC300" s="61">
        <f t="shared" si="90"/>
        <v>0</v>
      </c>
      <c r="AD300" s="61">
        <f t="shared" si="91"/>
        <v>0</v>
      </c>
      <c r="AE300" s="61">
        <f t="shared" si="92"/>
        <v>464.5338437499999</v>
      </c>
      <c r="AF300" s="13">
        <v>0.4</v>
      </c>
      <c r="AG300" s="26">
        <f t="shared" si="93"/>
        <v>0.6</v>
      </c>
      <c r="AH300" s="81">
        <f t="shared" si="94"/>
        <v>1033.9285714285711</v>
      </c>
      <c r="AI300" s="71">
        <f t="shared" si="99"/>
        <v>0</v>
      </c>
      <c r="AJ300" s="73">
        <f t="shared" si="95"/>
        <v>14474.999999999996</v>
      </c>
      <c r="AK300" s="75">
        <f t="shared" si="96"/>
        <v>0</v>
      </c>
      <c r="AL300" s="52">
        <f t="shared" si="100"/>
        <v>1033.9285714285711</v>
      </c>
      <c r="AM300" s="71">
        <f t="shared" si="97"/>
        <v>0</v>
      </c>
      <c r="AN300" s="75">
        <f t="shared" si="98"/>
        <v>0</v>
      </c>
    </row>
    <row r="301" spans="1:40" x14ac:dyDescent="0.25">
      <c r="A301" s="27">
        <v>45536</v>
      </c>
      <c r="B301" s="28" t="s">
        <v>68</v>
      </c>
      <c r="C301" s="67">
        <v>0.1</v>
      </c>
      <c r="D301" s="29">
        <v>14</v>
      </c>
      <c r="E301" s="68">
        <v>14</v>
      </c>
      <c r="F301" s="19">
        <v>14</v>
      </c>
      <c r="G301" s="20">
        <v>14</v>
      </c>
      <c r="H301" s="12">
        <v>0.95</v>
      </c>
      <c r="I301" s="2">
        <f t="shared" si="81"/>
        <v>13.299999999999999</v>
      </c>
      <c r="J301" s="11">
        <f t="shared" si="82"/>
        <v>0.95</v>
      </c>
      <c r="K301" s="49">
        <v>1100</v>
      </c>
      <c r="L301" s="50">
        <v>1100</v>
      </c>
      <c r="M301" s="50">
        <v>1100</v>
      </c>
      <c r="N301" s="51">
        <v>464.5338437499999</v>
      </c>
      <c r="O301" s="13">
        <v>1</v>
      </c>
      <c r="P301" s="14">
        <v>0</v>
      </c>
      <c r="Q301" s="14">
        <v>0</v>
      </c>
      <c r="R301" s="26">
        <f t="shared" si="83"/>
        <v>0</v>
      </c>
      <c r="S301" s="15">
        <v>0</v>
      </c>
      <c r="T301" s="16">
        <v>0</v>
      </c>
      <c r="U301" s="16">
        <v>0</v>
      </c>
      <c r="V301" s="17">
        <v>0.05</v>
      </c>
      <c r="W301" s="61">
        <f t="shared" si="84"/>
        <v>14556.849999999999</v>
      </c>
      <c r="X301" s="61">
        <f t="shared" si="85"/>
        <v>0</v>
      </c>
      <c r="Y301" s="61">
        <f t="shared" si="86"/>
        <v>0</v>
      </c>
      <c r="Z301" s="76">
        <f t="shared" si="87"/>
        <v>0</v>
      </c>
      <c r="AA301" s="78">
        <f t="shared" si="88"/>
        <v>14556.899999999998</v>
      </c>
      <c r="AB301" s="79">
        <f t="shared" si="89"/>
        <v>1323.3545454545454</v>
      </c>
      <c r="AC301" s="61">
        <f t="shared" si="90"/>
        <v>1094.5037593984962</v>
      </c>
      <c r="AD301" s="61">
        <f t="shared" si="91"/>
        <v>1039.7785714285712</v>
      </c>
      <c r="AE301" s="61">
        <f t="shared" si="92"/>
        <v>1100</v>
      </c>
      <c r="AF301" s="13">
        <v>0.4</v>
      </c>
      <c r="AG301" s="26">
        <f t="shared" si="93"/>
        <v>0.6</v>
      </c>
      <c r="AH301" s="81">
        <f t="shared" si="94"/>
        <v>1100</v>
      </c>
      <c r="AI301" s="71">
        <f t="shared" si="99"/>
        <v>0.95</v>
      </c>
      <c r="AJ301" s="73">
        <f t="shared" si="95"/>
        <v>15400</v>
      </c>
      <c r="AK301" s="75">
        <f t="shared" si="96"/>
        <v>14630</v>
      </c>
      <c r="AL301" s="52">
        <f t="shared" si="100"/>
        <v>1100</v>
      </c>
      <c r="AM301" s="71">
        <f t="shared" si="97"/>
        <v>0.95</v>
      </c>
      <c r="AN301" s="75">
        <f t="shared" si="98"/>
        <v>14630</v>
      </c>
    </row>
    <row r="302" spans="1:40" x14ac:dyDescent="0.25">
      <c r="A302" s="27">
        <v>45566</v>
      </c>
      <c r="B302" s="28" t="s">
        <v>68</v>
      </c>
      <c r="C302" s="67">
        <v>0.1</v>
      </c>
      <c r="D302" s="29">
        <v>14</v>
      </c>
      <c r="E302" s="68">
        <v>14</v>
      </c>
      <c r="F302" s="19">
        <v>14</v>
      </c>
      <c r="G302" s="20">
        <v>14</v>
      </c>
      <c r="H302" s="12">
        <v>0.95</v>
      </c>
      <c r="I302" s="2">
        <f t="shared" si="81"/>
        <v>13.299999999999999</v>
      </c>
      <c r="J302" s="11">
        <f t="shared" si="82"/>
        <v>0.95</v>
      </c>
      <c r="K302" s="49">
        <v>1100</v>
      </c>
      <c r="L302" s="50">
        <v>1100</v>
      </c>
      <c r="M302" s="50">
        <v>1100</v>
      </c>
      <c r="N302" s="51">
        <v>464.5338437499999</v>
      </c>
      <c r="O302" s="13">
        <v>1</v>
      </c>
      <c r="P302" s="14">
        <v>0</v>
      </c>
      <c r="Q302" s="14">
        <v>0</v>
      </c>
      <c r="R302" s="26">
        <f t="shared" si="83"/>
        <v>0</v>
      </c>
      <c r="S302" s="15">
        <v>0</v>
      </c>
      <c r="T302" s="16">
        <v>0</v>
      </c>
      <c r="U302" s="16">
        <v>0</v>
      </c>
      <c r="V302" s="17">
        <v>0.05</v>
      </c>
      <c r="W302" s="61">
        <f t="shared" si="84"/>
        <v>14556.849999999999</v>
      </c>
      <c r="X302" s="61">
        <f t="shared" si="85"/>
        <v>0</v>
      </c>
      <c r="Y302" s="61">
        <f t="shared" si="86"/>
        <v>0</v>
      </c>
      <c r="Z302" s="76">
        <f t="shared" si="87"/>
        <v>0</v>
      </c>
      <c r="AA302" s="78">
        <f t="shared" si="88"/>
        <v>14556.899999999998</v>
      </c>
      <c r="AB302" s="79">
        <f t="shared" si="89"/>
        <v>1323.3545454545454</v>
      </c>
      <c r="AC302" s="61">
        <f t="shared" si="90"/>
        <v>1094.5037593984962</v>
      </c>
      <c r="AD302" s="61">
        <f t="shared" si="91"/>
        <v>1039.7785714285712</v>
      </c>
      <c r="AE302" s="61">
        <f t="shared" si="92"/>
        <v>1100</v>
      </c>
      <c r="AF302" s="13">
        <v>0.4</v>
      </c>
      <c r="AG302" s="26">
        <f t="shared" si="93"/>
        <v>0.6</v>
      </c>
      <c r="AH302" s="81">
        <f t="shared" si="94"/>
        <v>1100</v>
      </c>
      <c r="AI302" s="71">
        <f t="shared" si="99"/>
        <v>0.95</v>
      </c>
      <c r="AJ302" s="73">
        <f t="shared" si="95"/>
        <v>15400</v>
      </c>
      <c r="AK302" s="75">
        <f t="shared" si="96"/>
        <v>14630</v>
      </c>
      <c r="AL302" s="52">
        <f t="shared" si="100"/>
        <v>1100</v>
      </c>
      <c r="AM302" s="71">
        <f t="shared" si="97"/>
        <v>0.95</v>
      </c>
      <c r="AN302" s="75">
        <f t="shared" si="98"/>
        <v>14630</v>
      </c>
    </row>
    <row r="303" spans="1:40" x14ac:dyDescent="0.25">
      <c r="A303" s="27">
        <v>45597</v>
      </c>
      <c r="B303" s="28" t="s">
        <v>68</v>
      </c>
      <c r="C303" s="67">
        <v>0.1</v>
      </c>
      <c r="D303" s="29">
        <v>14</v>
      </c>
      <c r="E303" s="68">
        <v>14</v>
      </c>
      <c r="F303" s="19">
        <v>14</v>
      </c>
      <c r="G303" s="20">
        <v>14</v>
      </c>
      <c r="H303" s="12">
        <v>0.95</v>
      </c>
      <c r="I303" s="2">
        <f t="shared" si="81"/>
        <v>13.299999999999999</v>
      </c>
      <c r="J303" s="11">
        <f t="shared" si="82"/>
        <v>0.95</v>
      </c>
      <c r="K303" s="49">
        <v>1100</v>
      </c>
      <c r="L303" s="50">
        <v>1100</v>
      </c>
      <c r="M303" s="50">
        <v>1100</v>
      </c>
      <c r="N303" s="51">
        <v>464.5338437499999</v>
      </c>
      <c r="O303" s="13">
        <v>1</v>
      </c>
      <c r="P303" s="14">
        <v>0</v>
      </c>
      <c r="Q303" s="14">
        <v>0</v>
      </c>
      <c r="R303" s="26">
        <f t="shared" si="83"/>
        <v>0</v>
      </c>
      <c r="S303" s="15">
        <v>0</v>
      </c>
      <c r="T303" s="16">
        <v>0</v>
      </c>
      <c r="U303" s="16">
        <v>0</v>
      </c>
      <c r="V303" s="17">
        <v>0.05</v>
      </c>
      <c r="W303" s="61">
        <f t="shared" si="84"/>
        <v>14556.849999999999</v>
      </c>
      <c r="X303" s="61">
        <f t="shared" si="85"/>
        <v>0</v>
      </c>
      <c r="Y303" s="61">
        <f t="shared" si="86"/>
        <v>0</v>
      </c>
      <c r="Z303" s="76">
        <f t="shared" si="87"/>
        <v>0</v>
      </c>
      <c r="AA303" s="78">
        <f t="shared" si="88"/>
        <v>14556.899999999998</v>
      </c>
      <c r="AB303" s="79">
        <f t="shared" si="89"/>
        <v>1323.3545454545454</v>
      </c>
      <c r="AC303" s="61">
        <f t="shared" si="90"/>
        <v>1094.5037593984962</v>
      </c>
      <c r="AD303" s="61">
        <f t="shared" si="91"/>
        <v>1039.7785714285712</v>
      </c>
      <c r="AE303" s="61">
        <f t="shared" si="92"/>
        <v>1100</v>
      </c>
      <c r="AF303" s="13">
        <v>0.4</v>
      </c>
      <c r="AG303" s="26">
        <f t="shared" si="93"/>
        <v>0.6</v>
      </c>
      <c r="AH303" s="81">
        <f t="shared" si="94"/>
        <v>1100</v>
      </c>
      <c r="AI303" s="71">
        <f t="shared" si="99"/>
        <v>0.95</v>
      </c>
      <c r="AJ303" s="73">
        <f t="shared" si="95"/>
        <v>15400</v>
      </c>
      <c r="AK303" s="75">
        <f t="shared" si="96"/>
        <v>14630</v>
      </c>
      <c r="AL303" s="52">
        <f t="shared" si="100"/>
        <v>1100</v>
      </c>
      <c r="AM303" s="71">
        <f t="shared" si="97"/>
        <v>0.95</v>
      </c>
      <c r="AN303" s="75">
        <f t="shared" si="98"/>
        <v>14630</v>
      </c>
    </row>
    <row r="304" spans="1:40" x14ac:dyDescent="0.25">
      <c r="A304" s="27">
        <v>45627</v>
      </c>
      <c r="B304" s="28" t="s">
        <v>68</v>
      </c>
      <c r="C304" s="67">
        <v>0.1</v>
      </c>
      <c r="D304" s="29">
        <v>14</v>
      </c>
      <c r="E304" s="68">
        <v>14</v>
      </c>
      <c r="F304" s="19">
        <v>14</v>
      </c>
      <c r="G304" s="20">
        <v>14</v>
      </c>
      <c r="H304" s="12">
        <v>0.95</v>
      </c>
      <c r="I304" s="2">
        <f t="shared" si="81"/>
        <v>13.299999999999999</v>
      </c>
      <c r="J304" s="11">
        <f t="shared" si="82"/>
        <v>0.95</v>
      </c>
      <c r="K304" s="49">
        <v>1100</v>
      </c>
      <c r="L304" s="50">
        <v>1100</v>
      </c>
      <c r="M304" s="50">
        <v>1100</v>
      </c>
      <c r="N304" s="51">
        <v>464.5338437499999</v>
      </c>
      <c r="O304" s="13">
        <v>1</v>
      </c>
      <c r="P304" s="14">
        <v>0</v>
      </c>
      <c r="Q304" s="14">
        <v>0</v>
      </c>
      <c r="R304" s="26">
        <f t="shared" si="83"/>
        <v>0</v>
      </c>
      <c r="S304" s="15">
        <v>0</v>
      </c>
      <c r="T304" s="16">
        <v>0</v>
      </c>
      <c r="U304" s="16">
        <v>0</v>
      </c>
      <c r="V304" s="17">
        <v>0.05</v>
      </c>
      <c r="W304" s="61">
        <f t="shared" si="84"/>
        <v>14556.849999999999</v>
      </c>
      <c r="X304" s="61">
        <f t="shared" si="85"/>
        <v>0</v>
      </c>
      <c r="Y304" s="61">
        <f t="shared" si="86"/>
        <v>0</v>
      </c>
      <c r="Z304" s="76">
        <f t="shared" si="87"/>
        <v>0</v>
      </c>
      <c r="AA304" s="78">
        <f t="shared" si="88"/>
        <v>14556.899999999998</v>
      </c>
      <c r="AB304" s="79">
        <f t="shared" si="89"/>
        <v>1323.3545454545454</v>
      </c>
      <c r="AC304" s="61">
        <f t="shared" si="90"/>
        <v>1094.5037593984962</v>
      </c>
      <c r="AD304" s="61">
        <f t="shared" si="91"/>
        <v>1039.7785714285712</v>
      </c>
      <c r="AE304" s="61">
        <f t="shared" si="92"/>
        <v>1100</v>
      </c>
      <c r="AF304" s="13">
        <v>0.4</v>
      </c>
      <c r="AG304" s="26">
        <f t="shared" si="93"/>
        <v>0.6</v>
      </c>
      <c r="AH304" s="81">
        <f t="shared" si="94"/>
        <v>1100</v>
      </c>
      <c r="AI304" s="71">
        <f t="shared" si="99"/>
        <v>0.95</v>
      </c>
      <c r="AJ304" s="73">
        <f t="shared" si="95"/>
        <v>15400</v>
      </c>
      <c r="AK304" s="75">
        <f t="shared" si="96"/>
        <v>14630</v>
      </c>
      <c r="AL304" s="52">
        <f t="shared" si="100"/>
        <v>1100</v>
      </c>
      <c r="AM304" s="71">
        <f t="shared" si="97"/>
        <v>0.95</v>
      </c>
      <c r="AN304" s="75">
        <f t="shared" si="98"/>
        <v>14630</v>
      </c>
    </row>
    <row r="305" spans="1:40" x14ac:dyDescent="0.25">
      <c r="A305" s="27">
        <v>45292</v>
      </c>
      <c r="B305" s="28" t="s">
        <v>69</v>
      </c>
      <c r="C305" s="67">
        <v>0.13</v>
      </c>
      <c r="D305" s="29">
        <v>83</v>
      </c>
      <c r="E305" s="68">
        <v>83</v>
      </c>
      <c r="F305" s="19">
        <v>83</v>
      </c>
      <c r="G305" s="20">
        <v>83</v>
      </c>
      <c r="H305" s="12">
        <v>0.95</v>
      </c>
      <c r="I305" s="2">
        <f t="shared" si="81"/>
        <v>78.849999999999994</v>
      </c>
      <c r="J305" s="11">
        <f t="shared" si="82"/>
        <v>0.95</v>
      </c>
      <c r="K305" s="49">
        <v>514.02401698795177</v>
      </c>
      <c r="L305" s="50">
        <v>545.09544036144575</v>
      </c>
      <c r="M305" s="50">
        <v>606.50342000000001</v>
      </c>
      <c r="N305" s="51">
        <v>616.53749999999991</v>
      </c>
      <c r="O305" s="13">
        <v>0.1</v>
      </c>
      <c r="P305" s="14">
        <v>0.1</v>
      </c>
      <c r="Q305" s="14">
        <v>0</v>
      </c>
      <c r="R305" s="26">
        <f t="shared" si="83"/>
        <v>0.8</v>
      </c>
      <c r="S305" s="15">
        <v>0</v>
      </c>
      <c r="T305" s="16">
        <v>0</v>
      </c>
      <c r="U305" s="16">
        <v>0</v>
      </c>
      <c r="V305" s="17">
        <v>0</v>
      </c>
      <c r="W305" s="61">
        <f t="shared" si="84"/>
        <v>4053.07937395</v>
      </c>
      <c r="X305" s="61">
        <f t="shared" si="85"/>
        <v>4298.07754725</v>
      </c>
      <c r="Y305" s="61">
        <f t="shared" si="86"/>
        <v>0</v>
      </c>
      <c r="Z305" s="76">
        <f t="shared" si="87"/>
        <v>38891.185499999992</v>
      </c>
      <c r="AA305" s="78">
        <f t="shared" si="88"/>
        <v>8351.1569211999995</v>
      </c>
      <c r="AB305" s="79">
        <f t="shared" si="89"/>
        <v>1085.6503997560001</v>
      </c>
      <c r="AC305" s="61">
        <f t="shared" si="90"/>
        <v>105.91194573493976</v>
      </c>
      <c r="AD305" s="61">
        <f t="shared" si="91"/>
        <v>100.61634844819277</v>
      </c>
      <c r="AE305" s="61">
        <f t="shared" si="92"/>
        <v>599.14194573493978</v>
      </c>
      <c r="AF305" s="13">
        <v>0.4</v>
      </c>
      <c r="AG305" s="26">
        <f t="shared" si="93"/>
        <v>0.6</v>
      </c>
      <c r="AH305" s="81">
        <f t="shared" si="94"/>
        <v>532.6668710120482</v>
      </c>
      <c r="AI305" s="71">
        <f t="shared" si="99"/>
        <v>0.95</v>
      </c>
      <c r="AJ305" s="73">
        <f t="shared" si="95"/>
        <v>44211.350294000003</v>
      </c>
      <c r="AK305" s="75">
        <f t="shared" si="96"/>
        <v>42000.782779300003</v>
      </c>
      <c r="AL305" s="52">
        <f t="shared" si="100"/>
        <v>532.6668710120482</v>
      </c>
      <c r="AM305" s="71">
        <f t="shared" si="97"/>
        <v>0.95</v>
      </c>
      <c r="AN305" s="75">
        <f t="shared" si="98"/>
        <v>42000.782779299996</v>
      </c>
    </row>
    <row r="306" spans="1:40" x14ac:dyDescent="0.25">
      <c r="A306" s="27">
        <v>45323</v>
      </c>
      <c r="B306" s="28" t="s">
        <v>69</v>
      </c>
      <c r="C306" s="67">
        <v>0.13</v>
      </c>
      <c r="D306" s="29">
        <v>83</v>
      </c>
      <c r="E306" s="68">
        <v>83</v>
      </c>
      <c r="F306" s="19">
        <v>83</v>
      </c>
      <c r="G306" s="20">
        <v>83</v>
      </c>
      <c r="H306" s="12">
        <v>0.95</v>
      </c>
      <c r="I306" s="2">
        <f t="shared" si="81"/>
        <v>78.849999999999994</v>
      </c>
      <c r="J306" s="11">
        <f t="shared" si="82"/>
        <v>0.95</v>
      </c>
      <c r="K306" s="49">
        <v>514.02401698795177</v>
      </c>
      <c r="L306" s="50">
        <v>545.09544036144575</v>
      </c>
      <c r="M306" s="50">
        <v>606.50342000000001</v>
      </c>
      <c r="N306" s="51">
        <v>616.53749999999991</v>
      </c>
      <c r="O306" s="13">
        <v>0.1</v>
      </c>
      <c r="P306" s="14">
        <v>0.1</v>
      </c>
      <c r="Q306" s="14">
        <v>0</v>
      </c>
      <c r="R306" s="26">
        <f t="shared" si="83"/>
        <v>0.8</v>
      </c>
      <c r="S306" s="15">
        <v>0</v>
      </c>
      <c r="T306" s="16">
        <v>0</v>
      </c>
      <c r="U306" s="16">
        <v>0</v>
      </c>
      <c r="V306" s="17">
        <v>0</v>
      </c>
      <c r="W306" s="61">
        <f t="shared" si="84"/>
        <v>4053.07937395</v>
      </c>
      <c r="X306" s="61">
        <f t="shared" si="85"/>
        <v>4298.07754725</v>
      </c>
      <c r="Y306" s="61">
        <f t="shared" si="86"/>
        <v>0</v>
      </c>
      <c r="Z306" s="76">
        <f t="shared" si="87"/>
        <v>38891.185499999992</v>
      </c>
      <c r="AA306" s="78">
        <f t="shared" si="88"/>
        <v>8351.1569211999995</v>
      </c>
      <c r="AB306" s="79">
        <f t="shared" si="89"/>
        <v>1085.6503997560001</v>
      </c>
      <c r="AC306" s="61">
        <f t="shared" si="90"/>
        <v>105.91194573493976</v>
      </c>
      <c r="AD306" s="61">
        <f t="shared" si="91"/>
        <v>100.61634844819277</v>
      </c>
      <c r="AE306" s="61">
        <f t="shared" si="92"/>
        <v>599.14194573493978</v>
      </c>
      <c r="AF306" s="13">
        <v>0.4</v>
      </c>
      <c r="AG306" s="26">
        <f t="shared" si="93"/>
        <v>0.6</v>
      </c>
      <c r="AH306" s="81">
        <f t="shared" si="94"/>
        <v>532.6668710120482</v>
      </c>
      <c r="AI306" s="71">
        <f t="shared" si="99"/>
        <v>0.95</v>
      </c>
      <c r="AJ306" s="73">
        <f t="shared" si="95"/>
        <v>44211.350294000003</v>
      </c>
      <c r="AK306" s="75">
        <f t="shared" si="96"/>
        <v>42000.782779300003</v>
      </c>
      <c r="AL306" s="52">
        <f t="shared" si="100"/>
        <v>532.6668710120482</v>
      </c>
      <c r="AM306" s="71">
        <f t="shared" si="97"/>
        <v>0.95</v>
      </c>
      <c r="AN306" s="75">
        <f t="shared" si="98"/>
        <v>42000.782779299996</v>
      </c>
    </row>
    <row r="307" spans="1:40" x14ac:dyDescent="0.25">
      <c r="A307" s="27">
        <v>45352</v>
      </c>
      <c r="B307" s="28" t="s">
        <v>69</v>
      </c>
      <c r="C307" s="67">
        <v>0.13</v>
      </c>
      <c r="D307" s="29">
        <v>83</v>
      </c>
      <c r="E307" s="68">
        <v>83</v>
      </c>
      <c r="F307" s="19">
        <v>83</v>
      </c>
      <c r="G307" s="20">
        <v>83</v>
      </c>
      <c r="H307" s="12">
        <v>0.95</v>
      </c>
      <c r="I307" s="2">
        <f t="shared" si="81"/>
        <v>78.849999999999994</v>
      </c>
      <c r="J307" s="11">
        <f t="shared" si="82"/>
        <v>0.95</v>
      </c>
      <c r="K307" s="49">
        <v>514.02401698795177</v>
      </c>
      <c r="L307" s="50">
        <v>545.09544036144575</v>
      </c>
      <c r="M307" s="50">
        <v>606.50342000000001</v>
      </c>
      <c r="N307" s="51">
        <v>616.53749999999991</v>
      </c>
      <c r="O307" s="13">
        <v>0.1</v>
      </c>
      <c r="P307" s="14">
        <v>0.1</v>
      </c>
      <c r="Q307" s="14">
        <v>0</v>
      </c>
      <c r="R307" s="26">
        <f t="shared" si="83"/>
        <v>0.8</v>
      </c>
      <c r="S307" s="15">
        <v>0</v>
      </c>
      <c r="T307" s="16">
        <v>0</v>
      </c>
      <c r="U307" s="16">
        <v>0</v>
      </c>
      <c r="V307" s="17">
        <v>0</v>
      </c>
      <c r="W307" s="61">
        <f t="shared" si="84"/>
        <v>4053.07937395</v>
      </c>
      <c r="X307" s="61">
        <f t="shared" si="85"/>
        <v>4298.07754725</v>
      </c>
      <c r="Y307" s="61">
        <f t="shared" si="86"/>
        <v>0</v>
      </c>
      <c r="Z307" s="76">
        <f t="shared" si="87"/>
        <v>38891.185499999992</v>
      </c>
      <c r="AA307" s="78">
        <f t="shared" si="88"/>
        <v>8351.1569211999995</v>
      </c>
      <c r="AB307" s="79">
        <f t="shared" si="89"/>
        <v>1085.6503997560001</v>
      </c>
      <c r="AC307" s="61">
        <f t="shared" si="90"/>
        <v>105.91194573493976</v>
      </c>
      <c r="AD307" s="61">
        <f t="shared" si="91"/>
        <v>100.61634844819277</v>
      </c>
      <c r="AE307" s="61">
        <f t="shared" si="92"/>
        <v>599.14194573493978</v>
      </c>
      <c r="AF307" s="13">
        <v>0.4</v>
      </c>
      <c r="AG307" s="26">
        <f t="shared" si="93"/>
        <v>0.6</v>
      </c>
      <c r="AH307" s="81">
        <f t="shared" si="94"/>
        <v>532.6668710120482</v>
      </c>
      <c r="AI307" s="71">
        <f t="shared" si="99"/>
        <v>0.95</v>
      </c>
      <c r="AJ307" s="73">
        <f t="shared" si="95"/>
        <v>44211.350294000003</v>
      </c>
      <c r="AK307" s="75">
        <f t="shared" si="96"/>
        <v>42000.782779300003</v>
      </c>
      <c r="AL307" s="52">
        <f t="shared" si="100"/>
        <v>532.6668710120482</v>
      </c>
      <c r="AM307" s="71">
        <f t="shared" si="97"/>
        <v>0.95</v>
      </c>
      <c r="AN307" s="75">
        <f t="shared" si="98"/>
        <v>42000.782779299996</v>
      </c>
    </row>
    <row r="308" spans="1:40" x14ac:dyDescent="0.25">
      <c r="A308" s="27">
        <v>45383</v>
      </c>
      <c r="B308" s="28" t="s">
        <v>69</v>
      </c>
      <c r="C308" s="67">
        <v>0.13</v>
      </c>
      <c r="D308" s="29">
        <v>83</v>
      </c>
      <c r="E308" s="68">
        <v>83</v>
      </c>
      <c r="F308" s="19">
        <v>83</v>
      </c>
      <c r="G308" s="20">
        <v>83</v>
      </c>
      <c r="H308" s="12">
        <v>0.95</v>
      </c>
      <c r="I308" s="2">
        <f t="shared" si="81"/>
        <v>78.849999999999994</v>
      </c>
      <c r="J308" s="11">
        <f t="shared" si="82"/>
        <v>0.95</v>
      </c>
      <c r="K308" s="49">
        <v>514.02401698795177</v>
      </c>
      <c r="L308" s="50">
        <v>545.09544036144575</v>
      </c>
      <c r="M308" s="50">
        <v>606.50342000000001</v>
      </c>
      <c r="N308" s="51">
        <v>616.53749999999991</v>
      </c>
      <c r="O308" s="13">
        <v>0.1</v>
      </c>
      <c r="P308" s="14">
        <v>0.1</v>
      </c>
      <c r="Q308" s="14">
        <v>0</v>
      </c>
      <c r="R308" s="26">
        <f t="shared" si="83"/>
        <v>0.8</v>
      </c>
      <c r="S308" s="15">
        <v>0</v>
      </c>
      <c r="T308" s="16">
        <v>0</v>
      </c>
      <c r="U308" s="16">
        <v>0</v>
      </c>
      <c r="V308" s="17">
        <v>0</v>
      </c>
      <c r="W308" s="61">
        <f t="shared" si="84"/>
        <v>4053.07937395</v>
      </c>
      <c r="X308" s="61">
        <f t="shared" si="85"/>
        <v>4298.07754725</v>
      </c>
      <c r="Y308" s="61">
        <f t="shared" si="86"/>
        <v>0</v>
      </c>
      <c r="Z308" s="76">
        <f t="shared" si="87"/>
        <v>38891.185499999992</v>
      </c>
      <c r="AA308" s="78">
        <f t="shared" si="88"/>
        <v>8351.1569211999995</v>
      </c>
      <c r="AB308" s="79">
        <f t="shared" si="89"/>
        <v>1085.6503997560001</v>
      </c>
      <c r="AC308" s="61">
        <f t="shared" si="90"/>
        <v>105.91194573493976</v>
      </c>
      <c r="AD308" s="61">
        <f t="shared" si="91"/>
        <v>100.61634844819277</v>
      </c>
      <c r="AE308" s="61">
        <f t="shared" si="92"/>
        <v>599.14194573493978</v>
      </c>
      <c r="AF308" s="13">
        <v>0.4</v>
      </c>
      <c r="AG308" s="26">
        <f t="shared" si="93"/>
        <v>0.6</v>
      </c>
      <c r="AH308" s="81">
        <f t="shared" si="94"/>
        <v>532.6668710120482</v>
      </c>
      <c r="AI308" s="71">
        <f t="shared" si="99"/>
        <v>0.95</v>
      </c>
      <c r="AJ308" s="73">
        <f t="shared" si="95"/>
        <v>44211.350294000003</v>
      </c>
      <c r="AK308" s="75">
        <f t="shared" si="96"/>
        <v>42000.782779300003</v>
      </c>
      <c r="AL308" s="52">
        <f t="shared" si="100"/>
        <v>532.6668710120482</v>
      </c>
      <c r="AM308" s="71">
        <f t="shared" si="97"/>
        <v>0.95</v>
      </c>
      <c r="AN308" s="75">
        <f t="shared" si="98"/>
        <v>42000.782779299996</v>
      </c>
    </row>
    <row r="309" spans="1:40" x14ac:dyDescent="0.25">
      <c r="A309" s="27">
        <v>45413</v>
      </c>
      <c r="B309" s="28" t="s">
        <v>69</v>
      </c>
      <c r="C309" s="67">
        <v>0.13</v>
      </c>
      <c r="D309" s="29">
        <v>83</v>
      </c>
      <c r="E309" s="68">
        <v>83</v>
      </c>
      <c r="F309" s="19">
        <v>83</v>
      </c>
      <c r="G309" s="20">
        <v>83</v>
      </c>
      <c r="H309" s="12">
        <v>0.5</v>
      </c>
      <c r="I309" s="2">
        <f t="shared" si="81"/>
        <v>41.5</v>
      </c>
      <c r="J309" s="11">
        <f t="shared" si="82"/>
        <v>0.5</v>
      </c>
      <c r="K309" s="49">
        <v>514.02401698795177</v>
      </c>
      <c r="L309" s="50">
        <v>545.09544036144575</v>
      </c>
      <c r="M309" s="50">
        <v>606.50342000000001</v>
      </c>
      <c r="N309" s="51">
        <v>616.53749999999991</v>
      </c>
      <c r="O309" s="13">
        <v>0.05</v>
      </c>
      <c r="P309" s="14">
        <v>0.05</v>
      </c>
      <c r="Q309" s="14">
        <v>0</v>
      </c>
      <c r="R309" s="26">
        <f t="shared" si="83"/>
        <v>0.9</v>
      </c>
      <c r="S309" s="15">
        <v>0</v>
      </c>
      <c r="T309" s="16">
        <v>0</v>
      </c>
      <c r="U309" s="16">
        <v>0</v>
      </c>
      <c r="V309" s="17">
        <v>0</v>
      </c>
      <c r="W309" s="61">
        <f t="shared" si="84"/>
        <v>1066.5998352499998</v>
      </c>
      <c r="X309" s="61">
        <f t="shared" si="85"/>
        <v>1131.07303875</v>
      </c>
      <c r="Y309" s="61">
        <f t="shared" si="86"/>
        <v>0</v>
      </c>
      <c r="Z309" s="76">
        <f t="shared" si="87"/>
        <v>23027.675625</v>
      </c>
      <c r="AA309" s="78">
        <f t="shared" si="88"/>
        <v>2197.6728739999999</v>
      </c>
      <c r="AB309" s="79">
        <f t="shared" si="89"/>
        <v>285.69747361999998</v>
      </c>
      <c r="AC309" s="61">
        <f t="shared" si="90"/>
        <v>52.955972867469875</v>
      </c>
      <c r="AD309" s="61">
        <f t="shared" si="91"/>
        <v>26.477986433734937</v>
      </c>
      <c r="AE309" s="61">
        <f t="shared" si="92"/>
        <v>607.83972286746985</v>
      </c>
      <c r="AF309" s="13">
        <v>0.4</v>
      </c>
      <c r="AG309" s="26">
        <f t="shared" si="93"/>
        <v>0.6</v>
      </c>
      <c r="AH309" s="81">
        <f t="shared" si="94"/>
        <v>532.6668710120482</v>
      </c>
      <c r="AI309" s="71">
        <f t="shared" si="99"/>
        <v>0.5</v>
      </c>
      <c r="AJ309" s="73">
        <f t="shared" si="95"/>
        <v>44211.350294000003</v>
      </c>
      <c r="AK309" s="75">
        <f t="shared" si="96"/>
        <v>22105.675147000002</v>
      </c>
      <c r="AL309" s="52">
        <f t="shared" si="100"/>
        <v>532.6668710120482</v>
      </c>
      <c r="AM309" s="71">
        <f t="shared" si="97"/>
        <v>0.5</v>
      </c>
      <c r="AN309" s="75">
        <f t="shared" si="98"/>
        <v>22105.675147000002</v>
      </c>
    </row>
    <row r="310" spans="1:40" x14ac:dyDescent="0.25">
      <c r="A310" s="27">
        <v>45444</v>
      </c>
      <c r="B310" s="28" t="s">
        <v>69</v>
      </c>
      <c r="C310" s="67">
        <v>0.13</v>
      </c>
      <c r="D310" s="29">
        <v>83</v>
      </c>
      <c r="E310" s="68">
        <v>83</v>
      </c>
      <c r="F310" s="19">
        <v>83</v>
      </c>
      <c r="G310" s="20">
        <v>83</v>
      </c>
      <c r="H310" s="12">
        <v>0.95</v>
      </c>
      <c r="I310" s="2">
        <f t="shared" si="81"/>
        <v>78.849999999999994</v>
      </c>
      <c r="J310" s="11">
        <f t="shared" si="82"/>
        <v>0.95</v>
      </c>
      <c r="K310" s="49">
        <v>514.02401698795177</v>
      </c>
      <c r="L310" s="50">
        <v>545.09544036144575</v>
      </c>
      <c r="M310" s="50">
        <v>606.50342000000001</v>
      </c>
      <c r="N310" s="51">
        <v>616.53749999999991</v>
      </c>
      <c r="O310" s="13">
        <v>0.05</v>
      </c>
      <c r="P310" s="14">
        <v>0.05</v>
      </c>
      <c r="Q310" s="14">
        <v>0</v>
      </c>
      <c r="R310" s="26">
        <f t="shared" si="83"/>
        <v>0.9</v>
      </c>
      <c r="S310" s="15">
        <v>0</v>
      </c>
      <c r="T310" s="16">
        <v>0</v>
      </c>
      <c r="U310" s="16">
        <v>0</v>
      </c>
      <c r="V310" s="17">
        <v>0</v>
      </c>
      <c r="W310" s="61">
        <f t="shared" si="84"/>
        <v>2026.539686975</v>
      </c>
      <c r="X310" s="61">
        <f t="shared" si="85"/>
        <v>2149.038773625</v>
      </c>
      <c r="Y310" s="61">
        <f t="shared" si="86"/>
        <v>0</v>
      </c>
      <c r="Z310" s="76">
        <f t="shared" si="87"/>
        <v>43752.583687499995</v>
      </c>
      <c r="AA310" s="78">
        <f t="shared" si="88"/>
        <v>4175.5784605999997</v>
      </c>
      <c r="AB310" s="79">
        <f t="shared" si="89"/>
        <v>542.82519987800003</v>
      </c>
      <c r="AC310" s="61">
        <f t="shared" si="90"/>
        <v>52.955972867469882</v>
      </c>
      <c r="AD310" s="61">
        <f t="shared" si="91"/>
        <v>50.308174224096383</v>
      </c>
      <c r="AE310" s="61">
        <f t="shared" si="92"/>
        <v>607.83972286746985</v>
      </c>
      <c r="AF310" s="13">
        <v>0.4</v>
      </c>
      <c r="AG310" s="26">
        <f t="shared" si="93"/>
        <v>0.6</v>
      </c>
      <c r="AH310" s="81">
        <f t="shared" si="94"/>
        <v>532.6668710120482</v>
      </c>
      <c r="AI310" s="71">
        <f t="shared" si="99"/>
        <v>0.95</v>
      </c>
      <c r="AJ310" s="73">
        <f t="shared" si="95"/>
        <v>44211.350294000003</v>
      </c>
      <c r="AK310" s="75">
        <f t="shared" si="96"/>
        <v>42000.782779300003</v>
      </c>
      <c r="AL310" s="52">
        <f t="shared" si="100"/>
        <v>532.6668710120482</v>
      </c>
      <c r="AM310" s="71">
        <f t="shared" si="97"/>
        <v>0.95</v>
      </c>
      <c r="AN310" s="75">
        <f t="shared" si="98"/>
        <v>42000.782779299996</v>
      </c>
    </row>
    <row r="311" spans="1:40" x14ac:dyDescent="0.25">
      <c r="A311" s="27">
        <v>45474</v>
      </c>
      <c r="B311" s="28" t="s">
        <v>69</v>
      </c>
      <c r="C311" s="67">
        <v>0.13</v>
      </c>
      <c r="D311" s="29">
        <v>83</v>
      </c>
      <c r="E311" s="68">
        <v>83</v>
      </c>
      <c r="F311" s="19">
        <v>83</v>
      </c>
      <c r="G311" s="20">
        <v>83</v>
      </c>
      <c r="H311" s="12">
        <v>0.8</v>
      </c>
      <c r="I311" s="2">
        <f t="shared" si="81"/>
        <v>66.400000000000006</v>
      </c>
      <c r="J311" s="11">
        <f t="shared" si="82"/>
        <v>0.8</v>
      </c>
      <c r="K311" s="49">
        <v>514.02401698795177</v>
      </c>
      <c r="L311" s="50">
        <v>545.09544036144575</v>
      </c>
      <c r="M311" s="50">
        <v>606.50342000000001</v>
      </c>
      <c r="N311" s="51">
        <v>616.53749999999991</v>
      </c>
      <c r="O311" s="13">
        <v>0.05</v>
      </c>
      <c r="P311" s="14">
        <v>0.05</v>
      </c>
      <c r="Q311" s="14">
        <v>0</v>
      </c>
      <c r="R311" s="26">
        <f t="shared" si="83"/>
        <v>0.9</v>
      </c>
      <c r="S311" s="15">
        <v>0</v>
      </c>
      <c r="T311" s="16">
        <v>0</v>
      </c>
      <c r="U311" s="16">
        <v>0</v>
      </c>
      <c r="V311" s="17">
        <v>0</v>
      </c>
      <c r="W311" s="61">
        <f t="shared" si="84"/>
        <v>1706.5597364000002</v>
      </c>
      <c r="X311" s="61">
        <f t="shared" si="85"/>
        <v>1809.7168620000002</v>
      </c>
      <c r="Y311" s="61">
        <f t="shared" si="86"/>
        <v>0</v>
      </c>
      <c r="Z311" s="76">
        <f t="shared" si="87"/>
        <v>36844.280999999995</v>
      </c>
      <c r="AA311" s="78">
        <f t="shared" si="88"/>
        <v>3516.2765984000007</v>
      </c>
      <c r="AB311" s="79">
        <f t="shared" si="89"/>
        <v>457.11595779200013</v>
      </c>
      <c r="AC311" s="61">
        <f t="shared" si="90"/>
        <v>52.955972867469889</v>
      </c>
      <c r="AD311" s="61">
        <f t="shared" si="91"/>
        <v>42.36477829397591</v>
      </c>
      <c r="AE311" s="61">
        <f t="shared" si="92"/>
        <v>607.83972286746985</v>
      </c>
      <c r="AF311" s="13">
        <v>0.4</v>
      </c>
      <c r="AG311" s="26">
        <f t="shared" si="93"/>
        <v>0.6</v>
      </c>
      <c r="AH311" s="81">
        <f t="shared" si="94"/>
        <v>532.6668710120482</v>
      </c>
      <c r="AI311" s="71">
        <f t="shared" si="99"/>
        <v>0.8</v>
      </c>
      <c r="AJ311" s="73">
        <f t="shared" si="95"/>
        <v>44211.350294000003</v>
      </c>
      <c r="AK311" s="75">
        <f t="shared" si="96"/>
        <v>35369.080235200003</v>
      </c>
      <c r="AL311" s="52">
        <f t="shared" si="100"/>
        <v>532.6668710120482</v>
      </c>
      <c r="AM311" s="71">
        <f t="shared" si="97"/>
        <v>0.8</v>
      </c>
      <c r="AN311" s="75">
        <f t="shared" si="98"/>
        <v>35369.080235200003</v>
      </c>
    </row>
    <row r="312" spans="1:40" x14ac:dyDescent="0.25">
      <c r="A312" s="27">
        <v>45505</v>
      </c>
      <c r="B312" s="28" t="s">
        <v>69</v>
      </c>
      <c r="C312" s="67">
        <v>0.13</v>
      </c>
      <c r="D312" s="29">
        <v>83</v>
      </c>
      <c r="E312" s="68">
        <v>83</v>
      </c>
      <c r="F312" s="19">
        <v>83</v>
      </c>
      <c r="G312" s="20">
        <v>83</v>
      </c>
      <c r="H312" s="12">
        <v>0.2</v>
      </c>
      <c r="I312" s="2">
        <f t="shared" si="81"/>
        <v>16.600000000000001</v>
      </c>
      <c r="J312" s="11">
        <f t="shared" si="82"/>
        <v>0.2</v>
      </c>
      <c r="K312" s="49">
        <v>514.02401698795177</v>
      </c>
      <c r="L312" s="50">
        <v>545.09544036144575</v>
      </c>
      <c r="M312" s="50">
        <v>606.50342000000001</v>
      </c>
      <c r="N312" s="51">
        <v>616.53749999999991</v>
      </c>
      <c r="O312" s="13">
        <v>0.05</v>
      </c>
      <c r="P312" s="14">
        <v>0.05</v>
      </c>
      <c r="Q312" s="14">
        <v>0</v>
      </c>
      <c r="R312" s="26">
        <f t="shared" si="83"/>
        <v>0.9</v>
      </c>
      <c r="S312" s="15">
        <v>0</v>
      </c>
      <c r="T312" s="16">
        <v>0</v>
      </c>
      <c r="U312" s="16">
        <v>0</v>
      </c>
      <c r="V312" s="17">
        <v>0</v>
      </c>
      <c r="W312" s="61">
        <f t="shared" si="84"/>
        <v>426.63993410000006</v>
      </c>
      <c r="X312" s="61">
        <f t="shared" si="85"/>
        <v>452.42921550000005</v>
      </c>
      <c r="Y312" s="61">
        <f t="shared" si="86"/>
        <v>0</v>
      </c>
      <c r="Z312" s="76">
        <f t="shared" si="87"/>
        <v>9211.0702499999989</v>
      </c>
      <c r="AA312" s="78">
        <f t="shared" si="88"/>
        <v>879.06914960000017</v>
      </c>
      <c r="AB312" s="79">
        <f t="shared" si="89"/>
        <v>114.27898944800003</v>
      </c>
      <c r="AC312" s="61">
        <f t="shared" si="90"/>
        <v>52.955972867469889</v>
      </c>
      <c r="AD312" s="61">
        <f t="shared" si="91"/>
        <v>10.591194573493977</v>
      </c>
      <c r="AE312" s="61">
        <f t="shared" si="92"/>
        <v>607.83972286746985</v>
      </c>
      <c r="AF312" s="13">
        <v>0.4</v>
      </c>
      <c r="AG312" s="26">
        <f t="shared" si="93"/>
        <v>0.6</v>
      </c>
      <c r="AH312" s="81">
        <f t="shared" si="94"/>
        <v>532.6668710120482</v>
      </c>
      <c r="AI312" s="71">
        <f t="shared" si="99"/>
        <v>0.2</v>
      </c>
      <c r="AJ312" s="73">
        <f t="shared" si="95"/>
        <v>44211.350294000003</v>
      </c>
      <c r="AK312" s="75">
        <f t="shared" si="96"/>
        <v>8842.2700588000007</v>
      </c>
      <c r="AL312" s="52">
        <f t="shared" si="100"/>
        <v>532.6668710120482</v>
      </c>
      <c r="AM312" s="71">
        <f t="shared" si="97"/>
        <v>0.2</v>
      </c>
      <c r="AN312" s="75">
        <f t="shared" si="98"/>
        <v>8842.2700588000007</v>
      </c>
    </row>
    <row r="313" spans="1:40" x14ac:dyDescent="0.25">
      <c r="A313" s="27">
        <v>45536</v>
      </c>
      <c r="B313" s="28" t="s">
        <v>69</v>
      </c>
      <c r="C313" s="67">
        <v>0.13</v>
      </c>
      <c r="D313" s="29">
        <v>83</v>
      </c>
      <c r="E313" s="68">
        <v>83</v>
      </c>
      <c r="F313" s="19">
        <v>83</v>
      </c>
      <c r="G313" s="20">
        <v>83</v>
      </c>
      <c r="H313" s="12">
        <v>0.9</v>
      </c>
      <c r="I313" s="2">
        <f t="shared" si="81"/>
        <v>74.7</v>
      </c>
      <c r="J313" s="11">
        <f t="shared" si="82"/>
        <v>0.9</v>
      </c>
      <c r="K313" s="49">
        <v>526.84796554216871</v>
      </c>
      <c r="L313" s="50">
        <v>558.77845891566267</v>
      </c>
      <c r="M313" s="50">
        <v>621.90457855421687</v>
      </c>
      <c r="N313" s="51">
        <v>616.53749999999991</v>
      </c>
      <c r="O313" s="13">
        <v>0.05</v>
      </c>
      <c r="P313" s="14">
        <v>0.05</v>
      </c>
      <c r="Q313" s="14">
        <v>0</v>
      </c>
      <c r="R313" s="26">
        <f t="shared" si="83"/>
        <v>0.9</v>
      </c>
      <c r="S313" s="15">
        <v>0</v>
      </c>
      <c r="T313" s="16">
        <v>0</v>
      </c>
      <c r="U313" s="16">
        <v>0</v>
      </c>
      <c r="V313" s="17">
        <v>0</v>
      </c>
      <c r="W313" s="61">
        <f t="shared" si="84"/>
        <v>1967.7771513000005</v>
      </c>
      <c r="X313" s="61">
        <f t="shared" si="85"/>
        <v>2087.0375440500002</v>
      </c>
      <c r="Y313" s="61">
        <f t="shared" si="86"/>
        <v>0</v>
      </c>
      <c r="Z313" s="76">
        <f t="shared" si="87"/>
        <v>41449.816124999998</v>
      </c>
      <c r="AA313" s="78">
        <f t="shared" si="88"/>
        <v>4054.8146953500009</v>
      </c>
      <c r="AB313" s="79">
        <f t="shared" si="89"/>
        <v>527.12591039550011</v>
      </c>
      <c r="AC313" s="61">
        <f t="shared" si="90"/>
        <v>54.281321222891577</v>
      </c>
      <c r="AD313" s="61">
        <f t="shared" si="91"/>
        <v>48.853189100602421</v>
      </c>
      <c r="AE313" s="61">
        <f t="shared" si="92"/>
        <v>609.16507122289158</v>
      </c>
      <c r="AF313" s="13">
        <v>0.4</v>
      </c>
      <c r="AG313" s="26">
        <f t="shared" si="93"/>
        <v>0.6</v>
      </c>
      <c r="AH313" s="81">
        <f t="shared" si="94"/>
        <v>546.00626156626504</v>
      </c>
      <c r="AI313" s="71">
        <f t="shared" si="99"/>
        <v>0.9</v>
      </c>
      <c r="AJ313" s="73">
        <f t="shared" si="95"/>
        <v>45318.51971</v>
      </c>
      <c r="AK313" s="75">
        <f t="shared" si="96"/>
        <v>40786.667739000004</v>
      </c>
      <c r="AL313" s="52">
        <f t="shared" si="100"/>
        <v>546.00626156626504</v>
      </c>
      <c r="AM313" s="71">
        <f t="shared" si="97"/>
        <v>0.9</v>
      </c>
      <c r="AN313" s="75">
        <f t="shared" si="98"/>
        <v>40786.667738999997</v>
      </c>
    </row>
    <row r="314" spans="1:40" x14ac:dyDescent="0.25">
      <c r="A314" s="27">
        <v>45566</v>
      </c>
      <c r="B314" s="28" t="s">
        <v>69</v>
      </c>
      <c r="C314" s="67">
        <v>0.13</v>
      </c>
      <c r="D314" s="29">
        <v>83</v>
      </c>
      <c r="E314" s="68">
        <v>83</v>
      </c>
      <c r="F314" s="19">
        <v>83</v>
      </c>
      <c r="G314" s="20">
        <v>83</v>
      </c>
      <c r="H314" s="12">
        <v>0.9</v>
      </c>
      <c r="I314" s="2">
        <f t="shared" si="81"/>
        <v>74.7</v>
      </c>
      <c r="J314" s="11">
        <f t="shared" si="82"/>
        <v>0.9</v>
      </c>
      <c r="K314" s="49">
        <v>526.84796554216871</v>
      </c>
      <c r="L314" s="50">
        <v>558.77845891566267</v>
      </c>
      <c r="M314" s="50">
        <v>621.90457855421687</v>
      </c>
      <c r="N314" s="51">
        <v>616.53749999999991</v>
      </c>
      <c r="O314" s="13">
        <v>0.05</v>
      </c>
      <c r="P314" s="14">
        <v>0.05</v>
      </c>
      <c r="Q314" s="14">
        <v>0</v>
      </c>
      <c r="R314" s="26">
        <f t="shared" si="83"/>
        <v>0.9</v>
      </c>
      <c r="S314" s="15">
        <v>0</v>
      </c>
      <c r="T314" s="16">
        <v>0</v>
      </c>
      <c r="U314" s="16">
        <v>0</v>
      </c>
      <c r="V314" s="17">
        <v>0</v>
      </c>
      <c r="W314" s="61">
        <f t="shared" si="84"/>
        <v>1967.7771513000005</v>
      </c>
      <c r="X314" s="61">
        <f t="shared" si="85"/>
        <v>2087.0375440500002</v>
      </c>
      <c r="Y314" s="61">
        <f t="shared" si="86"/>
        <v>0</v>
      </c>
      <c r="Z314" s="76">
        <f t="shared" si="87"/>
        <v>41449.816124999998</v>
      </c>
      <c r="AA314" s="78">
        <f t="shared" si="88"/>
        <v>4054.8146953500009</v>
      </c>
      <c r="AB314" s="79">
        <f t="shared" si="89"/>
        <v>527.12591039550011</v>
      </c>
      <c r="AC314" s="61">
        <f t="shared" si="90"/>
        <v>54.281321222891577</v>
      </c>
      <c r="AD314" s="61">
        <f t="shared" si="91"/>
        <v>48.853189100602421</v>
      </c>
      <c r="AE314" s="61">
        <f t="shared" si="92"/>
        <v>609.16507122289158</v>
      </c>
      <c r="AF314" s="13">
        <v>0.4</v>
      </c>
      <c r="AG314" s="26">
        <f t="shared" si="93"/>
        <v>0.6</v>
      </c>
      <c r="AH314" s="81">
        <f t="shared" si="94"/>
        <v>546.00626156626504</v>
      </c>
      <c r="AI314" s="71">
        <f t="shared" si="99"/>
        <v>0.9</v>
      </c>
      <c r="AJ314" s="73">
        <f t="shared" si="95"/>
        <v>45318.51971</v>
      </c>
      <c r="AK314" s="75">
        <f t="shared" si="96"/>
        <v>40786.667739000004</v>
      </c>
      <c r="AL314" s="52">
        <f t="shared" si="100"/>
        <v>546.00626156626504</v>
      </c>
      <c r="AM314" s="71">
        <f t="shared" si="97"/>
        <v>0.9</v>
      </c>
      <c r="AN314" s="75">
        <f t="shared" si="98"/>
        <v>40786.667738999997</v>
      </c>
    </row>
    <row r="315" spans="1:40" x14ac:dyDescent="0.25">
      <c r="A315" s="27">
        <v>45597</v>
      </c>
      <c r="B315" s="28" t="s">
        <v>69</v>
      </c>
      <c r="C315" s="67">
        <v>0.13</v>
      </c>
      <c r="D315" s="29">
        <v>83</v>
      </c>
      <c r="E315" s="68">
        <v>83</v>
      </c>
      <c r="F315" s="19">
        <v>83</v>
      </c>
      <c r="G315" s="20">
        <v>83</v>
      </c>
      <c r="H315" s="12">
        <v>0.9</v>
      </c>
      <c r="I315" s="2">
        <f t="shared" si="81"/>
        <v>74.7</v>
      </c>
      <c r="J315" s="11">
        <f t="shared" si="82"/>
        <v>0.9</v>
      </c>
      <c r="K315" s="49">
        <v>526.84796554216871</v>
      </c>
      <c r="L315" s="50">
        <v>558.77845891566267</v>
      </c>
      <c r="M315" s="50">
        <v>621.90457855421687</v>
      </c>
      <c r="N315" s="51">
        <v>616.53749999999991</v>
      </c>
      <c r="O315" s="13">
        <v>0.05</v>
      </c>
      <c r="P315" s="14">
        <v>0.05</v>
      </c>
      <c r="Q315" s="14">
        <v>0</v>
      </c>
      <c r="R315" s="26">
        <f t="shared" si="83"/>
        <v>0.9</v>
      </c>
      <c r="S315" s="15">
        <v>0</v>
      </c>
      <c r="T315" s="16">
        <v>0</v>
      </c>
      <c r="U315" s="16">
        <v>0</v>
      </c>
      <c r="V315" s="17">
        <v>0</v>
      </c>
      <c r="W315" s="61">
        <f t="shared" si="84"/>
        <v>1967.7771513000005</v>
      </c>
      <c r="X315" s="61">
        <f t="shared" si="85"/>
        <v>2087.0375440500002</v>
      </c>
      <c r="Y315" s="61">
        <f t="shared" si="86"/>
        <v>0</v>
      </c>
      <c r="Z315" s="76">
        <f t="shared" si="87"/>
        <v>41449.816124999998</v>
      </c>
      <c r="AA315" s="78">
        <f t="shared" si="88"/>
        <v>4054.8146953500009</v>
      </c>
      <c r="AB315" s="79">
        <f t="shared" si="89"/>
        <v>527.12591039550011</v>
      </c>
      <c r="AC315" s="61">
        <f t="shared" si="90"/>
        <v>54.281321222891577</v>
      </c>
      <c r="AD315" s="61">
        <f t="shared" si="91"/>
        <v>48.853189100602421</v>
      </c>
      <c r="AE315" s="61">
        <f t="shared" si="92"/>
        <v>609.16507122289158</v>
      </c>
      <c r="AF315" s="13">
        <v>0.4</v>
      </c>
      <c r="AG315" s="26">
        <f t="shared" si="93"/>
        <v>0.6</v>
      </c>
      <c r="AH315" s="81">
        <f t="shared" si="94"/>
        <v>546.00626156626504</v>
      </c>
      <c r="AI315" s="71">
        <f t="shared" si="99"/>
        <v>0.9</v>
      </c>
      <c r="AJ315" s="73">
        <f t="shared" si="95"/>
        <v>45318.51971</v>
      </c>
      <c r="AK315" s="75">
        <f t="shared" si="96"/>
        <v>40786.667739000004</v>
      </c>
      <c r="AL315" s="52">
        <f t="shared" si="100"/>
        <v>546.00626156626504</v>
      </c>
      <c r="AM315" s="71">
        <f t="shared" si="97"/>
        <v>0.9</v>
      </c>
      <c r="AN315" s="75">
        <f t="shared" si="98"/>
        <v>40786.667738999997</v>
      </c>
    </row>
    <row r="316" spans="1:40" x14ac:dyDescent="0.25">
      <c r="A316" s="27">
        <v>45627</v>
      </c>
      <c r="B316" s="28" t="s">
        <v>69</v>
      </c>
      <c r="C316" s="67">
        <v>0.13</v>
      </c>
      <c r="D316" s="29">
        <v>83</v>
      </c>
      <c r="E316" s="68">
        <v>83</v>
      </c>
      <c r="F316" s="19">
        <v>83</v>
      </c>
      <c r="G316" s="20">
        <v>83</v>
      </c>
      <c r="H316" s="12">
        <v>0.9</v>
      </c>
      <c r="I316" s="2">
        <f t="shared" si="81"/>
        <v>74.7</v>
      </c>
      <c r="J316" s="11">
        <f t="shared" si="82"/>
        <v>0.9</v>
      </c>
      <c r="K316" s="49">
        <v>526.84796554216871</v>
      </c>
      <c r="L316" s="50">
        <v>558.77845891566267</v>
      </c>
      <c r="M316" s="50">
        <v>621.90457855421687</v>
      </c>
      <c r="N316" s="51">
        <v>616.53749999999991</v>
      </c>
      <c r="O316" s="13">
        <v>0.05</v>
      </c>
      <c r="P316" s="14">
        <v>0.05</v>
      </c>
      <c r="Q316" s="14">
        <v>0</v>
      </c>
      <c r="R316" s="26">
        <f t="shared" si="83"/>
        <v>0.9</v>
      </c>
      <c r="S316" s="15">
        <v>0</v>
      </c>
      <c r="T316" s="16">
        <v>0</v>
      </c>
      <c r="U316" s="16">
        <v>0</v>
      </c>
      <c r="V316" s="17">
        <v>0</v>
      </c>
      <c r="W316" s="61">
        <f t="shared" si="84"/>
        <v>1967.7771513000005</v>
      </c>
      <c r="X316" s="61">
        <f t="shared" si="85"/>
        <v>2087.0375440500002</v>
      </c>
      <c r="Y316" s="61">
        <f t="shared" si="86"/>
        <v>0</v>
      </c>
      <c r="Z316" s="76">
        <f t="shared" si="87"/>
        <v>41449.816124999998</v>
      </c>
      <c r="AA316" s="78">
        <f t="shared" si="88"/>
        <v>4054.8146953500009</v>
      </c>
      <c r="AB316" s="79">
        <f t="shared" si="89"/>
        <v>527.12591039550011</v>
      </c>
      <c r="AC316" s="61">
        <f t="shared" si="90"/>
        <v>54.281321222891577</v>
      </c>
      <c r="AD316" s="61">
        <f t="shared" si="91"/>
        <v>48.853189100602421</v>
      </c>
      <c r="AE316" s="61">
        <f t="shared" si="92"/>
        <v>609.16507122289158</v>
      </c>
      <c r="AF316" s="13">
        <v>0.4</v>
      </c>
      <c r="AG316" s="26">
        <f t="shared" si="93"/>
        <v>0.6</v>
      </c>
      <c r="AH316" s="81">
        <f t="shared" si="94"/>
        <v>546.00626156626504</v>
      </c>
      <c r="AI316" s="71">
        <f t="shared" si="99"/>
        <v>0.9</v>
      </c>
      <c r="AJ316" s="73">
        <f t="shared" si="95"/>
        <v>45318.51971</v>
      </c>
      <c r="AK316" s="75">
        <f t="shared" si="96"/>
        <v>40786.667739000004</v>
      </c>
      <c r="AL316" s="52">
        <f t="shared" si="100"/>
        <v>546.00626156626504</v>
      </c>
      <c r="AM316" s="71">
        <f t="shared" si="97"/>
        <v>0.9</v>
      </c>
      <c r="AN316" s="75">
        <f t="shared" si="98"/>
        <v>40786.667738999997</v>
      </c>
    </row>
  </sheetData>
  <autoFilter ref="A4:B4" xr:uid="{00000000-0009-0000-0000-000000000000}"/>
  <conditionalFormatting sqref="A5:AN99999">
    <cfRule type="expression" dxfId="0" priority="1">
      <formula>$B5&lt;&gt;$B4</formula>
    </cfRule>
  </conditionalFormatting>
  <pageMargins left="0.75" right="0.75" top="1" bottom="1" header="0.5" footer="0.5"/>
  <pageSetup orientation="portrait" horizontalDpi="300" verticalDpi="300"/>
  <ignoredErrors>
    <ignoredError sqref="R17:R3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2024-06-03T12:58:15Z</dcterms:modified>
</cp:coreProperties>
</file>