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665ED486-A6EB-4E3F-9C4D-FABA78B3DD51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Recursos" sheetId="37" r:id="rId1"/>
    <sheet name="Estados" sheetId="42" r:id="rId2"/>
    <sheet name="Valoraciones" sheetId="43" r:id="rId3"/>
    <sheet name="_Precios" sheetId="39" r:id="rId4"/>
    <sheet name="_Tarifas" sheetId="41" r:id="rId5"/>
  </sheets>
  <definedNames>
    <definedName name="_xlnm._FilterDatabase" localSheetId="3" hidden="1">_Precios!$A$2:$N$3</definedName>
    <definedName name="_xlnm._FilterDatabase" localSheetId="1" hidden="1">Estados!$A$2:$A$3</definedName>
    <definedName name="_xlnm._FilterDatabase" localSheetId="0" hidden="1">Recursos!$A$2:$AS$3</definedName>
    <definedName name="_xlnm._FilterDatabase" localSheetId="2" hidden="1">Valoraciones!$A$2:$A$3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" i="37" l="1"/>
  <c r="T3" i="37" s="1"/>
  <c r="S3" i="39"/>
  <c r="U3" i="37" l="1"/>
  <c r="R3" i="37"/>
  <c r="S3" i="37"/>
  <c r="Q3" i="37"/>
  <c r="V3" i="37" l="1"/>
  <c r="X3" i="37"/>
  <c r="W3" i="37"/>
</calcChain>
</file>

<file path=xl/sharedStrings.xml><?xml version="1.0" encoding="utf-8"?>
<sst xmlns="http://schemas.openxmlformats.org/spreadsheetml/2006/main" count="139" uniqueCount="127">
  <si>
    <t>Code</t>
  </si>
  <si>
    <t>Address</t>
  </si>
  <si>
    <t>Billing_type</t>
  </si>
  <si>
    <t>Sale_type</t>
  </si>
  <si>
    <t>Propietario</t>
  </si>
  <si>
    <t>Tarifa</t>
  </si>
  <si>
    <t>Tipología
de piso</t>
  </si>
  <si>
    <t>Facturación
por</t>
  </si>
  <si>
    <t>Venta
por</t>
  </si>
  <si>
    <t>Tipología
de plazas</t>
  </si>
  <si>
    <t>Description</t>
  </si>
  <si>
    <t>Description_en</t>
  </si>
  <si>
    <t>Descripción inglés</t>
  </si>
  <si>
    <t>Descripción español</t>
  </si>
  <si>
    <t>Area</t>
  </si>
  <si>
    <t>Superficie m2</t>
  </si>
  <si>
    <t>Baños compartidos</t>
  </si>
  <si>
    <t>Baths</t>
  </si>
  <si>
    <t>Orientación</t>
  </si>
  <si>
    <t>Orientation</t>
  </si>
  <si>
    <t>Wifi_ssid</t>
  </si>
  <si>
    <t>Wifi_key</t>
  </si>
  <si>
    <t>Gate_mac</t>
  </si>
  <si>
    <t>Gate_phone</t>
  </si>
  <si>
    <t>Notes</t>
  </si>
  <si>
    <t>WiFi SSID</t>
  </si>
  <si>
    <t>WiFi Clave</t>
  </si>
  <si>
    <t>Puerta MAC</t>
  </si>
  <si>
    <t>Puerta Teléfono</t>
  </si>
  <si>
    <t>Notas</t>
  </si>
  <si>
    <t>Pricing_rate.Code</t>
  </si>
  <si>
    <t>Places</t>
  </si>
  <si>
    <t>Nº máximo de plazas</t>
  </si>
  <si>
    <t>Código</t>
  </si>
  <si>
    <t>Flat_type.Code</t>
  </si>
  <si>
    <t>Place_type.Code</t>
  </si>
  <si>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</si>
  <si>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</si>
  <si>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</si>
  <si>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</si>
  <si>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</si>
  <si>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</si>
  <si>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</si>
  <si>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</si>
  <si>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</si>
  <si>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Segundo residente</t>
  </si>
  <si>
    <t>Limpieza</t>
  </si>
  <si>
    <t>Limpieza final</t>
  </si>
  <si>
    <t>Year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</si>
  <si>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</si>
  <si>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</si>
  <si>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</si>
  <si>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</si>
  <si>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</si>
  <si>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</si>
  <si>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</si>
  <si>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</si>
  <si>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</si>
  <si>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Nombre</t>
  </si>
  <si>
    <t>Multiplicador</t>
  </si>
  <si>
    <t>Name</t>
  </si>
  <si>
    <t>Multiplier</t>
  </si>
  <si>
    <t>LONG</t>
  </si>
  <si>
    <t>MEDIUM</t>
  </si>
  <si>
    <t>SHORT</t>
  </si>
  <si>
    <t>Edificio</t>
  </si>
  <si>
    <t>Building.Code</t>
  </si>
  <si>
    <t>Owner.Name</t>
  </si>
  <si>
    <t>Empresa de servicios</t>
  </si>
  <si>
    <t>Service.Name</t>
  </si>
  <si>
    <t>Extras</t>
  </si>
  <si>
    <t>PVP LONG</t>
  </si>
  <si>
    <t>PVP MEDIUM</t>
  </si>
  <si>
    <t>PVP SHORT</t>
  </si>
  <si>
    <t>Desde</t>
  </si>
  <si>
    <t>Hasta</t>
  </si>
  <si>
    <t>[extras]</t>
  </si>
  <si>
    <t>+%</t>
  </si>
  <si>
    <t>Dirección</t>
  </si>
  <si>
    <t>Street</t>
  </si>
  <si>
    <t>Flat_subtype.Code</t>
  </si>
  <si>
    <t>Booking fee</t>
  </si>
  <si>
    <t>Booking_fee</t>
  </si>
  <si>
    <t>Código SAP</t>
  </si>
  <si>
    <t>SAP_code</t>
  </si>
  <si>
    <t>Management_fee</t>
  </si>
  <si>
    <t>Management fee</t>
  </si>
  <si>
    <t>Uso</t>
  </si>
  <si>
    <t>Resource_usage.Name</t>
  </si>
  <si>
    <t>Post_capex</t>
  </si>
  <si>
    <t>Contrato luz</t>
  </si>
  <si>
    <t>Contrato agua</t>
  </si>
  <si>
    <t>Contrato gas</t>
  </si>
  <si>
    <t>Contract_electricity</t>
  </si>
  <si>
    <t>Contract_water</t>
  </si>
  <si>
    <t>Contract_gas</t>
  </si>
  <si>
    <t>Interior</t>
  </si>
  <si>
    <t>Int/Ext</t>
  </si>
  <si>
    <t>Estado</t>
  </si>
  <si>
    <t>Date_from</t>
  </si>
  <si>
    <t>Date_to</t>
  </si>
  <si>
    <t>Resource.Code</t>
  </si>
  <si>
    <t>date</t>
  </si>
  <si>
    <t>Status.Name</t>
  </si>
  <si>
    <t>Tipo</t>
  </si>
  <si>
    <t>Resource_type</t>
  </si>
  <si>
    <t>CAPEX</t>
  </si>
  <si>
    <t>Capex</t>
  </si>
  <si>
    <t>Coeficiente</t>
  </si>
  <si>
    <t>Weigth</t>
  </si>
  <si>
    <t>Pre_capex_long_term</t>
  </si>
  <si>
    <t>Pre_capex_vacant</t>
  </si>
  <si>
    <t>Nº de registro</t>
  </si>
  <si>
    <t>Fecha de registro</t>
  </si>
  <si>
    <t>Registry_num</t>
  </si>
  <si>
    <t>Registry_date</t>
  </si>
  <si>
    <t>Nº de catastro</t>
  </si>
  <si>
    <t>Registry_code</t>
  </si>
  <si>
    <t>Post-CAPEX Co-sharing</t>
  </si>
  <si>
    <t>Post-CAPEX Residencial</t>
  </si>
  <si>
    <t>Pre-CAPEX Vacío</t>
  </si>
  <si>
    <t>Pre-CAPEX Renta antigua</t>
  </si>
  <si>
    <t>Post_capex_residential</t>
  </si>
  <si>
    <t>Fecha</t>
  </si>
  <si>
    <t>Valuation_date</t>
  </si>
  <si>
    <t>B2B</t>
  </si>
  <si>
    <t>Rent_group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</si>
</sst>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164" formatCode="#,##0.00\ &quot;€&quot;"/>
    <numFmt numFmtId="165" formatCode="0.000000"/>
    <numFmt numFmtId="166" formatCode="0.000%"/>
  </numFmts>
  <fonts count="8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6" fillId="3" borderId="0" xfId="0" applyFont="1" applyFill="1" applyAlignment="1">
      <alignment horizontal="centerContinuous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64" fontId="3" fillId="0" borderId="2" xfId="0" applyNumberFormat="1" applyFont="1" applyBorder="1"/>
    <xf numFmtId="165" fontId="3" fillId="0" borderId="2" xfId="0" applyNumberFormat="1" applyFont="1" applyBorder="1"/>
    <xf numFmtId="6" fontId="3" fillId="5" borderId="2" xfId="0" applyNumberFormat="1" applyFont="1" applyFill="1" applyBorder="1"/>
    <xf numFmtId="0" fontId="3" fillId="0" borderId="2" xfId="0" applyFont="1" applyBorder="1" applyAlignment="1">
      <alignment horizontal="right"/>
    </xf>
    <xf numFmtId="0" fontId="6" fillId="3" borderId="0" xfId="0" quotePrefix="1" applyFont="1" applyFill="1" applyAlignment="1">
      <alignment horizontal="center" wrapText="1"/>
    </xf>
    <xf numFmtId="164" fontId="3" fillId="0" borderId="3" xfId="0" applyNumberFormat="1" applyFont="1" applyBorder="1"/>
    <xf numFmtId="14" fontId="3" fillId="0" borderId="2" xfId="0" applyNumberFormat="1" applyFont="1" applyBorder="1"/>
    <xf numFmtId="6" fontId="3" fillId="0" borderId="2" xfId="0" applyNumberFormat="1" applyFont="1" applyBorder="1"/>
    <xf numFmtId="14" fontId="3" fillId="0" borderId="2" xfId="0" applyNumberFormat="1" applyFont="1" applyBorder="1" applyAlignment="1">
      <alignment horizontal="center"/>
    </xf>
    <xf numFmtId="166" fontId="3" fillId="0" borderId="2" xfId="3" applyNumberFormat="1" applyFont="1" applyBorder="1"/>
    <xf numFmtId="14" fontId="3" fillId="0" borderId="2" xfId="0" quotePrefix="1" applyNumberFormat="1" applyFont="1" applyBorder="1"/>
  </cellXfs>
  <cellStyles count="4">
    <cellStyle name="Hipervínculo 2" xfId="1" xr:uid="{00000000-0005-0000-0000-000000000000}"/>
    <cellStyle name="Normal" xfId="0" builtinId="0"/>
    <cellStyle name="Normal 2" xfId="2" xr:uid="{00000000-0005-0000-0000-000002000000}"/>
    <cellStyle name="Porcentaje" xfId="3" builtinId="5"/>
  </cellStyles>
  <dxfs count="2">
    <dxf>
      <font>
        <b/>
      </font>
      <fill>
        <patternFill>
          <bgColor rgb="FFD1FFFC"/>
        </patternFill>
      </fill>
    </dxf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"/>
  <sheetViews>
    <sheetView showGridLines="0" tabSelected="1" workbookViewId="0"/>
  </sheetViews>
  <sheetFormatPr baseColWidth="10" defaultColWidth="24.85546875" defaultRowHeight="13.5" x14ac:dyDescent="0.25"/>
  <cols>
    <col min="1" max="2" width="37.28515625" style="2" customWidth="1"/>
    <col min="3" max="4" width="20.42578125" style="2" bestFit="1" customWidth="1"/>
    <col min="5" max="6" width="20.42578125" style="2" customWidth="1"/>
    <col min="7" max="7" width="13.28515625" style="2" bestFit="1" customWidth="1"/>
    <col min="8" max="8" width="26.7109375" style="2" bestFit="1" customWidth="1"/>
    <col min="9" max="9" width="20.7109375" style="2" bestFit="1" customWidth="1"/>
    <col min="10" max="10" width="29.28515625" style="2" bestFit="1" customWidth="1"/>
    <col min="11" max="11" width="11.140625" style="2" bestFit="1" customWidth="1"/>
    <col min="12" max="12" width="5.85546875" style="2" customWidth="1"/>
    <col min="13" max="13" width="14.28515625" style="2" bestFit="1" customWidth="1"/>
    <col min="14" max="14" width="12.42578125" style="2" bestFit="1" customWidth="1"/>
    <col min="15" max="15" width="20.140625" style="2" bestFit="1" customWidth="1"/>
    <col min="16" max="16" width="11.140625" style="2" bestFit="1" customWidth="1"/>
    <col min="17" max="24" width="9.5703125" style="2" customWidth="1"/>
    <col min="25" max="25" width="30" style="2" customWidth="1"/>
    <col min="26" max="26" width="10.7109375" style="2" customWidth="1"/>
    <col min="27" max="27" width="30" style="2" customWidth="1"/>
    <col min="28" max="28" width="24.7109375" style="2" customWidth="1"/>
    <col min="29" max="30" width="11.85546875" style="2" customWidth="1"/>
    <col min="31" max="33" width="17.42578125" style="2" bestFit="1" customWidth="1"/>
    <col min="34" max="35" width="15.42578125" style="2" customWidth="1"/>
    <col min="36" max="36" width="13.5703125" style="2" bestFit="1" customWidth="1"/>
    <col min="37" max="37" width="12.7109375" style="2" bestFit="1" customWidth="1"/>
    <col min="38" max="38" width="12.7109375" style="2" customWidth="1"/>
    <col min="39" max="40" width="13.7109375" style="2" bestFit="1" customWidth="1"/>
    <col min="41" max="44" width="16.85546875" style="2" customWidth="1"/>
    <col min="45" max="45" width="20.5703125" style="2" customWidth="1"/>
    <col min="46" max="46" width="5" style="2" bestFit="1" customWidth="1"/>
    <col min="47" max="16384" width="24.85546875" style="2"/>
  </cols>
  <sheetData>
    <row r="1" spans="1:46" s="1" customFormat="1" ht="25.5" x14ac:dyDescent="0.2">
      <c r="A1" s="3" t="s">
        <v>4</v>
      </c>
      <c r="B1" s="3" t="s">
        <v>68</v>
      </c>
      <c r="C1" s="3" t="s">
        <v>104</v>
      </c>
      <c r="D1" s="3" t="s">
        <v>33</v>
      </c>
      <c r="E1" s="3" t="s">
        <v>83</v>
      </c>
      <c r="F1" s="3" t="s">
        <v>78</v>
      </c>
      <c r="G1" s="3"/>
      <c r="H1" s="3" t="s">
        <v>6</v>
      </c>
      <c r="I1" s="3"/>
      <c r="J1" s="3" t="s">
        <v>9</v>
      </c>
      <c r="K1" s="3" t="s">
        <v>70</v>
      </c>
      <c r="L1" s="15" t="s">
        <v>77</v>
      </c>
      <c r="M1" s="3" t="s">
        <v>7</v>
      </c>
      <c r="N1" s="3" t="s">
        <v>8</v>
      </c>
      <c r="O1" s="3" t="s">
        <v>5</v>
      </c>
      <c r="P1" s="3" t="s">
        <v>86</v>
      </c>
      <c r="Q1" s="3" t="s">
        <v>62</v>
      </c>
      <c r="R1" s="3" t="s">
        <v>63</v>
      </c>
      <c r="S1" s="3" t="s">
        <v>64</v>
      </c>
      <c r="T1" s="3" t="s">
        <v>125</v>
      </c>
      <c r="U1" s="3" t="s">
        <v>42</v>
      </c>
      <c r="V1" s="3" t="s">
        <v>71</v>
      </c>
      <c r="W1" s="3" t="s">
        <v>72</v>
      </c>
      <c r="X1" s="3" t="s">
        <v>73</v>
      </c>
      <c r="Y1" s="3" t="s">
        <v>112</v>
      </c>
      <c r="Z1" s="3" t="s">
        <v>113</v>
      </c>
      <c r="AA1" s="3" t="s">
        <v>116</v>
      </c>
      <c r="AB1" s="3" t="s">
        <v>87</v>
      </c>
      <c r="AC1" s="3" t="s">
        <v>106</v>
      </c>
      <c r="AD1" s="3" t="s">
        <v>108</v>
      </c>
      <c r="AE1" s="3" t="s">
        <v>90</v>
      </c>
      <c r="AF1" s="3" t="s">
        <v>91</v>
      </c>
      <c r="AG1" s="3" t="s">
        <v>92</v>
      </c>
      <c r="AH1" s="3" t="s">
        <v>13</v>
      </c>
      <c r="AI1" s="3" t="s">
        <v>12</v>
      </c>
      <c r="AJ1" s="3" t="s">
        <v>15</v>
      </c>
      <c r="AK1" s="3" t="s">
        <v>16</v>
      </c>
      <c r="AL1" s="3" t="s">
        <v>32</v>
      </c>
      <c r="AM1" s="3" t="s">
        <v>18</v>
      </c>
      <c r="AN1" s="3" t="s">
        <v>97</v>
      </c>
      <c r="AO1" s="3" t="s">
        <v>25</v>
      </c>
      <c r="AP1" s="3" t="s">
        <v>26</v>
      </c>
      <c r="AQ1" s="3" t="s">
        <v>27</v>
      </c>
      <c r="AR1" s="3" t="s">
        <v>28</v>
      </c>
      <c r="AS1" s="3" t="s">
        <v>29</v>
      </c>
      <c r="AT1" s="1">
        <f ca="1">IF(MONTH(TODAY())&gt;8,1+YEAR(TODAY()),YEAR(TODAY()))</f>
        <v>2025</v>
      </c>
    </row>
    <row r="2" spans="1:46" x14ac:dyDescent="0.25">
      <c r="A2" s="4" t="s">
        <v>67</v>
      </c>
      <c r="B2" s="4" t="s">
        <v>69</v>
      </c>
      <c r="C2" s="4" t="s">
        <v>105</v>
      </c>
      <c r="D2" s="4" t="s">
        <v>0</v>
      </c>
      <c r="E2" s="4" t="s">
        <v>84</v>
      </c>
      <c r="F2" s="4" t="s">
        <v>79</v>
      </c>
      <c r="G2" s="4" t="s">
        <v>1</v>
      </c>
      <c r="H2" s="5" t="s">
        <v>34</v>
      </c>
      <c r="I2" s="5" t="s">
        <v>80</v>
      </c>
      <c r="J2" s="4" t="s">
        <v>35</v>
      </c>
      <c r="K2" s="4" t="s">
        <v>76</v>
      </c>
      <c r="L2" s="4"/>
      <c r="M2" s="4" t="s">
        <v>2</v>
      </c>
      <c r="N2" s="4" t="s">
        <v>3</v>
      </c>
      <c r="O2" s="4" t="s">
        <v>30</v>
      </c>
      <c r="P2" s="4" t="s">
        <v>85</v>
      </c>
      <c r="Q2" s="4"/>
      <c r="R2" s="4"/>
      <c r="S2" s="4"/>
      <c r="T2" s="4"/>
      <c r="U2" s="4"/>
      <c r="V2" s="4"/>
      <c r="W2" s="4"/>
      <c r="X2" s="4"/>
      <c r="Y2" s="4" t="s">
        <v>114</v>
      </c>
      <c r="Z2" s="4" t="s">
        <v>115</v>
      </c>
      <c r="AA2" s="4" t="s">
        <v>117</v>
      </c>
      <c r="AB2" s="4" t="s">
        <v>88</v>
      </c>
      <c r="AC2" s="4" t="s">
        <v>107</v>
      </c>
      <c r="AD2" s="4" t="s">
        <v>109</v>
      </c>
      <c r="AE2" s="4" t="s">
        <v>93</v>
      </c>
      <c r="AF2" s="4" t="s">
        <v>94</v>
      </c>
      <c r="AG2" s="4" t="s">
        <v>95</v>
      </c>
      <c r="AH2" s="4" t="s">
        <v>10</v>
      </c>
      <c r="AI2" s="4" t="s">
        <v>11</v>
      </c>
      <c r="AJ2" s="4" t="s">
        <v>14</v>
      </c>
      <c r="AK2" s="4" t="s">
        <v>17</v>
      </c>
      <c r="AL2" s="4" t="s">
        <v>31</v>
      </c>
      <c r="AM2" s="4" t="s">
        <v>19</v>
      </c>
      <c r="AN2" s="4" t="s">
        <v>96</v>
      </c>
      <c r="AO2" s="4" t="s">
        <v>20</v>
      </c>
      <c r="AP2" s="4" t="s">
        <v>21</v>
      </c>
      <c r="AQ2" s="4" t="s">
        <v>22</v>
      </c>
      <c r="AR2" s="4" t="s">
        <v>23</v>
      </c>
      <c r="AS2" s="4" t="s">
        <v>24</v>
      </c>
    </row>
    <row r="3" spans="1:46" x14ac:dyDescent="0.25">
      <c r="A3" s="9"/>
      <c r="B3" s="9"/>
      <c r="C3" s="10"/>
      <c r="D3" s="10"/>
      <c r="E3" s="10"/>
      <c r="F3" s="10"/>
      <c r="G3" s="10"/>
      <c r="H3" s="10"/>
      <c r="I3" s="10"/>
      <c r="J3" s="10"/>
      <c r="K3" s="10"/>
      <c r="L3" s="14"/>
      <c r="M3" s="10"/>
      <c r="N3" s="10"/>
      <c r="O3" s="10"/>
      <c r="P3" s="10"/>
      <c r="Q3" s="13">
        <f ca="1">_xlfn.XLOOKUP($AT$1&amp;LEFT($D3,6)&amp;$H3&amp;$J3,_Precios!$S:$S,_Precios!H:H,0)*_xlfn.XLOOKUP($O3,_Tarifas!$A:$A,_Tarifas!C:C,0)*(1+0.01*_xlfn.NUMBERVALUE(SUBSTITUTE($L3,".",",")))</f>
        <v>0</v>
      </c>
      <c r="R3" s="13">
        <f ca="1">_xlfn.XLOOKUP($AT$1&amp;LEFT($D3,6)&amp;$H3&amp;$J3,_Precios!$S:$S,_Precios!I:I,0)*_xlfn.XLOOKUP($O3,_Tarifas!$A:$A,_Tarifas!C:C,0)*(1+0.01*_xlfn.NUMBERVALUE(SUBSTITUTE($L3,".",",")))</f>
        <v>0</v>
      </c>
      <c r="S3" s="13">
        <f ca="1">_xlfn.XLOOKUP($AT$1&amp;LEFT($D3,6)&amp;$H3&amp;$J3,_Precios!$S:$S,_Precios!J:J,0)*_xlfn.XLOOKUP($O3,_Tarifas!$A:$A,_Tarifas!C:C,0)*(1+0.01*_xlfn.NUMBERVALUE(SUBSTITUTE($L3,".",",")))</f>
        <v>0</v>
      </c>
      <c r="T3" s="13">
        <f ca="1">_xlfn.XLOOKUP($AT$1&amp;LEFT($D3,6)&amp;$H3&amp;$J3,_Precios!$S:$S,_Precios!K:K,0)</f>
        <v>0</v>
      </c>
      <c r="U3" s="13">
        <f ca="1">_xlfn.XLOOKUP($AT$1&amp;LEFT($D3,6)&amp;$H3&amp;$J3,_Precios!$S:$S,_Precios!L:L,0)</f>
        <v>0</v>
      </c>
      <c r="V3" s="13">
        <f t="shared" ref="V3" ca="1" si="0">$Q3+$U3</f>
        <v>0</v>
      </c>
      <c r="W3" s="13">
        <f t="shared" ref="W3" ca="1" si="1">$R3+$U3</f>
        <v>0</v>
      </c>
      <c r="X3" s="13">
        <f t="shared" ref="X3" ca="1" si="2">$S3+$U3</f>
        <v>0</v>
      </c>
      <c r="Y3" s="21"/>
      <c r="Z3" s="19" t="s">
        <v>102</v>
      </c>
      <c r="AA3" s="21"/>
      <c r="AB3" s="17"/>
      <c r="AC3" s="18"/>
      <c r="AD3" s="2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</sheetData>
  <autoFilter ref="A2:AS3" xr:uid="{00000000-0009-0000-0000-000000000000}"/>
  <conditionalFormatting sqref="A3:AS9991">
    <cfRule type="expression" dxfId="1" priority="1">
      <formula>LEN($D3)=12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A7EA-EF6A-4647-BD82-04BF3857C227}">
  <dimension ref="A1:D3"/>
  <sheetViews>
    <sheetView showGridLines="0" workbookViewId="0"/>
  </sheetViews>
  <sheetFormatPr baseColWidth="10" defaultColWidth="24.85546875" defaultRowHeight="13.5" x14ac:dyDescent="0.25"/>
  <cols>
    <col min="1" max="1" width="20.42578125" style="2" bestFit="1" customWidth="1"/>
    <col min="2" max="3" width="11.7109375" style="2" customWidth="1"/>
    <col min="4" max="4" width="22.140625" style="2" bestFit="1" customWidth="1"/>
    <col min="5" max="16384" width="24.85546875" style="2"/>
  </cols>
  <sheetData>
    <row r="1" spans="1:4" s="1" customFormat="1" ht="23.25" customHeight="1" x14ac:dyDescent="0.2">
      <c r="A1" s="3" t="s">
        <v>33</v>
      </c>
      <c r="B1" s="3" t="s">
        <v>74</v>
      </c>
      <c r="C1" s="3" t="s">
        <v>75</v>
      </c>
      <c r="D1" s="3" t="s">
        <v>98</v>
      </c>
    </row>
    <row r="2" spans="1:4" x14ac:dyDescent="0.25">
      <c r="A2" s="4" t="s">
        <v>101</v>
      </c>
      <c r="B2" s="4" t="s">
        <v>99</v>
      </c>
      <c r="C2" s="4" t="s">
        <v>100</v>
      </c>
      <c r="D2" s="4" t="s">
        <v>103</v>
      </c>
    </row>
    <row r="3" spans="1:4" x14ac:dyDescent="0.25">
      <c r="A3" s="10"/>
      <c r="B3" s="19" t="s">
        <v>102</v>
      </c>
      <c r="C3" s="19" t="s">
        <v>102</v>
      </c>
      <c r="D3" s="10"/>
    </row>
  </sheetData>
  <autoFilter ref="A2:A3" xr:uid="{00000000-0009-0000-0000-000000000000}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D64B2-929E-46C9-92E4-4B6A6392A32E}">
  <dimension ref="A1:F3"/>
  <sheetViews>
    <sheetView showGridLines="0" workbookViewId="0"/>
  </sheetViews>
  <sheetFormatPr baseColWidth="10" defaultColWidth="24.85546875" defaultRowHeight="13.5" x14ac:dyDescent="0.25"/>
  <cols>
    <col min="1" max="1" width="20.42578125" style="2" bestFit="1" customWidth="1"/>
    <col min="2" max="2" width="11.7109375" style="2" customWidth="1"/>
    <col min="3" max="6" width="14" style="2" customWidth="1"/>
    <col min="7" max="16384" width="24.85546875" style="2"/>
  </cols>
  <sheetData>
    <row r="1" spans="1:6" s="1" customFormat="1" ht="23.25" customHeight="1" x14ac:dyDescent="0.2">
      <c r="A1" s="3" t="s">
        <v>33</v>
      </c>
      <c r="B1" s="3" t="s">
        <v>123</v>
      </c>
      <c r="C1" s="3" t="s">
        <v>121</v>
      </c>
      <c r="D1" s="3" t="s">
        <v>120</v>
      </c>
      <c r="E1" s="3" t="s">
        <v>118</v>
      </c>
      <c r="F1" s="3" t="s">
        <v>119</v>
      </c>
    </row>
    <row r="2" spans="1:6" x14ac:dyDescent="0.25">
      <c r="A2" s="4" t="s">
        <v>101</v>
      </c>
      <c r="B2" s="4" t="s">
        <v>124</v>
      </c>
      <c r="C2" s="4" t="s">
        <v>110</v>
      </c>
      <c r="D2" s="4" t="s">
        <v>111</v>
      </c>
      <c r="E2" s="4" t="s">
        <v>89</v>
      </c>
      <c r="F2" s="4" t="s">
        <v>122</v>
      </c>
    </row>
    <row r="3" spans="1:6" x14ac:dyDescent="0.25">
      <c r="A3" s="10"/>
      <c r="B3" s="19" t="s">
        <v>102</v>
      </c>
      <c r="C3" s="18"/>
      <c r="D3" s="18"/>
      <c r="E3" s="18"/>
      <c r="F3" s="18"/>
    </row>
  </sheetData>
  <autoFilter ref="A2:A3" xr:uid="{00000000-0009-0000-0000-000000000000}"/>
  <conditionalFormatting sqref="C3:F9991">
    <cfRule type="expression" dxfId="0" priority="1">
      <formula>LEN($D3)=12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3E8C-9C12-4A86-8416-6A77642A363A}">
  <dimension ref="A1:S3"/>
  <sheetViews>
    <sheetView showGridLines="0" workbookViewId="0"/>
  </sheetViews>
  <sheetFormatPr baseColWidth="10" defaultColWidth="24.85546875" defaultRowHeight="13.5" x14ac:dyDescent="0.25"/>
  <cols>
    <col min="1" max="1" width="9.42578125" style="2" customWidth="1"/>
    <col min="2" max="2" width="16.5703125" style="2" bestFit="1" customWidth="1"/>
    <col min="3" max="3" width="16.5703125" style="2" customWidth="1"/>
    <col min="4" max="4" width="14.85546875" style="2" customWidth="1"/>
    <col min="5" max="5" width="24.7109375" style="2" bestFit="1" customWidth="1"/>
    <col min="6" max="6" width="14.85546875" style="2" customWidth="1"/>
    <col min="7" max="7" width="40.7109375" style="2" bestFit="1" customWidth="1"/>
    <col min="8" max="18" width="17.7109375" style="2" customWidth="1"/>
    <col min="19" max="16384" width="24.85546875" style="2"/>
  </cols>
  <sheetData>
    <row r="1" spans="1:19" s="1" customFormat="1" ht="23.25" customHeight="1" x14ac:dyDescent="0.2">
      <c r="A1" s="3" t="s">
        <v>36</v>
      </c>
      <c r="B1" s="3" t="s">
        <v>65</v>
      </c>
      <c r="C1" s="3"/>
      <c r="D1" s="6" t="s">
        <v>37</v>
      </c>
      <c r="E1" s="6"/>
      <c r="F1" s="6" t="s">
        <v>38</v>
      </c>
      <c r="G1" s="6"/>
      <c r="H1" s="3" t="s">
        <v>39</v>
      </c>
      <c r="I1" s="3" t="s">
        <v>40</v>
      </c>
      <c r="J1" s="3" t="s">
        <v>41</v>
      </c>
      <c r="K1" s="3" t="s">
        <v>125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  <c r="Q1" s="3" t="s">
        <v>47</v>
      </c>
      <c r="R1" s="3" t="s">
        <v>81</v>
      </c>
    </row>
    <row r="2" spans="1:19" x14ac:dyDescent="0.25">
      <c r="A2" s="4" t="s">
        <v>48</v>
      </c>
      <c r="B2" s="4" t="s">
        <v>66</v>
      </c>
      <c r="C2" s="4"/>
      <c r="D2" s="4" t="s">
        <v>34</v>
      </c>
      <c r="E2" s="4"/>
      <c r="F2" s="4" t="s">
        <v>35</v>
      </c>
      <c r="G2" s="4"/>
      <c r="H2" s="5" t="s">
        <v>49</v>
      </c>
      <c r="I2" s="4" t="s">
        <v>50</v>
      </c>
      <c r="J2" s="4" t="s">
        <v>51</v>
      </c>
      <c r="K2" s="4" t="s">
        <v>126</v>
      </c>
      <c r="L2" s="4" t="s">
        <v>52</v>
      </c>
      <c r="M2" s="4" t="s">
        <v>53</v>
      </c>
      <c r="N2" s="4" t="s">
        <v>54</v>
      </c>
      <c r="O2" s="4" t="s">
        <v>55</v>
      </c>
      <c r="P2" s="4" t="s">
        <v>56</v>
      </c>
      <c r="Q2" s="4" t="s">
        <v>57</v>
      </c>
      <c r="R2" s="4" t="s">
        <v>82</v>
      </c>
    </row>
    <row r="3" spans="1:19" x14ac:dyDescent="0.25">
      <c r="A3" s="9"/>
      <c r="B3" s="9"/>
      <c r="C3" s="9"/>
      <c r="D3" s="10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6"/>
      <c r="S3" s="16" t="str">
        <f>A3&amp;B3&amp;D3&amp;F3</f>
        <v/>
      </c>
    </row>
  </sheetData>
  <autoFilter ref="A2:N3" xr:uid="{00000000-0009-0000-0000-000000000000}"/>
  <pageMargins left="0.75" right="0.75" top="1" bottom="1" header="0.5" footer="0.5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69C1-5DA9-43F7-A0B7-76DC91FAD532}">
  <dimension ref="A1:C3"/>
  <sheetViews>
    <sheetView showGridLines="0" workbookViewId="0"/>
  </sheetViews>
  <sheetFormatPr baseColWidth="10" defaultRowHeight="13.5" x14ac:dyDescent="0.25"/>
  <cols>
    <col min="1" max="1" width="7.85546875" style="2" bestFit="1" customWidth="1"/>
    <col min="2" max="2" width="20.28515625" style="2" customWidth="1"/>
    <col min="3" max="3" width="13.5703125" style="2" bestFit="1" customWidth="1"/>
    <col min="4" max="16384" width="11.42578125" style="2"/>
  </cols>
  <sheetData>
    <row r="1" spans="1:3" ht="23.25" customHeight="1" x14ac:dyDescent="0.25">
      <c r="A1" s="7" t="s">
        <v>33</v>
      </c>
      <c r="B1" s="8" t="s">
        <v>58</v>
      </c>
      <c r="C1" s="8" t="s">
        <v>59</v>
      </c>
    </row>
    <row r="2" spans="1:3" x14ac:dyDescent="0.25">
      <c r="A2" s="4" t="s">
        <v>0</v>
      </c>
      <c r="B2" s="4" t="s">
        <v>60</v>
      </c>
      <c r="C2" s="4" t="s">
        <v>61</v>
      </c>
    </row>
    <row r="3" spans="1:3" x14ac:dyDescent="0.25">
      <c r="A3" s="9"/>
      <c r="B3" s="10"/>
      <c r="C3" s="1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0d4249-f262-4642-a86b-ff46de6e315d">
      <Terms xmlns="http://schemas.microsoft.com/office/infopath/2007/PartnerControls"/>
    </lcf76f155ced4ddcb4097134ff3c332f>
    <TaxCatchAll xmlns="965e701d-44ad-4371-a199-8fefe953808c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DC921D6C313740BA67D7760DC75571" ma:contentTypeVersion="9" ma:contentTypeDescription="Crear nuevo documento." ma:contentTypeScope="" ma:versionID="ec6cd274e87ab0abf30bec2e834aaf15">
  <xsd:schema xmlns:xsd="http://www.w3.org/2001/XMLSchema" xmlns:xs="http://www.w3.org/2001/XMLSchema" xmlns:p="http://schemas.microsoft.com/office/2006/metadata/properties" xmlns:ns2="220d4249-f262-4642-a86b-ff46de6e315d" xmlns:ns3="965e701d-44ad-4371-a199-8fefe953808c" targetNamespace="http://schemas.microsoft.com/office/2006/metadata/properties" ma:root="true" ma:fieldsID="0e77808c4f084d99d477d3de919e85b9" ns2:_="" ns3:_="">
    <xsd:import namespace="220d4249-f262-4642-a86b-ff46de6e315d"/>
    <xsd:import namespace="965e701d-44ad-4371-a199-8fefe95380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d4249-f262-4642-a86b-ff46de6e3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3eabf1b-ca55-4ef7-a122-c0a3080e39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e701d-44ad-4371-a199-8fefe953808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032403-5a63-4c94-8ddc-badffde3c317}" ma:internalName="TaxCatchAll" ma:showField="CatchAllData" ma:web="965e701d-44ad-4371-a199-8fefe95380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650EC1-3E41-4FC6-BA6C-52921951A8DA}">
  <ds:schemaRefs>
    <ds:schemaRef ds:uri="http://schemas.microsoft.com/office/2006/metadata/properties"/>
    <ds:schemaRef ds:uri="http://schemas.microsoft.com/office/infopath/2007/PartnerControls"/>
    <ds:schemaRef ds:uri="220d4249-f262-4642-a86b-ff46de6e315d"/>
    <ds:schemaRef ds:uri="965e701d-44ad-4371-a199-8fefe953808c"/>
  </ds:schemaRefs>
</ds:datastoreItem>
</file>

<file path=customXml/itemProps2.xml><?xml version="1.0" encoding="utf-8"?>
<ds:datastoreItem xmlns:ds="http://schemas.openxmlformats.org/officeDocument/2006/customXml" ds:itemID="{2190EF49-E186-4D77-87E3-BC317999E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0d4249-f262-4642-a86b-ff46de6e315d"/>
    <ds:schemaRef ds:uri="965e701d-44ad-4371-a199-8fefe95380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323775-37AE-44DC-8259-7FCDE5D849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Recursos</vt:lpstr>
      <vt:lpstr>Estados</vt:lpstr>
      <vt:lpstr>Valoraciones</vt:lpstr>
      <vt:lpstr>_Precios</vt:lpstr>
      <vt:lpstr>_Tarifas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2025-07-12T11:56:47Z</dcterms:modified>
</cp:coreProperties>
</file>