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is\Downloads\"/>
    </mc:Choice>
  </mc:AlternateContent>
  <bookViews>
    <workbookView xWindow="0" yWindow="0" windowWidth="20490" windowHeight="7755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M27" i="1" l="1"/>
  <c r="M28" i="1"/>
  <c r="M29" i="1"/>
  <c r="M30" i="1"/>
  <c r="M31" i="1"/>
  <c r="M32" i="1"/>
  <c r="D33" i="1"/>
  <c r="H28" i="1" s="1"/>
  <c r="M22" i="1"/>
  <c r="M23" i="1"/>
  <c r="M24" i="1"/>
  <c r="M25" i="1"/>
  <c r="M26" i="1"/>
  <c r="H29" i="1" l="1"/>
  <c r="H30" i="1"/>
  <c r="H23" i="1"/>
  <c r="H31" i="1"/>
  <c r="H27" i="1"/>
  <c r="H32" i="1"/>
  <c r="H26" i="1"/>
  <c r="H22" i="1"/>
  <c r="H24" i="1"/>
  <c r="H25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K8" i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E8" i="1" l="1"/>
  <c r="F8" i="1" s="1"/>
  <c r="H11" i="1"/>
  <c r="E9" i="1" l="1"/>
  <c r="H14" i="1"/>
  <c r="H21" i="1"/>
  <c r="H10" i="1"/>
  <c r="H20" i="1"/>
  <c r="H9" i="1"/>
  <c r="H16" i="1"/>
  <c r="H18" i="1"/>
  <c r="H13" i="1"/>
  <c r="H8" i="1"/>
  <c r="H17" i="1"/>
  <c r="H12" i="1"/>
  <c r="H19" i="1"/>
  <c r="H15" i="1"/>
  <c r="F9" i="1" l="1"/>
  <c r="E10" i="1"/>
  <c r="E11" i="1" s="1"/>
  <c r="I8" i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M8" i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F10" i="1"/>
  <c r="E12" i="1" l="1"/>
  <c r="F11" i="1"/>
  <c r="E13" i="1" l="1"/>
  <c r="F12" i="1"/>
  <c r="E14" i="1" l="1"/>
  <c r="F13" i="1"/>
  <c r="E15" i="1" l="1"/>
  <c r="F14" i="1"/>
  <c r="E16" i="1" l="1"/>
  <c r="F15" i="1"/>
  <c r="E17" i="1" l="1"/>
  <c r="F16" i="1"/>
  <c r="E18" i="1" l="1"/>
  <c r="F17" i="1"/>
  <c r="E19" i="1" l="1"/>
  <c r="F18" i="1"/>
  <c r="E20" i="1" l="1"/>
  <c r="F19" i="1"/>
  <c r="E21" i="1" l="1"/>
  <c r="F20" i="1"/>
  <c r="F21" i="1" l="1"/>
  <c r="E22" i="1"/>
  <c r="F22" i="1" l="1"/>
  <c r="E23" i="1"/>
  <c r="F23" i="1" l="1"/>
  <c r="E24" i="1"/>
  <c r="E25" i="1" l="1"/>
  <c r="F24" i="1"/>
  <c r="E26" i="1" l="1"/>
  <c r="F25" i="1"/>
  <c r="F26" i="1" l="1"/>
  <c r="E27" i="1"/>
  <c r="F27" i="1" l="1"/>
  <c r="E28" i="1"/>
  <c r="F28" i="1" l="1"/>
  <c r="E29" i="1"/>
  <c r="E30" i="1" l="1"/>
  <c r="F29" i="1"/>
  <c r="E31" i="1" l="1"/>
  <c r="F30" i="1"/>
  <c r="F31" i="1" l="1"/>
  <c r="E32" i="1"/>
  <c r="F32" i="1" s="1"/>
</calcChain>
</file>

<file path=xl/sharedStrings.xml><?xml version="1.0" encoding="utf-8"?>
<sst xmlns="http://schemas.openxmlformats.org/spreadsheetml/2006/main" count="113" uniqueCount="72">
  <si>
    <t>Ciclo:</t>
  </si>
  <si>
    <t>Grupo:</t>
  </si>
  <si>
    <t>Fase</t>
  </si>
  <si>
    <t>Tarea</t>
  </si>
  <si>
    <t>Persona asignada</t>
  </si>
  <si>
    <t>Valor planeado</t>
  </si>
  <si>
    <t>Valor planeado acumulado</t>
  </si>
  <si>
    <t>Semana planeada terminación</t>
  </si>
  <si>
    <t>Producto</t>
  </si>
  <si>
    <t>Tiempo estimado (horas)</t>
  </si>
  <si>
    <t>Requisitos</t>
  </si>
  <si>
    <t>Realizar reunión con el usuario</t>
  </si>
  <si>
    <t>Tiempo estimado acumulado</t>
  </si>
  <si>
    <t xml:space="preserve">Horas de trabajo semanales: </t>
  </si>
  <si>
    <t>Lo Planeado</t>
  </si>
  <si>
    <t>Lo real</t>
  </si>
  <si>
    <t>Tiempo real (horas)</t>
  </si>
  <si>
    <t>Tiempo real acumulado</t>
  </si>
  <si>
    <t>Semana real terminación</t>
  </si>
  <si>
    <t>Valor ganado</t>
  </si>
  <si>
    <t>Valor ganado acumulado</t>
  </si>
  <si>
    <t>Formato de Planeación y Seguimiento</t>
  </si>
  <si>
    <t>Avengers Parte II</t>
  </si>
  <si>
    <t>Alejandro</t>
  </si>
  <si>
    <t>Especificación CU-Ingresar Ingrediente/ Modificar Ingrediente/ Ingresar Alta/Ingresar Baja</t>
  </si>
  <si>
    <t>Documentar especificaciones de caso de uso según lo hablado con el cliente</t>
  </si>
  <si>
    <t>Inspeccion</t>
  </si>
  <si>
    <t>Verificar y/o corregir las especificaciones</t>
  </si>
  <si>
    <t>Diseño de alto nivel</t>
  </si>
  <si>
    <t>Diagrama de clases de analisis CU-Ingresar Ingrediente</t>
  </si>
  <si>
    <t>Diagrama de clases de analisis CU-Modificar Ingrediente</t>
  </si>
  <si>
    <t>Diagrama de clases de analisis CU-Ingresar Alta</t>
  </si>
  <si>
    <t>Diagrama de clases de analisis CU-Ingresar Baja</t>
  </si>
  <si>
    <t>Diseño detallado</t>
  </si>
  <si>
    <t>Aprobacion de especificaciones de los CU</t>
  </si>
  <si>
    <t>Aprobacion de los diagramas de clases de analisis de los CU</t>
  </si>
  <si>
    <t>Verificar y/o corregir los diagramas de clases de analisis</t>
  </si>
  <si>
    <t>Diagrama de clases de diseño CU-Ingresar Ingredientes</t>
  </si>
  <si>
    <t>Diagrama de clases de diseño CU-Modificar Ingredientes</t>
  </si>
  <si>
    <t>Diagrama de clases de diseño CU-Ingresar Bajas</t>
  </si>
  <si>
    <t>Diagrama de clases de diseño CU-Ingresar Altas</t>
  </si>
  <si>
    <t>Diseño Detallado</t>
  </si>
  <si>
    <t>especificacion de metodos CU-ingresar baja</t>
  </si>
  <si>
    <t>Diagrama de secuencia CU-ingresar Bajas</t>
  </si>
  <si>
    <t>Revision</t>
  </si>
  <si>
    <t>Aprobacion De Diagramas y especificacion de metodos</t>
  </si>
  <si>
    <t>Verificar y/o corregir especificaciones y diagramas</t>
  </si>
  <si>
    <t>Prototipo funcional CU-Ingresar Ingredientes</t>
  </si>
  <si>
    <t xml:space="preserve">Codificacion </t>
  </si>
  <si>
    <t>Codificar</t>
  </si>
  <si>
    <t>Prototipo funcional CU-Modificar Ingrediente</t>
  </si>
  <si>
    <t>Elaborar y documentar diagrama de clases de analisis</t>
  </si>
  <si>
    <t>Elaborar y documentar  diagrama de clases de diseño</t>
  </si>
  <si>
    <t>Elaborar y Documentar diagrama de secuencia</t>
  </si>
  <si>
    <t>Elaborar y documentar especificacion de metodos</t>
  </si>
  <si>
    <t>Prototipo Funcional CU-Ingresar Bajas</t>
  </si>
  <si>
    <t>Codifcacion</t>
  </si>
  <si>
    <t>Prototipo Funcional CU-Ingresar Altas</t>
  </si>
  <si>
    <t xml:space="preserve">Aprobacion de los prototipos funcionales </t>
  </si>
  <si>
    <t>Verificar y/o corregir los prototipos</t>
  </si>
  <si>
    <t>Pruebas Unitarias</t>
  </si>
  <si>
    <t xml:space="preserve">Validaciones y Aprobaciones </t>
  </si>
  <si>
    <t xml:space="preserve">Realizar pruebas unitarias a todos los componentes del sistema </t>
  </si>
  <si>
    <t>Pruebas de integracion</t>
  </si>
  <si>
    <t>Realizar pruebas de integracion entre todos los componentes</t>
  </si>
  <si>
    <t>Pruebas Del Ssistema</t>
  </si>
  <si>
    <t>Comprobacion de la Funcionalidad de todo el sistema</t>
  </si>
  <si>
    <t>Alejandro,Sebastian,Hon,Alexis</t>
  </si>
  <si>
    <t>Sebastian</t>
  </si>
  <si>
    <t>Hon</t>
  </si>
  <si>
    <t>Alexis</t>
  </si>
  <si>
    <t>Alejandro,Alexis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</si>
</sst>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3" fillId="0" borderId="0" xfId="0" applyFont="1"/>
    <xf numFmtId="0" fontId="0" fillId="0" borderId="2" xfId="0" applyBorder="1"/>
    <xf numFmtId="0" fontId="0" fillId="0" borderId="3" xfId="0" applyBorder="1"/>
    <xf numFmtId="0" fontId="2" fillId="0" borderId="1" xfId="0" applyFont="1" applyBorder="1" applyAlignment="1">
      <alignment horizontal="center" wrapText="1"/>
    </xf>
    <xf numFmtId="0" fontId="0" fillId="0" borderId="0" xfId="0" applyBorder="1"/>
    <xf numFmtId="0" fontId="0" fillId="2" borderId="1" xfId="0" applyFill="1" applyBorder="1"/>
    <xf numFmtId="2" fontId="0" fillId="2" borderId="1" xfId="1" applyNumberFormat="1" applyFont="1" applyFill="1" applyBorder="1"/>
    <xf numFmtId="2" fontId="0" fillId="2" borderId="1" xfId="0" applyNumberFormat="1" applyFill="1" applyBorder="1"/>
    <xf numFmtId="0" fontId="0" fillId="0" borderId="1" xfId="0" applyFill="1" applyBorder="1"/>
    <xf numFmtId="0" fontId="2" fillId="0" borderId="1" xfId="0" applyFont="1" applyBorder="1" applyAlignment="1">
      <alignment wrapText="1"/>
    </xf>
    <xf numFmtId="0" fontId="4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topLeftCell="A6" zoomScale="110" zoomScaleNormal="110" workbookViewId="0">
      <selection activeCell="J11" sqref="J11"/>
    </sheetView>
  </sheetViews>
  <sheetFormatPr baseColWidth="10" defaultRowHeight="15" x14ac:dyDescent="0.25"/>
  <cols>
    <col min="2" max="2" width="40" customWidth="1"/>
    <col min="3" max="3" width="40.42578125" customWidth="1"/>
    <col min="6" max="6" width="12.140625" customWidth="1"/>
    <col min="7" max="7" width="37.5703125" customWidth="1"/>
  </cols>
  <sheetData>
    <row r="1" spans="1:14" ht="26.25" x14ac:dyDescent="0.25">
      <c r="A1" s="12" t="s">
        <v>21</v>
      </c>
      <c r="B1" s="12"/>
      <c r="C1" s="12"/>
      <c r="D1" s="12"/>
      <c r="E1" s="12"/>
      <c r="F1" s="12"/>
      <c r="G1" s="12"/>
      <c r="H1" s="12"/>
      <c r="I1" s="12"/>
    </row>
    <row r="3" spans="1:14" ht="15.75" x14ac:dyDescent="0.25">
      <c r="A3" s="2" t="s">
        <v>1</v>
      </c>
      <c r="B3" s="3" t="s">
        <v>22</v>
      </c>
      <c r="C3" s="3"/>
      <c r="D3" s="6"/>
      <c r="E3" s="6"/>
      <c r="F3" s="6"/>
      <c r="G3" s="6"/>
      <c r="H3" s="6"/>
      <c r="I3" s="6"/>
    </row>
    <row r="4" spans="1:14" ht="15.75" x14ac:dyDescent="0.25">
      <c r="A4" s="2" t="s">
        <v>0</v>
      </c>
      <c r="B4" s="4">
        <v>1</v>
      </c>
      <c r="D4" s="2" t="s">
        <v>13</v>
      </c>
      <c r="G4" s="3">
        <v>20</v>
      </c>
    </row>
    <row r="6" spans="1:14" ht="15.75" x14ac:dyDescent="0.25">
      <c r="D6" s="13" t="s">
        <v>14</v>
      </c>
      <c r="E6" s="13"/>
      <c r="F6" s="13"/>
      <c r="G6" s="13"/>
      <c r="H6" s="13"/>
      <c r="I6" s="13"/>
      <c r="J6" s="13" t="s">
        <v>15</v>
      </c>
      <c r="K6" s="13"/>
      <c r="L6" s="13"/>
      <c r="M6" s="13"/>
      <c r="N6" s="13"/>
    </row>
    <row r="7" spans="1:14" s="11" customFormat="1" ht="60" x14ac:dyDescent="0.25">
      <c r="A7" s="5" t="s">
        <v>2</v>
      </c>
      <c r="B7" s="5" t="s">
        <v>8</v>
      </c>
      <c r="C7" s="5" t="s">
        <v>3</v>
      </c>
      <c r="D7" s="5" t="s">
        <v>9</v>
      </c>
      <c r="E7" s="5" t="s">
        <v>12</v>
      </c>
      <c r="F7" s="5" t="s">
        <v>7</v>
      </c>
      <c r="G7" s="5" t="s">
        <v>4</v>
      </c>
      <c r="H7" s="5" t="s">
        <v>5</v>
      </c>
      <c r="I7" s="5" t="s">
        <v>6</v>
      </c>
      <c r="J7" s="5" t="s">
        <v>16</v>
      </c>
      <c r="K7" s="5" t="s">
        <v>17</v>
      </c>
      <c r="L7" s="5" t="s">
        <v>18</v>
      </c>
      <c r="M7" s="5" t="s">
        <v>19</v>
      </c>
      <c r="N7" s="5" t="s">
        <v>20</v>
      </c>
    </row>
    <row r="8" spans="1:14" s="1" customFormat="1" x14ac:dyDescent="0.25">
      <c r="A8" s="1" t="s">
        <v>10</v>
      </c>
      <c r="B8" s="1" t="s">
        <v>24</v>
      </c>
      <c r="C8" s="1" t="s">
        <v>11</v>
      </c>
      <c r="D8" s="1">
        <v>1</v>
      </c>
      <c r="E8" s="7">
        <f>D8</f>
        <v>1</v>
      </c>
      <c r="F8" s="7">
        <f>ROUNDUP(E8/$G$4,0)</f>
        <v>1</v>
      </c>
      <c r="G8" s="1" t="s">
        <v>23</v>
      </c>
      <c r="H8" s="8">
        <f t="shared" ref="H8:H26" si="0">D8/$D$33</f>
        <v>5.000000000000001E-2</v>
      </c>
      <c r="I8" s="9">
        <f>H8</f>
        <v>5.000000000000001E-2</v>
      </c>
      <c r="J8" s="1">
        <v>0.8</v>
      </c>
      <c r="K8" s="7">
        <f>J8</f>
        <v>0.8</v>
      </c>
      <c r="L8" s="1">
        <v>1</v>
      </c>
      <c r="M8" s="9">
        <f>IF(L8&gt;0,H8,0)</f>
        <v>5.000000000000001E-2</v>
      </c>
      <c r="N8" s="9">
        <f>M8</f>
        <v>5.000000000000001E-2</v>
      </c>
    </row>
    <row r="9" spans="1:14" s="1" customFormat="1" x14ac:dyDescent="0.25">
      <c r="A9" s="1" t="s">
        <v>10</v>
      </c>
      <c r="B9" s="1" t="s">
        <v>24</v>
      </c>
      <c r="C9" s="1" t="s">
        <v>25</v>
      </c>
      <c r="D9" s="1">
        <v>2</v>
      </c>
      <c r="E9" s="7">
        <f>E8+D9</f>
        <v>3</v>
      </c>
      <c r="F9" s="7">
        <f t="shared" ref="F9:F18" si="1">ROUNDUP(E9/$G$4,0)</f>
        <v>1</v>
      </c>
      <c r="G9" s="1" t="s">
        <v>67</v>
      </c>
      <c r="H9" s="8">
        <f t="shared" si="0"/>
        <v>0.10000000000000002</v>
      </c>
      <c r="I9" s="9">
        <f>I8+H9</f>
        <v>0.15000000000000002</v>
      </c>
      <c r="J9" s="1">
        <v>2.5</v>
      </c>
      <c r="K9" s="7">
        <f>K8+J9</f>
        <v>3.3</v>
      </c>
      <c r="M9" s="9">
        <f t="shared" ref="M9:M18" si="2">IF(L9&gt;0,H9,0)</f>
        <v>0</v>
      </c>
      <c r="N9" s="9">
        <f>N8+M9</f>
        <v>5.000000000000001E-2</v>
      </c>
    </row>
    <row r="10" spans="1:14" s="1" customFormat="1" x14ac:dyDescent="0.25">
      <c r="A10" s="1" t="s">
        <v>26</v>
      </c>
      <c r="B10" s="1" t="s">
        <v>34</v>
      </c>
      <c r="C10" s="1" t="s">
        <v>27</v>
      </c>
      <c r="D10" s="1">
        <v>0.5</v>
      </c>
      <c r="E10" s="7">
        <f>E9+D10</f>
        <v>3.5</v>
      </c>
      <c r="F10" s="7">
        <f t="shared" si="1"/>
        <v>1</v>
      </c>
      <c r="G10" s="1" t="s">
        <v>68</v>
      </c>
      <c r="H10" s="8">
        <f t="shared" si="0"/>
        <v>2.5000000000000005E-2</v>
      </c>
      <c r="I10" s="9">
        <f t="shared" ref="I10:I18" si="3">I9+H10</f>
        <v>0.17500000000000002</v>
      </c>
      <c r="J10" s="1">
        <v>0.3</v>
      </c>
      <c r="K10" s="7">
        <f t="shared" ref="K10:K18" si="4">K9+J10</f>
        <v>3.5999999999999996</v>
      </c>
      <c r="M10" s="9">
        <f t="shared" si="2"/>
        <v>0</v>
      </c>
      <c r="N10" s="9">
        <f t="shared" ref="N10:N18" si="5">N9+M10</f>
        <v>5.000000000000001E-2</v>
      </c>
    </row>
    <row r="11" spans="1:14" s="1" customFormat="1" x14ac:dyDescent="0.25">
      <c r="A11" s="1" t="s">
        <v>28</v>
      </c>
      <c r="B11" s="1" t="s">
        <v>29</v>
      </c>
      <c r="C11" s="1" t="s">
        <v>51</v>
      </c>
      <c r="D11" s="1">
        <v>0.5</v>
      </c>
      <c r="E11" s="7">
        <f t="shared" ref="E11:E18" si="6">E10+D11</f>
        <v>4</v>
      </c>
      <c r="F11" s="7">
        <f t="shared" si="1"/>
        <v>1</v>
      </c>
      <c r="G11" s="1" t="s">
        <v>69</v>
      </c>
      <c r="H11" s="8">
        <f t="shared" si="0"/>
        <v>2.5000000000000005E-2</v>
      </c>
      <c r="I11" s="9">
        <f t="shared" si="3"/>
        <v>0.2</v>
      </c>
      <c r="K11" s="7">
        <f t="shared" si="4"/>
        <v>3.5999999999999996</v>
      </c>
      <c r="M11" s="9">
        <f t="shared" si="2"/>
        <v>0</v>
      </c>
      <c r="N11" s="9">
        <f t="shared" si="5"/>
        <v>5.000000000000001E-2</v>
      </c>
    </row>
    <row r="12" spans="1:14" s="1" customFormat="1" x14ac:dyDescent="0.25">
      <c r="A12" s="1" t="s">
        <v>28</v>
      </c>
      <c r="B12" s="1" t="s">
        <v>30</v>
      </c>
      <c r="C12" s="1" t="s">
        <v>51</v>
      </c>
      <c r="D12" s="1">
        <v>0.6</v>
      </c>
      <c r="E12" s="7">
        <f t="shared" si="6"/>
        <v>4.5999999999999996</v>
      </c>
      <c r="F12" s="7">
        <f t="shared" si="1"/>
        <v>1</v>
      </c>
      <c r="G12" s="1" t="s">
        <v>70</v>
      </c>
      <c r="H12" s="8">
        <f t="shared" si="0"/>
        <v>3.0000000000000006E-2</v>
      </c>
      <c r="I12" s="9">
        <f t="shared" si="3"/>
        <v>0.23</v>
      </c>
      <c r="K12" s="7">
        <f t="shared" si="4"/>
        <v>3.5999999999999996</v>
      </c>
      <c r="M12" s="9">
        <f t="shared" si="2"/>
        <v>0</v>
      </c>
      <c r="N12" s="9">
        <f t="shared" si="5"/>
        <v>5.000000000000001E-2</v>
      </c>
    </row>
    <row r="13" spans="1:14" s="1" customFormat="1" x14ac:dyDescent="0.25">
      <c r="A13" s="1" t="s">
        <v>28</v>
      </c>
      <c r="B13" s="1" t="s">
        <v>31</v>
      </c>
      <c r="C13" s="1" t="s">
        <v>51</v>
      </c>
      <c r="D13" s="1">
        <v>0.5</v>
      </c>
      <c r="E13" s="7">
        <f t="shared" si="6"/>
        <v>5.0999999999999996</v>
      </c>
      <c r="F13" s="7">
        <f t="shared" si="1"/>
        <v>1</v>
      </c>
      <c r="G13" s="1" t="s">
        <v>23</v>
      </c>
      <c r="H13" s="8">
        <f t="shared" si="0"/>
        <v>2.5000000000000005E-2</v>
      </c>
      <c r="I13" s="9">
        <f t="shared" si="3"/>
        <v>0.255</v>
      </c>
      <c r="K13" s="7">
        <f t="shared" si="4"/>
        <v>3.5999999999999996</v>
      </c>
      <c r="M13" s="9">
        <f t="shared" si="2"/>
        <v>0</v>
      </c>
      <c r="N13" s="9">
        <f t="shared" si="5"/>
        <v>5.000000000000001E-2</v>
      </c>
    </row>
    <row r="14" spans="1:14" s="1" customFormat="1" x14ac:dyDescent="0.25">
      <c r="A14" s="1" t="s">
        <v>28</v>
      </c>
      <c r="B14" s="1" t="s">
        <v>32</v>
      </c>
      <c r="C14" s="1" t="s">
        <v>51</v>
      </c>
      <c r="D14" s="1">
        <v>0.8</v>
      </c>
      <c r="E14" s="7">
        <f t="shared" si="6"/>
        <v>5.8999999999999995</v>
      </c>
      <c r="F14" s="7">
        <f t="shared" si="1"/>
        <v>1</v>
      </c>
      <c r="G14" s="1" t="s">
        <v>68</v>
      </c>
      <c r="H14" s="8">
        <f t="shared" si="0"/>
        <v>4.0000000000000008E-2</v>
      </c>
      <c r="I14" s="9">
        <f t="shared" si="3"/>
        <v>0.29500000000000004</v>
      </c>
      <c r="K14" s="7">
        <f t="shared" si="4"/>
        <v>3.5999999999999996</v>
      </c>
      <c r="M14" s="9">
        <f t="shared" si="2"/>
        <v>0</v>
      </c>
      <c r="N14" s="9">
        <f t="shared" si="5"/>
        <v>5.000000000000001E-2</v>
      </c>
    </row>
    <row r="15" spans="1:14" s="1" customFormat="1" x14ac:dyDescent="0.25">
      <c r="A15" s="1" t="s">
        <v>26</v>
      </c>
      <c r="B15" s="1" t="s">
        <v>35</v>
      </c>
      <c r="C15" s="1" t="s">
        <v>36</v>
      </c>
      <c r="D15" s="1">
        <v>0.5</v>
      </c>
      <c r="E15" s="7">
        <f t="shared" si="6"/>
        <v>6.3999999999999995</v>
      </c>
      <c r="F15" s="7">
        <f t="shared" si="1"/>
        <v>1</v>
      </c>
      <c r="G15" s="1" t="s">
        <v>68</v>
      </c>
      <c r="H15" s="8">
        <f t="shared" si="0"/>
        <v>2.5000000000000005E-2</v>
      </c>
      <c r="I15" s="9">
        <f t="shared" si="3"/>
        <v>0.32000000000000006</v>
      </c>
      <c r="K15" s="7">
        <f t="shared" si="4"/>
        <v>3.5999999999999996</v>
      </c>
      <c r="M15" s="9">
        <f t="shared" si="2"/>
        <v>0</v>
      </c>
      <c r="N15" s="9">
        <f t="shared" si="5"/>
        <v>5.000000000000001E-2</v>
      </c>
    </row>
    <row r="16" spans="1:14" s="1" customFormat="1" x14ac:dyDescent="0.25">
      <c r="A16" s="1" t="s">
        <v>33</v>
      </c>
      <c r="B16" s="1" t="s">
        <v>37</v>
      </c>
      <c r="C16" s="1" t="s">
        <v>52</v>
      </c>
      <c r="D16" s="1">
        <v>1</v>
      </c>
      <c r="E16" s="7">
        <f t="shared" si="6"/>
        <v>7.3999999999999995</v>
      </c>
      <c r="F16" s="7">
        <f t="shared" si="1"/>
        <v>1</v>
      </c>
      <c r="G16" s="1" t="s">
        <v>69</v>
      </c>
      <c r="H16" s="8">
        <f t="shared" si="0"/>
        <v>5.000000000000001E-2</v>
      </c>
      <c r="I16" s="9">
        <f t="shared" si="3"/>
        <v>0.37000000000000005</v>
      </c>
      <c r="K16" s="7">
        <f t="shared" si="4"/>
        <v>3.5999999999999996</v>
      </c>
      <c r="M16" s="9">
        <f t="shared" si="2"/>
        <v>0</v>
      </c>
      <c r="N16" s="9">
        <f t="shared" si="5"/>
        <v>5.000000000000001E-2</v>
      </c>
    </row>
    <row r="17" spans="1:15" s="1" customFormat="1" x14ac:dyDescent="0.25">
      <c r="A17" s="1" t="s">
        <v>33</v>
      </c>
      <c r="B17" s="1" t="s">
        <v>38</v>
      </c>
      <c r="C17" s="1" t="s">
        <v>52</v>
      </c>
      <c r="D17" s="1">
        <v>1.2</v>
      </c>
      <c r="E17" s="7">
        <f t="shared" si="6"/>
        <v>8.6</v>
      </c>
      <c r="F17" s="7">
        <f t="shared" si="1"/>
        <v>1</v>
      </c>
      <c r="G17" s="1" t="s">
        <v>70</v>
      </c>
      <c r="H17" s="8">
        <f t="shared" si="0"/>
        <v>6.0000000000000012E-2</v>
      </c>
      <c r="I17" s="9">
        <f t="shared" si="3"/>
        <v>0.43000000000000005</v>
      </c>
      <c r="K17" s="7">
        <f t="shared" si="4"/>
        <v>3.5999999999999996</v>
      </c>
      <c r="M17" s="9">
        <f t="shared" si="2"/>
        <v>0</v>
      </c>
      <c r="N17" s="9">
        <f t="shared" si="5"/>
        <v>5.000000000000001E-2</v>
      </c>
    </row>
    <row r="18" spans="1:15" s="1" customFormat="1" x14ac:dyDescent="0.25">
      <c r="A18" s="1" t="s">
        <v>33</v>
      </c>
      <c r="B18" s="1" t="s">
        <v>39</v>
      </c>
      <c r="C18" s="1" t="s">
        <v>52</v>
      </c>
      <c r="D18" s="1">
        <v>1.5</v>
      </c>
      <c r="E18" s="7">
        <f t="shared" si="6"/>
        <v>10.1</v>
      </c>
      <c r="F18" s="7">
        <f t="shared" si="1"/>
        <v>1</v>
      </c>
      <c r="G18" s="1" t="s">
        <v>71</v>
      </c>
      <c r="H18" s="8">
        <f t="shared" si="0"/>
        <v>7.5000000000000011E-2</v>
      </c>
      <c r="I18" s="9">
        <f t="shared" si="3"/>
        <v>0.50500000000000012</v>
      </c>
      <c r="K18" s="7">
        <f t="shared" si="4"/>
        <v>3.5999999999999996</v>
      </c>
      <c r="M18" s="9">
        <f t="shared" si="2"/>
        <v>0</v>
      </c>
      <c r="N18" s="9">
        <f t="shared" si="5"/>
        <v>5.000000000000001E-2</v>
      </c>
    </row>
    <row r="19" spans="1:15" s="1" customFormat="1" x14ac:dyDescent="0.25">
      <c r="A19" s="1" t="s">
        <v>33</v>
      </c>
      <c r="B19" s="1" t="s">
        <v>40</v>
      </c>
      <c r="C19" s="1" t="s">
        <v>52</v>
      </c>
      <c r="D19" s="1">
        <v>1</v>
      </c>
      <c r="E19" s="7">
        <f>E18+D19</f>
        <v>11.1</v>
      </c>
      <c r="F19" s="7">
        <f>ROUNDUP(E19/$G$4,0)</f>
        <v>1</v>
      </c>
      <c r="G19" s="1" t="s">
        <v>68</v>
      </c>
      <c r="H19" s="8">
        <f t="shared" si="0"/>
        <v>5.000000000000001E-2</v>
      </c>
      <c r="I19" s="9">
        <f>I18+H19</f>
        <v>0.55500000000000016</v>
      </c>
      <c r="K19" s="7">
        <f>K18+J19</f>
        <v>3.5999999999999996</v>
      </c>
      <c r="M19" s="9">
        <f>IF(L19&gt;0,H19,0)</f>
        <v>0</v>
      </c>
      <c r="N19" s="9">
        <f>N18+M19</f>
        <v>5.000000000000001E-2</v>
      </c>
    </row>
    <row r="20" spans="1:15" s="1" customFormat="1" x14ac:dyDescent="0.25">
      <c r="A20" s="1" t="s">
        <v>41</v>
      </c>
      <c r="B20" s="1" t="s">
        <v>42</v>
      </c>
      <c r="C20" s="1" t="s">
        <v>54</v>
      </c>
      <c r="D20" s="1">
        <v>1</v>
      </c>
      <c r="E20" s="7">
        <f>E19+D20</f>
        <v>12.1</v>
      </c>
      <c r="F20" s="7">
        <f>ROUNDUP(E20/$G$4,0)</f>
        <v>1</v>
      </c>
      <c r="G20" s="1" t="s">
        <v>68</v>
      </c>
      <c r="H20" s="8">
        <f t="shared" si="0"/>
        <v>5.000000000000001E-2</v>
      </c>
      <c r="I20" s="9">
        <f>I19+H20</f>
        <v>0.6050000000000002</v>
      </c>
      <c r="K20" s="7">
        <f>K19+J20</f>
        <v>3.5999999999999996</v>
      </c>
      <c r="M20" s="9">
        <f>IF(L20&gt;0,H20,0)</f>
        <v>0</v>
      </c>
      <c r="N20" s="9">
        <f>N19+M20</f>
        <v>5.000000000000001E-2</v>
      </c>
    </row>
    <row r="21" spans="1:15" s="1" customFormat="1" x14ac:dyDescent="0.25">
      <c r="A21" s="1" t="s">
        <v>41</v>
      </c>
      <c r="B21" s="1" t="s">
        <v>43</v>
      </c>
      <c r="C21" s="1" t="s">
        <v>53</v>
      </c>
      <c r="D21" s="1">
        <v>1.5</v>
      </c>
      <c r="E21" s="7">
        <f>E20+D21</f>
        <v>13.6</v>
      </c>
      <c r="F21" s="7">
        <f>ROUNDUP(E21/$G$4,0)</f>
        <v>1</v>
      </c>
      <c r="G21" s="1" t="s">
        <v>67</v>
      </c>
      <c r="H21" s="8">
        <f t="shared" si="0"/>
        <v>7.5000000000000011E-2</v>
      </c>
      <c r="I21" s="9">
        <f>I20+H21</f>
        <v>0.68000000000000016</v>
      </c>
      <c r="K21" s="7">
        <f>K20+J21</f>
        <v>3.5999999999999996</v>
      </c>
      <c r="M21" s="9">
        <f>IF(L21&gt;0,H21,0)</f>
        <v>0</v>
      </c>
      <c r="N21" s="9">
        <f>N20+M21</f>
        <v>5.000000000000001E-2</v>
      </c>
    </row>
    <row r="22" spans="1:15" s="1" customFormat="1" x14ac:dyDescent="0.25">
      <c r="A22" s="10" t="s">
        <v>44</v>
      </c>
      <c r="B22" s="10" t="s">
        <v>45</v>
      </c>
      <c r="C22" s="10" t="s">
        <v>46</v>
      </c>
      <c r="D22" s="1">
        <v>0.7</v>
      </c>
      <c r="E22" s="7">
        <f t="shared" ref="E22:E25" si="7">E21+D22</f>
        <v>14.299999999999999</v>
      </c>
      <c r="F22" s="7">
        <f t="shared" ref="F22:F32" si="8">ROUNDUP(E22/$G$4,0)</f>
        <v>1</v>
      </c>
      <c r="G22" s="1" t="s">
        <v>68</v>
      </c>
      <c r="H22" s="8">
        <f t="shared" si="0"/>
        <v>3.5000000000000003E-2</v>
      </c>
      <c r="I22" s="9">
        <f t="shared" ref="I22:I25" si="9">I21+H22</f>
        <v>0.71500000000000019</v>
      </c>
      <c r="K22" s="7">
        <f t="shared" ref="K22:K25" si="10">K21+J22</f>
        <v>3.5999999999999996</v>
      </c>
      <c r="M22" s="9">
        <f t="shared" ref="M22:M26" si="11">IF(L22&gt;0,H22,0)</f>
        <v>0</v>
      </c>
    </row>
    <row r="23" spans="1:15" s="1" customFormat="1" x14ac:dyDescent="0.25">
      <c r="A23" s="1" t="s">
        <v>49</v>
      </c>
      <c r="B23" s="1" t="s">
        <v>47</v>
      </c>
      <c r="C23" s="1" t="s">
        <v>48</v>
      </c>
      <c r="D23" s="1">
        <v>0.5</v>
      </c>
      <c r="E23" s="7">
        <f t="shared" si="7"/>
        <v>14.799999999999999</v>
      </c>
      <c r="F23" s="7">
        <f t="shared" si="8"/>
        <v>1</v>
      </c>
      <c r="G23" s="1" t="s">
        <v>69</v>
      </c>
      <c r="H23" s="8">
        <f t="shared" si="0"/>
        <v>2.5000000000000005E-2</v>
      </c>
      <c r="I23" s="9">
        <f t="shared" si="9"/>
        <v>0.74000000000000021</v>
      </c>
      <c r="K23" s="7">
        <f t="shared" si="10"/>
        <v>3.5999999999999996</v>
      </c>
      <c r="M23" s="9">
        <f t="shared" si="11"/>
        <v>0</v>
      </c>
    </row>
    <row r="24" spans="1:15" s="1" customFormat="1" x14ac:dyDescent="0.25">
      <c r="A24" s="1" t="s">
        <v>49</v>
      </c>
      <c r="B24" s="1" t="s">
        <v>50</v>
      </c>
      <c r="C24" s="1" t="s">
        <v>48</v>
      </c>
      <c r="D24" s="1">
        <v>0.5</v>
      </c>
      <c r="E24" s="7">
        <f t="shared" si="7"/>
        <v>15.299999999999999</v>
      </c>
      <c r="F24" s="7">
        <f t="shared" si="8"/>
        <v>1</v>
      </c>
      <c r="G24" s="1" t="s">
        <v>70</v>
      </c>
      <c r="H24" s="8">
        <f t="shared" si="0"/>
        <v>2.5000000000000005E-2</v>
      </c>
      <c r="I24" s="9">
        <f t="shared" si="9"/>
        <v>0.76500000000000024</v>
      </c>
      <c r="K24" s="7">
        <f t="shared" si="10"/>
        <v>3.5999999999999996</v>
      </c>
      <c r="M24" s="9">
        <f t="shared" si="11"/>
        <v>0</v>
      </c>
    </row>
    <row r="25" spans="1:15" s="1" customFormat="1" x14ac:dyDescent="0.25">
      <c r="A25" s="1" t="s">
        <v>49</v>
      </c>
      <c r="B25" s="1" t="s">
        <v>55</v>
      </c>
      <c r="C25" s="1" t="s">
        <v>56</v>
      </c>
      <c r="D25" s="1">
        <v>1.8</v>
      </c>
      <c r="E25" s="7">
        <f t="shared" si="7"/>
        <v>17.099999999999998</v>
      </c>
      <c r="F25" s="7">
        <f t="shared" si="8"/>
        <v>1</v>
      </c>
      <c r="G25" s="1" t="s">
        <v>23</v>
      </c>
      <c r="H25" s="8">
        <f t="shared" si="0"/>
        <v>9.0000000000000024E-2</v>
      </c>
      <c r="I25" s="9">
        <f t="shared" si="9"/>
        <v>0.8550000000000002</v>
      </c>
      <c r="K25" s="7">
        <f t="shared" si="10"/>
        <v>3.5999999999999996</v>
      </c>
      <c r="M25" s="9">
        <f t="shared" si="11"/>
        <v>0</v>
      </c>
    </row>
    <row r="26" spans="1:15" s="1" customFormat="1" x14ac:dyDescent="0.25">
      <c r="A26" s="1" t="s">
        <v>49</v>
      </c>
      <c r="B26" s="1" t="s">
        <v>57</v>
      </c>
      <c r="C26" s="1" t="s">
        <v>48</v>
      </c>
      <c r="D26" s="1">
        <v>0.7</v>
      </c>
      <c r="E26" s="7">
        <f>E25+D26</f>
        <v>17.799999999999997</v>
      </c>
      <c r="F26" s="7">
        <f t="shared" si="8"/>
        <v>1</v>
      </c>
      <c r="G26" s="1" t="s">
        <v>69</v>
      </c>
      <c r="H26" s="8">
        <f t="shared" si="0"/>
        <v>3.5000000000000003E-2</v>
      </c>
      <c r="I26" s="9">
        <f>I25+H26</f>
        <v>0.89000000000000024</v>
      </c>
      <c r="K26" s="7">
        <f>K25+J26</f>
        <v>3.5999999999999996</v>
      </c>
      <c r="M26" s="9">
        <f t="shared" si="11"/>
        <v>0</v>
      </c>
    </row>
    <row r="27" spans="1:15" s="6" customFormat="1" x14ac:dyDescent="0.25">
      <c r="A27" s="1" t="s">
        <v>26</v>
      </c>
      <c r="B27" s="1" t="s">
        <v>58</v>
      </c>
      <c r="C27" s="1" t="s">
        <v>59</v>
      </c>
      <c r="D27" s="1">
        <v>0.5</v>
      </c>
      <c r="E27" s="7">
        <f t="shared" ref="E27:E32" si="12">E26+D27</f>
        <v>18.299999999999997</v>
      </c>
      <c r="F27" s="7">
        <f t="shared" si="8"/>
        <v>1</v>
      </c>
      <c r="G27" s="1" t="s">
        <v>70</v>
      </c>
      <c r="H27" s="8">
        <f t="shared" ref="H27:H32" si="13">D27/$D$33</f>
        <v>2.5000000000000005E-2</v>
      </c>
      <c r="I27" s="9">
        <f t="shared" ref="I27:I32" si="14">I26+H27</f>
        <v>0.91500000000000026</v>
      </c>
      <c r="J27" s="1"/>
      <c r="K27" s="7">
        <f t="shared" ref="K27:K32" si="15">K26+J27</f>
        <v>3.5999999999999996</v>
      </c>
      <c r="L27" s="1"/>
      <c r="M27" s="9">
        <f t="shared" ref="M27:M32" si="16">IF(L27&gt;0,H27,0)</f>
        <v>0</v>
      </c>
      <c r="N27" s="1"/>
      <c r="O27" s="1"/>
    </row>
    <row r="28" spans="1:15" s="6" customFormat="1" x14ac:dyDescent="0.25">
      <c r="A28" s="1" t="s">
        <v>60</v>
      </c>
      <c r="B28" s="1" t="s">
        <v>61</v>
      </c>
      <c r="C28" s="1" t="s">
        <v>62</v>
      </c>
      <c r="D28" s="1">
        <v>0.5</v>
      </c>
      <c r="E28" s="7">
        <f t="shared" si="12"/>
        <v>18.799999999999997</v>
      </c>
      <c r="F28" s="7">
        <f t="shared" si="8"/>
        <v>1</v>
      </c>
      <c r="G28" s="1" t="s">
        <v>69</v>
      </c>
      <c r="H28" s="8">
        <f t="shared" si="13"/>
        <v>2.5000000000000005E-2</v>
      </c>
      <c r="I28" s="9">
        <f t="shared" si="14"/>
        <v>0.94000000000000028</v>
      </c>
      <c r="J28" s="1"/>
      <c r="K28" s="7">
        <f t="shared" si="15"/>
        <v>3.5999999999999996</v>
      </c>
      <c r="L28" s="1"/>
      <c r="M28" s="9">
        <f t="shared" si="16"/>
        <v>0</v>
      </c>
      <c r="N28" s="1"/>
      <c r="O28" s="1"/>
    </row>
    <row r="29" spans="1:15" s="6" customFormat="1" x14ac:dyDescent="0.25">
      <c r="A29" s="1" t="s">
        <v>63</v>
      </c>
      <c r="B29" s="1" t="s">
        <v>61</v>
      </c>
      <c r="C29" s="1" t="s">
        <v>64</v>
      </c>
      <c r="D29" s="1">
        <v>0.7</v>
      </c>
      <c r="E29" s="7">
        <f t="shared" si="12"/>
        <v>19.499999999999996</v>
      </c>
      <c r="F29" s="7">
        <f t="shared" si="8"/>
        <v>1</v>
      </c>
      <c r="G29" s="1" t="s">
        <v>69</v>
      </c>
      <c r="H29" s="8">
        <f t="shared" si="13"/>
        <v>3.5000000000000003E-2</v>
      </c>
      <c r="I29" s="9">
        <f t="shared" si="14"/>
        <v>0.97500000000000031</v>
      </c>
      <c r="J29" s="1"/>
      <c r="K29" s="7">
        <f t="shared" si="15"/>
        <v>3.5999999999999996</v>
      </c>
      <c r="L29" s="1"/>
      <c r="M29" s="9">
        <f t="shared" si="16"/>
        <v>0</v>
      </c>
      <c r="N29" s="1"/>
      <c r="O29" s="1"/>
    </row>
    <row r="30" spans="1:15" s="6" customFormat="1" x14ac:dyDescent="0.25">
      <c r="A30" s="1" t="s">
        <v>65</v>
      </c>
      <c r="B30" s="1" t="s">
        <v>61</v>
      </c>
      <c r="C30" s="1" t="s">
        <v>66</v>
      </c>
      <c r="D30" s="1">
        <v>0.5</v>
      </c>
      <c r="E30" s="7">
        <f t="shared" si="12"/>
        <v>19.999999999999996</v>
      </c>
      <c r="F30" s="7">
        <f t="shared" si="8"/>
        <v>1</v>
      </c>
      <c r="G30" s="1" t="s">
        <v>69</v>
      </c>
      <c r="H30" s="8">
        <f t="shared" si="13"/>
        <v>2.5000000000000005E-2</v>
      </c>
      <c r="I30" s="9">
        <f t="shared" si="14"/>
        <v>1.0000000000000002</v>
      </c>
      <c r="J30" s="1"/>
      <c r="K30" s="7">
        <f t="shared" si="15"/>
        <v>3.5999999999999996</v>
      </c>
      <c r="L30" s="1"/>
      <c r="M30" s="9">
        <f t="shared" si="16"/>
        <v>0</v>
      </c>
      <c r="N30" s="1"/>
      <c r="O30" s="1"/>
    </row>
    <row r="31" spans="1:15" s="6" customFormat="1" x14ac:dyDescent="0.25">
      <c r="A31" s="1"/>
      <c r="B31" s="1"/>
      <c r="C31" s="1"/>
      <c r="D31" s="1"/>
      <c r="E31" s="7">
        <f t="shared" si="12"/>
        <v>19.999999999999996</v>
      </c>
      <c r="F31" s="7">
        <f t="shared" si="8"/>
        <v>1</v>
      </c>
      <c r="G31" s="1"/>
      <c r="H31" s="8">
        <f t="shared" si="13"/>
        <v>0</v>
      </c>
      <c r="I31" s="9">
        <f t="shared" si="14"/>
        <v>1.0000000000000002</v>
      </c>
      <c r="J31" s="1"/>
      <c r="K31" s="7">
        <f t="shared" si="15"/>
        <v>3.5999999999999996</v>
      </c>
      <c r="L31" s="1"/>
      <c r="M31" s="9">
        <f t="shared" si="16"/>
        <v>0</v>
      </c>
      <c r="N31" s="1"/>
      <c r="O31" s="1"/>
    </row>
    <row r="32" spans="1:15" s="6" customFormat="1" x14ac:dyDescent="0.25">
      <c r="A32" s="1"/>
      <c r="B32" s="1"/>
      <c r="C32" s="1"/>
      <c r="D32" s="1"/>
      <c r="E32" s="7">
        <f t="shared" si="12"/>
        <v>19.999999999999996</v>
      </c>
      <c r="F32" s="7">
        <f t="shared" si="8"/>
        <v>1</v>
      </c>
      <c r="G32" s="1"/>
      <c r="H32" s="8">
        <f t="shared" si="13"/>
        <v>0</v>
      </c>
      <c r="I32" s="9">
        <f t="shared" si="14"/>
        <v>1.0000000000000002</v>
      </c>
      <c r="J32" s="1"/>
      <c r="K32" s="7">
        <f t="shared" si="15"/>
        <v>3.5999999999999996</v>
      </c>
      <c r="L32" s="1"/>
      <c r="M32" s="9">
        <f t="shared" si="16"/>
        <v>0</v>
      </c>
      <c r="N32" s="1"/>
      <c r="O32" s="1"/>
    </row>
    <row r="33" spans="4:4" x14ac:dyDescent="0.25">
      <c r="D33">
        <f>SUM(D8:D32)</f>
        <v>19.999999999999996</v>
      </c>
    </row>
  </sheetData>
  <mergeCells count="3">
    <mergeCell ref="A1:I1"/>
    <mergeCell ref="D6:I6"/>
    <mergeCell ref="J6:N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UAM</dc:creator>
  <cp:lastModifiedBy>Alexis</cp:lastModifiedBy>
  <dcterms:created xsi:type="dcterms:W3CDTF">2014-09-19T01:15:20Z</dcterms:created>
  <dcterms:modified xsi:type="dcterms:W3CDTF">2015-10-28T13:01:26Z</dcterms:modified>
</cp:coreProperties>
</file>