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Users/carlosgallegojimenez/Documents/GitHub/assessment-tool/"/>
    </mc:Choice>
  </mc:AlternateContent>
  <xr:revisionPtr revIDLastSave="0" documentId="13_ncr:1_{75C6DC4B-A9FF-BC49-905A-8A2821165B84}" xr6:coauthVersionLast="47" xr6:coauthVersionMax="47" xr10:uidLastSave="{00000000-0000-0000-0000-000000000000}"/>
  <bookViews>
    <workbookView xWindow="0" yWindow="500" windowWidth="28800" windowHeight="16240" activeTab="2" xr2:uid="{598BFCD7-95E3-0E43-98B7-69BE89DE3471}"/>
  </bookViews>
  <sheets>
    <sheet name="Participants" sheetId="7" r:id="rId1"/>
    <sheet name="OCP - Open Questions" sheetId="6" r:id="rId2"/>
    <sheet name="OCP Cluster - Scoring" sheetId="1" r:id="rId3"/>
    <sheet name="Score-Pivot" sheetId="4" r:id="rId4"/>
  </sheets>
  <definedNames>
    <definedName name="_xlnm._FilterDatabase" localSheetId="2" hidden="1">'OCP Cluster - Scoring'!$A$9:$G$55</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 l="1"/>
  <c r="E6" i="1" s="1"/>
  <c r="G16" i="1"/>
  <c r="G15" i="1" l="1"/>
  <c r="G17" i="1"/>
  <c r="G18" i="1"/>
  <c r="G19" i="1"/>
  <c r="G20" i="1"/>
  <c r="G21" i="1"/>
  <c r="G22" i="1"/>
  <c r="G23" i="1"/>
  <c r="G24" i="1"/>
  <c r="G25" i="1"/>
  <c r="G26" i="1"/>
  <c r="G54" i="1"/>
  <c r="G29" i="1"/>
  <c r="G51" i="1"/>
  <c r="G52" i="1"/>
  <c r="G53" i="1"/>
  <c r="G47" i="1"/>
  <c r="G46" i="1"/>
  <c r="G45" i="1"/>
  <c r="G27" i="1"/>
  <c r="G13" i="1"/>
  <c r="G43" i="1"/>
  <c r="G42" i="1"/>
  <c r="G12" i="1"/>
  <c r="E4" i="1"/>
  <c r="G11" i="1"/>
  <c r="G14" i="1"/>
  <c r="G28" i="1"/>
  <c r="G30" i="1"/>
  <c r="G31" i="1"/>
  <c r="G32" i="1"/>
  <c r="G33" i="1"/>
  <c r="G34" i="1"/>
  <c r="G35" i="1"/>
  <c r="G36" i="1"/>
  <c r="G37" i="1"/>
  <c r="G38" i="1"/>
  <c r="G39" i="1"/>
  <c r="G40" i="1"/>
  <c r="G41" i="1"/>
  <c r="G44" i="1"/>
  <c r="G48" i="1"/>
  <c r="G49" i="1"/>
  <c r="G50" i="1"/>
  <c r="G55" i="1"/>
  <c r="G10" i="1"/>
</calcChain>
</file>

<file path=xl/sharedStrings.xml><?xml version="1.0" encoding="utf-8"?>
<sst xmlns="http://schemas.openxmlformats.org/spreadsheetml/2006/main" count="187" uniqueCount="124">
  <si>
    <t>Question</t>
  </si>
  <si>
    <t>Answer</t>
  </si>
  <si>
    <t>Comment</t>
  </si>
  <si>
    <t xml:space="preserve">Do you use logical isolation to separate teams and projects? </t>
  </si>
  <si>
    <t>Recommendation</t>
  </si>
  <si>
    <t>Is the API server only accessible from a limited set of IP address ranges?</t>
  </si>
  <si>
    <t>Try to minimize the number of physical OCP Clusters you deploy to isolate teams or applications.</t>
  </si>
  <si>
    <t xml:space="preserve">Which OAuth Provider for authentication of end users to API is used? </t>
  </si>
  <si>
    <t>Do you control access to cluster resources using OCP Role Based Access control?</t>
  </si>
  <si>
    <t xml:space="preserve">In case OCP is privately deployed on Cloud, is the control plane or API server restricted to a jumpbox (e.g. Bastion server)? </t>
  </si>
  <si>
    <t xml:space="preserve">In case OCP is deployed as IPI (e.g. VMware or ROKS), has it been configured to support cluster autoscaling? </t>
  </si>
  <si>
    <t xml:space="preserve">Do you make use of resources’ limits (CPU/Memory)? </t>
  </si>
  <si>
    <t xml:space="preserve">Do you make use of quotas? </t>
  </si>
  <si>
    <t xml:space="preserve">Do you make use of resources’ requests (CPU/Memory)? </t>
  </si>
  <si>
    <t>Do you make use of project templates?</t>
  </si>
  <si>
    <t>As you use base images for application images, do you automate the build of new images when the base image is updated?</t>
  </si>
  <si>
    <t xml:space="preserve">When deploying your application in (Azure/IBM Cloud/Oracle Cloud), spreading Virtual Machine (VM) instances across regions or availability zones creates network latency, which may impact the overall performance of your application. Do you define a proximity placement group make sure compute resources are physically located close to each other? </t>
  </si>
  <si>
    <t xml:space="preserve">Do you regularly check for cluster issues (e.g. through Red Hat Insights)? </t>
  </si>
  <si>
    <t xml:space="preserve">Have you provisioned a log aggregation tool (e.g. ELK)? </t>
  </si>
  <si>
    <t>Total # of questions</t>
  </si>
  <si>
    <t>Unaswered questions</t>
  </si>
  <si>
    <t>Do you scan the container image against vulnerabilities?</t>
  </si>
  <si>
    <t>Do you integrate Runtime Security for your pods? If yes, which tool is used?</t>
  </si>
  <si>
    <t>Do you use OCP internal or external container image registries? Or both?</t>
  </si>
  <si>
    <t>Do you prefer distroless images?</t>
  </si>
  <si>
    <t>Google distroless images</t>
  </si>
  <si>
    <t>Do you develop applications’ source code internally? How do you maintain and control it?</t>
  </si>
  <si>
    <t xml:space="preserve">Is the code-built process automated? </t>
  </si>
  <si>
    <t xml:space="preserve">Is there the ability to externalize configuration (outside source code)? </t>
  </si>
  <si>
    <t xml:space="preserve">Do you implement a Liveness probe on your application’s containers? </t>
  </si>
  <si>
    <t>Configure Liveness, Readiness and Startup Probes</t>
  </si>
  <si>
    <t xml:space="preserve">Do you implement a Startup probe on your application’s containers? </t>
  </si>
  <si>
    <t xml:space="preserve">Do you implement a Readiness probe on your application’s containers? </t>
  </si>
  <si>
    <t xml:space="preserve">Have you considered implementing prestop hooks? </t>
  </si>
  <si>
    <t xml:space="preserve">Do you apply tags to all resources? </t>
  </si>
  <si>
    <t xml:space="preserve">Do you specify the security context of your pod/container? </t>
  </si>
  <si>
    <t>SC for a Pod/Container</t>
  </si>
  <si>
    <t xml:space="preserve">Do you use the default namespace for deploying applications? </t>
  </si>
  <si>
    <t xml:space="preserve">Do you distribute ingress traffic? </t>
  </si>
  <si>
    <t xml:space="preserve">Do you secure your exposed applications with a web application firewall (WAF)? </t>
  </si>
  <si>
    <t>Do you control traffic flow with network policies?</t>
  </si>
  <si>
    <t>Do you configure default network policies in each namespace (e.g. Deny all)?</t>
  </si>
  <si>
    <t xml:space="preserve">Can you perform a whitespace deployment? </t>
  </si>
  <si>
    <t xml:space="preserve">Do you have defined Recovery Point Objective (RPO) per application on OCP Cluster? </t>
  </si>
  <si>
    <t xml:space="preserve">How often do you perform a Disaster Recovery Exercise? </t>
  </si>
  <si>
    <t>Do you obtain backups for applications’ persistent volumes? If yes, how?</t>
  </si>
  <si>
    <t xml:space="preserve">How often do you test the recovery process of backups obtained? </t>
  </si>
  <si>
    <t>Score</t>
  </si>
  <si>
    <t>Score Factor</t>
  </si>
  <si>
    <t>Cluster</t>
  </si>
  <si>
    <t>Container</t>
  </si>
  <si>
    <t>Development</t>
  </si>
  <si>
    <t>Network</t>
  </si>
  <si>
    <t>HA-DR</t>
  </si>
  <si>
    <t>Category</t>
  </si>
  <si>
    <t>Grand Total</t>
  </si>
  <si>
    <t>Total Score</t>
  </si>
  <si>
    <t>Max Achievable Score</t>
  </si>
  <si>
    <t>OCP Assessment (Open Questions)</t>
  </si>
  <si>
    <t>OCP Assessment (Scoring Matrix)</t>
  </si>
  <si>
    <t>Which business services are provided by the application(s) in scope?</t>
  </si>
  <si>
    <t>Business</t>
  </si>
  <si>
    <t>Is there an architectural diagram available for every application is scope?</t>
  </si>
  <si>
    <t>Which technologies are used for the implementation of every application in scope?</t>
  </si>
  <si>
    <t xml:space="preserve">Do you have an operational and updated configuration management database or application index? </t>
  </si>
  <si>
    <t xml:space="preserve">Which applications do you foresee to be more likely to benefit from rapid delivery processes aligned to container technology? </t>
  </si>
  <si>
    <t>Application on boarding</t>
  </si>
  <si>
    <t xml:space="preserve">How well does the application support clustering for resiliency or performance? </t>
  </si>
  <si>
    <t>Scale 1-5</t>
  </si>
  <si>
    <t>Does the application have a robust test suite to validate proper system behavior after onboarding to the new platform?</t>
  </si>
  <si>
    <t xml:space="preserve">Does it have a performance metrics baseline to compare against? </t>
  </si>
  <si>
    <t>Architecture</t>
  </si>
  <si>
    <t>CMDB</t>
  </si>
  <si>
    <t>Monitoring</t>
  </si>
  <si>
    <t>How do you monitor infrastructure and applications?</t>
  </si>
  <si>
    <t>Do you use a Certification Authority for issuing certificates used by OCP exposed services?</t>
  </si>
  <si>
    <t>Add runtime container security to your production Kubernetes workloads</t>
  </si>
  <si>
    <t xml:space="preserve">Do you run more than one replica per Deployment / Deployment Config? </t>
  </si>
  <si>
    <t>Ensure that your components are tagged, it could be business, security or technical tags and these tags will help to assess or apply relevant policies.</t>
  </si>
  <si>
    <t xml:space="preserve">Applications in a containerized environment should not be heavily reliant on specific IP/port bindings. Do you foresee or face any limitation in the specific rule of thumb for your applications? </t>
  </si>
  <si>
    <t xml:space="preserve">Do you implement autoscaling of your critical applications on expected increased load (e.g. End of month)? </t>
  </si>
  <si>
    <t xml:space="preserve">Do you have defined Recovery Time Objective (RTO) per  application on OCP Cluster? </t>
  </si>
  <si>
    <t>The API server is the central way to interact with your cluster. To improve cluster security and minimize attacks, the API server should only be accessible from a limited set of IP address ranges.</t>
  </si>
  <si>
    <t>Upgrade the minor version of the cluster at least in every three months.</t>
  </si>
  <si>
    <t>Control access to cluster resources using Kubernetes role-based access control.</t>
  </si>
  <si>
    <t>Use a certified security identity provider.</t>
  </si>
  <si>
    <t>Secure access to the API server using authorized IP address ranges.</t>
  </si>
  <si>
    <t>Applying autoscaling to an OpenShift Container Platform cluster</t>
  </si>
  <si>
    <t>Each time a base image is updated, you should also update any downstream container images.</t>
  </si>
  <si>
    <t>How often do you upgrade your OCP Cluster? Every X months?</t>
  </si>
  <si>
    <t>Identify HA of image registry (in case of internal registry how many replicas are deployed?)</t>
  </si>
  <si>
    <t>In case of a DR exercise do you achieve the defined RTO?</t>
  </si>
  <si>
    <t>In case of a DR exercise do you achieve the defined RPO?</t>
  </si>
  <si>
    <t>Each time a base image is updated, you should also update any downstream container images. The same applies when your code version is updated. Integrate this build process into validation and deployment pipelines such as Jenkins or S2I.</t>
  </si>
  <si>
    <t>It’s recommended to keep all applications in a namespace other than default.</t>
  </si>
  <si>
    <t xml:space="preserve">Use network policies to allow or deny traffic to pods. By default, all traffic is allowed between pods within a cluster. For improved security, define rules that limit pod communication. Network policy is a Kubernetes feature that lets you control the traffic flow between pods. You can choose to allow or deny traffic based on settings such as assigned labels, namespace, or traffic port. The use of network policies gives a cloud-native way to control the flow of traffic. </t>
  </si>
  <si>
    <t>Start by creating a deny all policy in each namespace and then add specific policies.</t>
  </si>
  <si>
    <t>RPO (Recovery Point Objective) Explained</t>
  </si>
  <si>
    <t>RTO (Recovery Time Objective) Explained</t>
  </si>
  <si>
    <r>
      <t xml:space="preserve">Container Lifecycle Hooks
</t>
    </r>
    <r>
      <rPr>
        <sz val="12"/>
        <color theme="10"/>
        <rFont val="Calibri (Body)"/>
      </rPr>
      <t>If your application doesn’t gracefully shut down when receiving a SIGTERM you can use this hook to trigger a graceful shutdown. Most programs gracefully shut down when receiving a SIGTERM, but if you are using third-party code or are managing a system you don’t have control over, the preStop hook is a great way to trigger a graceful shutdown without modifying the application.</t>
    </r>
  </si>
  <si>
    <t>To distribute HTTP or HTTPS traffic to your applications, use multiple ingress controllers. 
https://rubix.nl/setting-up-multiple-ingress-controllers-on-openshift-4-x/</t>
  </si>
  <si>
    <t>Propose solution for automated architecture as a code</t>
  </si>
  <si>
    <t>Propose WatsonAIOPs, Instana, Turbonomic</t>
  </si>
  <si>
    <t>Do you allow deploying containers only from known registries?</t>
  </si>
  <si>
    <t>Company</t>
  </si>
  <si>
    <t>Name</t>
  </si>
  <si>
    <t>Advice on how to conduct infrastructure tests (e.g. VMs) for resiliency</t>
  </si>
  <si>
    <t>Customer Name</t>
  </si>
  <si>
    <t>Date</t>
  </si>
  <si>
    <t>A whitespace (greenfield) deployment is the exercise to delete everything and to redeploy the whole platform in an automated way</t>
  </si>
  <si>
    <t>Restore of backups should be tested as frequently as possible</t>
  </si>
  <si>
    <t>&lt;Customer&gt;</t>
  </si>
  <si>
    <t>&lt;date&gt;</t>
  </si>
  <si>
    <t>Sysdig, IBM Cloud Monitoring</t>
  </si>
  <si>
    <t>Categories</t>
  </si>
  <si>
    <t>Cluster, Container, Development, Network, HA-DR</t>
  </si>
  <si>
    <t>Yes</t>
  </si>
  <si>
    <t>jejej</t>
  </si>
  <si>
    <t>jaja</t>
  </si>
  <si>
    <t>No</t>
  </si>
  <si>
    <t>uwu</t>
  </si>
  <si>
    <t>yass</t>
  </si>
  <si>
    <t>unga</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</si>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</sst>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0"/>
      <name val="Calibri"/>
      <family val="2"/>
      <scheme val="minor"/>
    </font>
    <font>
      <b/>
      <sz val="12"/>
      <color theme="1"/>
      <name val="Calibri"/>
      <family val="2"/>
      <scheme val="minor"/>
    </font>
    <font>
      <sz val="8"/>
      <name val="Calibri"/>
      <family val="2"/>
      <scheme val="minor"/>
    </font>
    <font>
      <b/>
      <sz val="16"/>
      <color theme="0"/>
      <name val="Calibri"/>
      <family val="2"/>
      <scheme val="minor"/>
    </font>
    <font>
      <u/>
      <sz val="12"/>
      <color theme="10"/>
      <name val="Calibri"/>
      <family val="2"/>
      <scheme val="minor"/>
    </font>
    <font>
      <sz val="12"/>
      <color theme="1"/>
      <name val="Calibri"/>
      <family val="2"/>
      <scheme val="minor"/>
    </font>
    <font>
      <sz val="12"/>
      <color theme="10"/>
      <name val="Calibri (Body)"/>
    </font>
    <font>
      <sz val="12"/>
      <color rgb="FF006100"/>
      <name val="Calibri"/>
      <family val="2"/>
      <scheme val="minor"/>
    </font>
    <font>
      <sz val="12"/>
      <color rgb="FFFF0000"/>
      <name val="Calibri"/>
      <family val="2"/>
      <scheme val="minor"/>
    </font>
    <font>
      <sz val="12"/>
      <color rgb="FFFF0000"/>
      <name val="Calibri (Body)"/>
    </font>
  </fonts>
  <fills count="4">
    <fill>
      <patternFill patternType="none"/>
    </fill>
    <fill>
      <patternFill patternType="gray125"/>
    </fill>
    <fill>
      <patternFill patternType="solid">
        <fgColor theme="1"/>
        <bgColor indexed="64"/>
      </patternFill>
    </fill>
    <fill>
      <patternFill patternType="solid">
        <fgColor rgb="FFC6EFCE"/>
      </patternFill>
    </fill>
  </fills>
  <borders count="11">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5" fillId="0" borderId="0" applyNumberFormat="0" applyFill="0" applyBorder="0" applyAlignment="0" applyProtection="0"/>
    <xf numFmtId="9" fontId="6" fillId="0" borderId="0" applyFont="0" applyFill="0" applyBorder="0" applyAlignment="0" applyProtection="0"/>
    <xf numFmtId="0" fontId="8" fillId="3" borderId="0" applyNumberFormat="0" applyBorder="0" applyAlignment="0" applyProtection="0"/>
  </cellStyleXfs>
  <cellXfs count="44">
    <xf numFmtId="0" fontId="0" fillId="0" borderId="0" xfId="0"/>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Border="1" applyAlignment="1">
      <alignment vertical="center" wrapText="1"/>
    </xf>
    <xf numFmtId="0" fontId="1" fillId="2" borderId="1" xfId="0" applyFont="1" applyFill="1" applyBorder="1" applyAlignment="1">
      <alignment vertical="center"/>
    </xf>
    <xf numFmtId="0" fontId="1" fillId="2" borderId="1" xfId="0" applyFont="1" applyFill="1" applyBorder="1" applyAlignment="1">
      <alignment horizontal="center" vertical="center"/>
    </xf>
    <xf numFmtId="0" fontId="2" fillId="0" borderId="0" xfId="0" applyFont="1" applyAlignment="1">
      <alignment horizontal="right" vertical="center"/>
    </xf>
    <xf numFmtId="0" fontId="0" fillId="0" borderId="0" xfId="0" applyAlignment="1">
      <alignment horizontal="left" vertical="center" indent="1"/>
    </xf>
    <xf numFmtId="0" fontId="5" fillId="0" borderId="1" xfId="1" applyBorder="1" applyAlignment="1">
      <alignment vertical="center"/>
    </xf>
    <xf numFmtId="0" fontId="0" fillId="0" borderId="0" xfId="0" applyAlignment="1">
      <alignment horizontal="left"/>
    </xf>
    <xf numFmtId="0" fontId="0" fillId="0" borderId="1" xfId="0" applyBorder="1" applyAlignment="1">
      <alignment horizontal="center" vertical="center" wrapText="1"/>
    </xf>
    <xf numFmtId="0" fontId="0" fillId="0" borderId="0" xfId="0" applyAlignment="1">
      <alignment vertical="center" wrapText="1"/>
    </xf>
    <xf numFmtId="9" fontId="0" fillId="0" borderId="0" xfId="2" applyFont="1" applyAlignment="1">
      <alignment horizontal="left" vertical="center" indent="1"/>
    </xf>
    <xf numFmtId="14" fontId="1" fillId="2" borderId="2" xfId="0" applyNumberFormat="1" applyFont="1" applyFill="1" applyBorder="1" applyAlignment="1">
      <alignment vertical="center"/>
    </xf>
    <xf numFmtId="0" fontId="9" fillId="0" borderId="1" xfId="0" applyFont="1" applyBorder="1" applyAlignment="1">
      <alignment vertical="center"/>
    </xf>
    <xf numFmtId="0" fontId="1" fillId="2" borderId="2" xfId="0" applyFont="1" applyFill="1" applyBorder="1" applyAlignment="1">
      <alignment horizontal="right" vertical="center"/>
    </xf>
    <xf numFmtId="0" fontId="10" fillId="0" borderId="1" xfId="0" applyFont="1" applyBorder="1" applyAlignment="1">
      <alignment vertical="center"/>
    </xf>
    <xf numFmtId="0" fontId="1" fillId="2" borderId="3" xfId="0" applyFont="1" applyFill="1" applyBorder="1" applyAlignment="1">
      <alignment horizontal="center" vertical="center"/>
    </xf>
    <xf numFmtId="0" fontId="1" fillId="2" borderId="4" xfId="0" applyFont="1" applyFill="1" applyBorder="1" applyAlignment="1">
      <alignment vertical="center"/>
    </xf>
    <xf numFmtId="0" fontId="1" fillId="2" borderId="4" xfId="0" applyFont="1" applyFill="1" applyBorder="1" applyAlignment="1">
      <alignment horizontal="center" vertical="center"/>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5" fillId="0" borderId="0" xfId="1" applyBorder="1" applyAlignment="1">
      <alignment vertical="center"/>
    </xf>
    <xf numFmtId="0" fontId="0" fillId="0" borderId="8" xfId="0" applyBorder="1" applyAlignment="1">
      <alignment horizontal="center" vertical="center"/>
    </xf>
    <xf numFmtId="0" fontId="0" fillId="0" borderId="9" xfId="0" applyBorder="1" applyAlignment="1">
      <alignment vertical="center" wrapText="1"/>
    </xf>
    <xf numFmtId="0" fontId="0" fillId="0" borderId="9" xfId="0" applyBorder="1" applyAlignment="1">
      <alignment horizontal="center" vertical="center"/>
    </xf>
    <xf numFmtId="0" fontId="0" fillId="0" borderId="9" xfId="0" applyBorder="1" applyAlignment="1">
      <alignment horizontal="left"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5" fillId="0" borderId="0" xfId="1" applyBorder="1" applyAlignment="1">
      <alignment vertical="center" wrapText="1"/>
    </xf>
    <xf numFmtId="0" fontId="0" fillId="0" borderId="9" xfId="0" applyBorder="1" applyAlignment="1">
      <alignment vertical="center"/>
    </xf>
    <xf numFmtId="0" fontId="5" fillId="0" borderId="9" xfId="1" applyBorder="1" applyAlignment="1">
      <alignment vertical="center"/>
    </xf>
    <xf numFmtId="0" fontId="0" fillId="0" borderId="4" xfId="0" applyBorder="1" applyAlignment="1">
      <alignment vertical="center" wrapText="1"/>
    </xf>
    <xf numFmtId="9" fontId="0" fillId="0" borderId="0" xfId="2" applyFont="1"/>
    <xf numFmtId="0" fontId="8" fillId="0" borderId="1" xfId="3" applyFill="1" applyBorder="1" applyAlignment="1">
      <alignment horizontal="center" vertical="center"/>
    </xf>
    <xf numFmtId="14" fontId="1" fillId="2" borderId="2" xfId="0" applyNumberFormat="1" applyFont="1" applyFill="1" applyBorder="1" applyAlignment="1">
      <alignment horizontal="right" vertical="center"/>
    </xf>
    <xf numFmtId="0" fontId="4" fillId="2" borderId="0" xfId="0" applyFont="1" applyFill="1" applyAlignment="1">
      <alignment horizontal="center" vertical="center"/>
    </xf>
  </cellXfs>
  <cellStyles count="4">
    <cellStyle name="Bueno" xfId="3" builtinId="26"/>
    <cellStyle name="Hipervínculo" xfId="1" builtinId="8"/>
    <cellStyle name="Normal" xfId="0" builtinId="0"/>
    <cellStyle name="Porcentaje" xfId="2" builtinId="5"/>
  </cellStyles>
  <dxfs count="10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B1D6B8"/>
      <color rgb="FFE9B6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A4-F945-A9FA-3A17A193C8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A4-F945-A9FA-3A17A193C8B6}"/>
              </c:ext>
            </c:extLst>
          </c:dPt>
          <c:cat>
            <c:strRef>
              <c:f>'OCP Cluster - Scoring'!$D$4:$D$5</c:f>
              <c:strCache>
                <c:ptCount val="2"/>
                <c:pt idx="0">
                  <c:v>Total # of questions</c:v>
                </c:pt>
                <c:pt idx="1">
                  <c:v>Unaswered questions</c:v>
                </c:pt>
              </c:strCache>
            </c:strRef>
          </c:cat>
          <c:val>
            <c:numRef>
              <c:f>'OCP Cluster - Scoring'!$E$4:$E$5</c:f>
              <c:numCache>
                <c:formatCode>General</c:formatCode>
                <c:ptCount val="2"/>
                <c:pt idx="0">
                  <c:v>46</c:v>
                </c:pt>
                <c:pt idx="1">
                  <c:v>41</c:v>
                </c:pt>
              </c:numCache>
            </c:numRef>
          </c:val>
          <c:extLst>
            <c:ext xmlns:c16="http://schemas.microsoft.com/office/drawing/2014/chart" uri="{C3380CC4-5D6E-409C-BE32-E72D297353CC}">
              <c16:uniqueId val="{00000000-10BB-7F43-9AB2-C1128389C8B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pivotSource>
    <c:name>[2_OCP_Assessment_Questionnaire_OCP_Installed_v2.xlsx]Score-Pivot!Score by Category</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cap="rnd">
            <a:solidFill>
              <a:schemeClr val="accent1"/>
            </a:solid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'Score-Pivot'!$B$2</c:f>
              <c:strCache>
                <c:ptCount val="1"/>
                <c:pt idx="0">
                  <c:v>Total 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'Score-Pivot'!$A$3:$A$8</c:f>
              <c:strCache>
                <c:ptCount val="5"/>
                <c:pt idx="0">
                  <c:v>Cluster</c:v>
                </c:pt>
                <c:pt idx="1">
                  <c:v>Container</c:v>
                </c:pt>
                <c:pt idx="2">
                  <c:v>Development</c:v>
                </c:pt>
                <c:pt idx="3">
                  <c:v>HA-DR</c:v>
                </c:pt>
                <c:pt idx="4">
                  <c:v>Network</c:v>
                </c:pt>
              </c:strCache>
            </c:strRef>
          </c:cat>
          <c:val>
            <c:numRef>
              <c:f>'Score-Pivot'!$B$3:$B$8</c:f>
              <c:numCache>
                <c:formatCode>General</c:formatCode>
                <c:ptCount val="5"/>
                <c:pt idx="0">
                  <c:v>10</c:v>
                </c:pt>
                <c:pt idx="1">
                  <c:v>0</c:v>
                </c:pt>
                <c:pt idx="2">
                  <c:v>0</c:v>
                </c:pt>
                <c:pt idx="3">
                  <c:v>10</c:v>
                </c:pt>
                <c:pt idx="4">
                  <c:v>0</c:v>
                </c:pt>
              </c:numCache>
            </c:numRef>
          </c:val>
          <c:extLst>
            <c:ext xmlns:c16="http://schemas.microsoft.com/office/drawing/2014/chart" uri="{C3380CC4-5D6E-409C-BE32-E72D297353CC}">
              <c16:uniqueId val="{00000000-007C-AF43-A852-93C2D0536548}"/>
            </c:ext>
          </c:extLst>
        </c:ser>
        <c:ser>
          <c:idx val="1"/>
          <c:order val="1"/>
          <c:tx>
            <c:strRef>
              <c:f>'Score-Pivot'!$C$2</c:f>
              <c:strCache>
                <c:ptCount val="1"/>
                <c:pt idx="0">
                  <c:v>Max Achievable Score</c:v>
                </c:pt>
              </c:strCache>
            </c:strRef>
          </c:tx>
          <c:spPr>
            <a:solidFill>
              <a:schemeClr val="accent2"/>
            </a:solidFill>
            <a:ln>
              <a:noFill/>
            </a:ln>
            <a:effectLst/>
          </c:spPr>
          <c:invertIfNegative val="0"/>
          <c:dPt>
            <c:idx val="4"/>
            <c:invertIfNegative val="0"/>
            <c:bubble3D val="0"/>
            <c:spPr>
              <a:solidFill>
                <a:schemeClr val="accent2"/>
              </a:solidFill>
              <a:ln cap="rnd">
                <a:solidFill>
                  <a:schemeClr val="accent1"/>
                </a:solidFill>
              </a:ln>
              <a:effectLst/>
            </c:spPr>
            <c:extLst>
              <c:ext xmlns:c16="http://schemas.microsoft.com/office/drawing/2014/chart" uri="{C3380CC4-5D6E-409C-BE32-E72D297353CC}">
                <c16:uniqueId val="{00000003-007C-AF43-A852-93C2D05365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'Score-Pivot'!$A$3:$A$8</c:f>
              <c:strCache>
                <c:ptCount val="5"/>
                <c:pt idx="0">
                  <c:v>Cluster</c:v>
                </c:pt>
                <c:pt idx="1">
                  <c:v>Container</c:v>
                </c:pt>
                <c:pt idx="2">
                  <c:v>Development</c:v>
                </c:pt>
                <c:pt idx="3">
                  <c:v>HA-DR</c:v>
                </c:pt>
                <c:pt idx="4">
                  <c:v>Network</c:v>
                </c:pt>
              </c:strCache>
            </c:strRef>
          </c:cat>
          <c:val>
            <c:numRef>
              <c:f>'Score-Pivot'!$C$3:$C$8</c:f>
              <c:numCache>
                <c:formatCode>General</c:formatCode>
                <c:ptCount val="5"/>
                <c:pt idx="0">
                  <c:v>160</c:v>
                </c:pt>
                <c:pt idx="1">
                  <c:v>50</c:v>
                </c:pt>
                <c:pt idx="2">
                  <c:v>120</c:v>
                </c:pt>
                <c:pt idx="3">
                  <c:v>80</c:v>
                </c:pt>
                <c:pt idx="4">
                  <c:v>50</c:v>
                </c:pt>
              </c:numCache>
            </c:numRef>
          </c:val>
          <c:extLst>
            <c:ext xmlns:c16="http://schemas.microsoft.com/office/drawing/2014/chart" uri="{C3380CC4-5D6E-409C-BE32-E72D297353CC}">
              <c16:uniqueId val="{00000001-007C-AF43-A852-93C2D0536548}"/>
            </c:ext>
          </c:extLst>
        </c:ser>
        <c:dLbls>
          <c:showLegendKey val="0"/>
          <c:showVal val="0"/>
          <c:showCatName val="0"/>
          <c:showSerName val="0"/>
          <c:showPercent val="0"/>
          <c:showBubbleSize val="0"/>
        </c:dLbls>
        <c:gapWidth val="219"/>
        <c:overlap val="-27"/>
        <c:axId val="1994646239"/>
        <c:axId val="1982130607"/>
      </c:barChart>
      <c:catAx>
        <c:axId val="199464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982130607"/>
        <c:crosses val="autoZero"/>
        <c:auto val="1"/>
        <c:lblAlgn val="ctr"/>
        <c:lblOffset val="100"/>
        <c:noMultiLvlLbl val="0"/>
      </c:catAx>
      <c:valAx>
        <c:axId val="198213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9464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outerShdw blurRad="50800" dist="38100" dir="2700000" algn="tl" rotWithShape="0">
        <a:prstClr val="black">
          <a:alpha val="40000"/>
        </a:prstClr>
      </a:outerShdw>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10583</xdr:colOff>
      <xdr:row>0</xdr:row>
      <xdr:rowOff>1</xdr:rowOff>
    </xdr:from>
    <xdr:to>
      <xdr:col>7</xdr:col>
      <xdr:colOff>0</xdr:colOff>
      <xdr:row>6</xdr:row>
      <xdr:rowOff>0</xdr:rowOff>
    </xdr:to>
    <xdr:graphicFrame macro="">
      <xdr:nvGraphicFramePr>
        <xdr:cNvPr id="2" name="Chart 1">
          <a:extLst>
            <a:ext uri="{FF2B5EF4-FFF2-40B4-BE49-F238E27FC236}">
              <a16:creationId xmlns:a16="http://schemas.microsoft.com/office/drawing/2014/main" id="{E45ACEB5-B0A1-5F40-B20C-FE2C80C1F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791883</xdr:colOff>
      <xdr:row>0</xdr:row>
      <xdr:rowOff>0</xdr:rowOff>
    </xdr:from>
    <xdr:to>
      <xdr:col>16</xdr:col>
      <xdr:colOff>206936</xdr:colOff>
      <xdr:row>23</xdr:row>
      <xdr:rowOff>63500</xdr:rowOff>
    </xdr:to>
    <xdr:graphicFrame macro="">
      <xdr:nvGraphicFramePr>
        <xdr:cNvPr id="2" name="Chart 1">
          <a:extLst>
            <a:ext uri="{FF2B5EF4-FFF2-40B4-BE49-F238E27FC236}">
              <a16:creationId xmlns:a16="http://schemas.microsoft.com/office/drawing/2014/main" id="{ECE72823-4719-7146-A537-21F06AAE4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38.649343055557" createdVersion="7" refreshedVersion="7" minRefreshableVersion="3" recordCount="46" xr:uid="{9552F5E3-BAC1-824A-BB1C-9AD530E25331}">
  <cacheSource type="worksheet">
    <worksheetSource ref="A9:G55" sheet="OCP Cluster - Scoring"/>
  </cacheSource>
  <cacheFields count="7">
    <cacheField name="Category" numFmtId="0">
      <sharedItems count="5">
        <s v="Cluster"/>
        <s v="Container"/>
        <s v="Development"/>
        <s v="Network"/>
        <s v="HA-DR"/>
      </sharedItems>
    </cacheField>
    <cacheField name="Question" numFmtId="0">
      <sharedItems longText="1"/>
    </cacheField>
    <cacheField name="Answer" numFmtId="0">
      <sharedItems containsNonDate="0" containsString="0" containsBlank="1"/>
    </cacheField>
    <cacheField name="Comment" numFmtId="0">
      <sharedItems containsNonDate="0" containsString="0" containsBlank="1"/>
    </cacheField>
    <cacheField name="Recommendation" numFmtId="0">
      <sharedItems containsBlank="1" longText="1"/>
    </cacheField>
    <cacheField name="Score Factor" numFmtId="0">
      <sharedItems containsSemiMixedTypes="0" containsString="0" containsNumber="1" containsInteger="1" minValue="10" maxValue="10"/>
    </cacheField>
    <cacheField name="Score" numFmtId="0">
      <sharedItems containsSemiMixedTypes="0" containsString="0" containsNumber="1" containsInteger="1" minValue="0"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x v="0"/>
    <s v="Do you use logical isolation to separate teams and projects? "/>
    <m/>
    <m/>
    <s v="Try to minimize the number of physical OCP Clusters you deploy to isolate teams or applications."/>
    <n v="10"/>
    <n v="0"/>
  </r>
  <r>
    <x v="0"/>
    <s v="Is the API server only accessible from a limited set of IP address ranges?"/>
    <m/>
    <m/>
    <s v="The API server is the central way to interact with your cluster. To improve cluster security and minimize attacks, the API server should only be accessible from a limited set of IP address ranges."/>
    <n v="10"/>
    <n v="0"/>
  </r>
  <r>
    <x v="0"/>
    <s v="Which OAuth Provider for authentication of end users to API is used? "/>
    <m/>
    <m/>
    <s v="Use a certified security identity provider."/>
    <n v="10"/>
    <n v="0"/>
  </r>
  <r>
    <x v="0"/>
    <s v="How often do you upgrade your OCP Cluster? Every X months?"/>
    <m/>
    <m/>
    <s v="Upgrade the minor version of the cluster at least in every three months."/>
    <n v="10"/>
    <n v="0"/>
  </r>
  <r>
    <x v="0"/>
    <s v="Do you control access to cluster resources using OCP Role Based Access control?"/>
    <m/>
    <m/>
    <s v="Control access to cluster resources using Kubernetes role-based access control."/>
    <n v="10"/>
    <n v="0"/>
  </r>
  <r>
    <x v="0"/>
    <s v="In case OCP is privately deployed on Cloud, is the control plane or API server restricted to a jumpbox (e.g. Bastion server)? "/>
    <m/>
    <m/>
    <s v="Secure access to the API server using authorized IP address ranges."/>
    <n v="10"/>
    <n v="0"/>
  </r>
  <r>
    <x v="0"/>
    <s v="In case OCP is deployed as IPI (e.g. VMware or ROKS), has it been configured to support cluster autoscaling? "/>
    <m/>
    <m/>
    <s v="Applying autoscaling to an OpenShift Container Platform cluster"/>
    <n v="10"/>
    <n v="10"/>
  </r>
  <r>
    <x v="0"/>
    <s v="Do you make use of resources’ limits (CPU/Memory)? "/>
    <m/>
    <m/>
    <m/>
    <n v="10"/>
    <n v="0"/>
  </r>
  <r>
    <x v="0"/>
    <s v="Do you make use of resources’ requests (CPU/Memory)? "/>
    <m/>
    <m/>
    <m/>
    <n v="10"/>
    <n v="0"/>
  </r>
  <r>
    <x v="0"/>
    <s v="Do you make use of quotas? "/>
    <m/>
    <m/>
    <m/>
    <n v="10"/>
    <n v="0"/>
  </r>
  <r>
    <x v="0"/>
    <s v="Do you make use of project templates?"/>
    <m/>
    <m/>
    <m/>
    <n v="10"/>
    <n v="0"/>
  </r>
  <r>
    <x v="0"/>
    <s v="As you use base images for application images, do you automate the build of new images when the base image is updated?"/>
    <m/>
    <m/>
    <s v="Each time a base image is updated, you should also update any downstream container images."/>
    <n v="10"/>
    <n v="0"/>
  </r>
  <r>
    <x v="0"/>
    <s v="When deploying your application in (Azure/IBM Cloud/Oracle Cloud), spreading Virtual Machine (VM) instances across regions or availability zones creates network latency, which may impact the overall performance of your application. Do you define a proximity placement group make sure compute resources are physically located close to each other? "/>
    <m/>
    <m/>
    <m/>
    <n v="10"/>
    <n v="0"/>
  </r>
  <r>
    <x v="0"/>
    <s v="Do you regularly check for cluster issues (e.g. through Red Hat Insights)? "/>
    <m/>
    <m/>
    <m/>
    <n v="10"/>
    <n v="0"/>
  </r>
  <r>
    <x v="0"/>
    <s v="Have you provisioned a log aggregation tool (e.g. ELK)? "/>
    <m/>
    <m/>
    <m/>
    <n v="10"/>
    <n v="0"/>
  </r>
  <r>
    <x v="0"/>
    <s v="Do you use a Certification Authority for issuing certificates used by OCP exposed services?"/>
    <m/>
    <m/>
    <m/>
    <n v="10"/>
    <n v="0"/>
  </r>
  <r>
    <x v="1"/>
    <s v="Do you scan the container image against vulnerabilities?"/>
    <m/>
    <m/>
    <s v="Sysdig, check for Pilot"/>
    <n v="10"/>
    <n v="0"/>
  </r>
  <r>
    <x v="1"/>
    <s v="Do you allow deploying containers only from known registries?"/>
    <m/>
    <m/>
    <m/>
    <n v="10"/>
    <n v="0"/>
  </r>
  <r>
    <x v="1"/>
    <s v="Do you integrate Runtime Security for your pods? If yes, which tool is used?"/>
    <m/>
    <m/>
    <s v="Add runtime container security to your production Kubernetes workloads"/>
    <n v="10"/>
    <n v="0"/>
  </r>
  <r>
    <x v="1"/>
    <s v="Do you use OCP internal or external container image registries? Or both?"/>
    <m/>
    <m/>
    <s v="Identify HA of image registry (in case of internal registry how many replicas are deployed?)"/>
    <n v="10"/>
    <n v="0"/>
  </r>
  <r>
    <x v="1"/>
    <s v="Do you prefer distroless images?"/>
    <m/>
    <m/>
    <s v="Google distroless images"/>
    <n v="10"/>
    <n v="0"/>
  </r>
  <r>
    <x v="2"/>
    <s v="Do you develop applications’ source code internally? How do you maintain and control it?"/>
    <m/>
    <m/>
    <m/>
    <n v="10"/>
    <n v="0"/>
  </r>
  <r>
    <x v="2"/>
    <s v="Is the code-built process automated? "/>
    <m/>
    <m/>
    <s v="Each time a base image is updated, you should also update any downstream container images. The same applies when your code version is updated. Integrate this build process into validation and deployment pipelines such as Jenkins or S2I."/>
    <n v="10"/>
    <n v="0"/>
  </r>
  <r>
    <x v="2"/>
    <s v="Is there the ability to externalize configuration (outside source code)? "/>
    <m/>
    <m/>
    <m/>
    <n v="10"/>
    <n v="0"/>
  </r>
  <r>
    <x v="2"/>
    <s v="Do you implement a Liveness probe on your application’s containers? "/>
    <m/>
    <m/>
    <s v="Configure Liveness, Readiness and Startup Probes"/>
    <n v="10"/>
    <n v="0"/>
  </r>
  <r>
    <x v="2"/>
    <s v="Do you implement a Startup probe on your application’s containers? "/>
    <m/>
    <m/>
    <s v="Configure Liveness, Readiness and Startup Probes"/>
    <n v="10"/>
    <n v="0"/>
  </r>
  <r>
    <x v="2"/>
    <s v="Do you implement a Readiness probe on your application’s containers? "/>
    <m/>
    <m/>
    <s v="Configure Liveness, Readiness and Startup Probes"/>
    <n v="10"/>
    <n v="0"/>
  </r>
  <r>
    <x v="2"/>
    <s v="Have you considered implementing prestop hooks? "/>
    <m/>
    <m/>
    <s v="Container Lifecycle Hooks_x000a__x000a_If your application doesn’t gracefully shut down when receiving a SIGTERM you can use this hook to trigger a graceful shutdown. Most programs gracefully shut down when receiving a SIGTERM, but if you are using third-party code or are managing a system you don’t have control over, the preStop hook is a great way to trigger a graceful shutdown without modifying the application."/>
    <n v="10"/>
    <n v="0"/>
  </r>
  <r>
    <x v="2"/>
    <s v="Do you run more than one replica per Deployment / Deployment Config? "/>
    <m/>
    <m/>
    <m/>
    <n v="10"/>
    <n v="0"/>
  </r>
  <r>
    <x v="2"/>
    <s v="Do you apply tags to all resources? "/>
    <m/>
    <m/>
    <s v="Ensure that your components are tagged, it could be business, security or technical tags and these tags will help to assess or apply relevant policies."/>
    <n v="10"/>
    <n v="0"/>
  </r>
  <r>
    <x v="2"/>
    <s v="Do you implement autoscaling of your critical applications on expected increased load (e.g. End of month)? "/>
    <m/>
    <m/>
    <m/>
    <n v="10"/>
    <n v="0"/>
  </r>
  <r>
    <x v="2"/>
    <s v="Do you specify the security context of your pod/container? "/>
    <m/>
    <m/>
    <s v="SC for a Pod/Container"/>
    <n v="10"/>
    <n v="0"/>
  </r>
  <r>
    <x v="2"/>
    <s v="Do you use the default namespace for deploying applications? "/>
    <m/>
    <m/>
    <s v="It’s recommended to keep all applications in a namespace other than default."/>
    <n v="10"/>
    <n v="0"/>
  </r>
  <r>
    <x v="3"/>
    <s v="Applications in a containerized environment should not be heavily reliant on specific IP/port bindings. Do you foresee or face any limitation in the specific rule of thumb for your applications? "/>
    <m/>
    <m/>
    <m/>
    <n v="10"/>
    <n v="0"/>
  </r>
  <r>
    <x v="3"/>
    <s v="Do you distribute ingress traffic? "/>
    <m/>
    <m/>
    <s v="To distribute HTTP or HTTPS traffic to your applications, use multiple ingress controllers. _x000a__x000a_https://rubix.nl/setting-up-multiple-ingress-controllers-on-openshift-4-x/"/>
    <n v="10"/>
    <n v="0"/>
  </r>
  <r>
    <x v="3"/>
    <s v="Do you secure your exposed applications with a web application firewall (WAF)? "/>
    <m/>
    <m/>
    <m/>
    <n v="10"/>
    <n v="0"/>
  </r>
  <r>
    <x v="3"/>
    <s v="Do you control traffic flow with network policies?"/>
    <m/>
    <m/>
    <s v="Use network policies to allow or deny traffic to pods. By default, all traffic is allowed between pods within a cluster. For improved security, define rules that limit pod communication. Network policy is a Kubernetes feature that lets you control the traffic flow between pods. You can choose to allow or deny traffic based on settings such as assigned labels, namespace, or traffic port. The use of network policies gives a cloud-native way to control the flow of traffic. "/>
    <n v="10"/>
    <n v="0"/>
  </r>
  <r>
    <x v="3"/>
    <s v="Do you configure default network policies in each namespace (e.g. Deny all)?"/>
    <m/>
    <m/>
    <s v="Start by creating a deny all policy in each namespace and then add specific policies."/>
    <n v="10"/>
    <n v="0"/>
  </r>
  <r>
    <x v="4"/>
    <s v="Can you perform a whitespace deployment? "/>
    <m/>
    <m/>
    <s v="A whitespace (greenfield) deployment is the exercise to delete everything and to redeploy the whole platform in an automated way"/>
    <n v="10"/>
    <n v="0"/>
  </r>
  <r>
    <x v="4"/>
    <s v="Do you have defined Recovery Time Objective (RTO) per  application on OCP Cluster? "/>
    <m/>
    <m/>
    <s v="RTO (Recovery Time Objective) Explained"/>
    <n v="10"/>
    <n v="0"/>
  </r>
  <r>
    <x v="4"/>
    <s v="Do you have defined Recovery Point Objective (RPO) per application on OCP Cluster? "/>
    <m/>
    <m/>
    <s v="RPO (Recovery Point Objective) Explained"/>
    <n v="10"/>
    <n v="0"/>
  </r>
  <r>
    <x v="4"/>
    <s v="How often do you perform a Disaster Recovery Exercise? "/>
    <m/>
    <m/>
    <m/>
    <n v="10"/>
    <n v="0"/>
  </r>
  <r>
    <x v="4"/>
    <s v="In case of a DR exercise do you achieve the defined RTO?"/>
    <m/>
    <m/>
    <s v="RTO (Recovery Time Objective) Explained"/>
    <n v="10"/>
    <n v="0"/>
  </r>
  <r>
    <x v="4"/>
    <s v="In case of a DR exercise do you achieve the defined RPO?"/>
    <m/>
    <m/>
    <s v="RPO (Recovery Point Objective) Explained"/>
    <n v="10"/>
    <n v="0"/>
  </r>
  <r>
    <x v="4"/>
    <s v="Do you obtain backups for applications’ persistent volumes? If yes, how?"/>
    <m/>
    <m/>
    <m/>
    <n v="10"/>
    <n v="10"/>
  </r>
  <r>
    <x v="4"/>
    <s v="How often do you test the recovery process of backups obtained? "/>
    <m/>
    <m/>
    <s v="Restore of backups should be tested as frequently as possible"/>
    <n v="1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39B8FD-5A20-D948-A657-3F76F666E5E0}" name="Score by Category" cacheId="0" applyNumberFormats="0" applyBorderFormats="0" applyFontFormats="0" applyPatternFormats="0" applyAlignmentFormats="0" applyWidthHeightFormats="1" dataCaption="Values" updatedVersion="7" minRefreshableVersion="3" useAutoFormatting="1" itemPrintTitles="1" createdVersion="7" indent="0" showHeaders="0" outline="1" outlineData="1" multipleFieldFilters="0" chartFormat="10">
  <location ref="A2:C8" firstHeaderRow="0" firstDataRow="1" firstDataCol="1"/>
  <pivotFields count="7">
    <pivotField axis="axisRow" showAll="0">
      <items count="6">
        <item x="0"/>
        <item x="1"/>
        <item x="2"/>
        <item x="4"/>
        <item x="3"/>
        <item t="default"/>
      </items>
    </pivotField>
    <pivotField showAll="0"/>
    <pivotField showAll="0"/>
    <pivotField showAll="0"/>
    <pivotField showAll="0"/>
    <pivotField dataField="1" showAll="0"/>
    <pivotField dataField="1" showAll="0"/>
  </pivotFields>
  <rowFields count="1">
    <field x="0"/>
  </rowFields>
  <rowItems count="6">
    <i>
      <x/>
    </i>
    <i>
      <x v="1"/>
    </i>
    <i>
      <x v="2"/>
    </i>
    <i>
      <x v="3"/>
    </i>
    <i>
      <x v="4"/>
    </i>
    <i t="grand">
      <x/>
    </i>
  </rowItems>
  <colFields count="1">
    <field x="-2"/>
  </colFields>
  <colItems count="2">
    <i>
      <x/>
    </i>
    <i i="1">
      <x v="1"/>
    </i>
  </colItems>
  <dataFields count="2">
    <dataField name="Total Score" fld="6" baseField="0" baseItem="0"/>
    <dataField name="Max Achievable Score" fld="5"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www.ibm.com/services/business-continuity/rpo" TargetMode="External"/><Relationship Id="rId3" Type="http://schemas.openxmlformats.org/officeDocument/2006/relationships/hyperlink" Target="https://github.com/GoogleContainerTools/distroless" TargetMode="External"/><Relationship Id="rId7" Type="http://schemas.openxmlformats.org/officeDocument/2006/relationships/hyperlink" Target="https://www.ibm.com/services/business-continuity/rto" TargetMode="External"/><Relationship Id="rId12" Type="http://schemas.openxmlformats.org/officeDocument/2006/relationships/drawing" Target="../drawings/drawing1.xml"/><Relationship Id="rId2" Type="http://schemas.openxmlformats.org/officeDocument/2006/relationships/hyperlink" Target="https://kubernetes.io/docs/tasks/configure-pod-container/configure-liveness-readiness-startup-probes/" TargetMode="External"/><Relationship Id="rId1" Type="http://schemas.openxmlformats.org/officeDocument/2006/relationships/hyperlink" Target="https://kubernetes.io/docs/tasks/configure-pod-container/configure-liveness-readiness-startup-probes/" TargetMode="External"/><Relationship Id="rId6" Type="http://schemas.openxmlformats.org/officeDocument/2006/relationships/hyperlink" Target="https://kubernetes.io/docs/concepts/containers/container-lifecycle-hooks/" TargetMode="External"/><Relationship Id="rId11" Type="http://schemas.openxmlformats.org/officeDocument/2006/relationships/hyperlink" Target="https://docs.openshift.com/container-platform/4.7/machine_management/applying-autoscaling.html" TargetMode="External"/><Relationship Id="rId5" Type="http://schemas.openxmlformats.org/officeDocument/2006/relationships/hyperlink" Target="https://developer.ibm.com/components/cloud-ibm/tutorials/runtime-container-security-for-production-kubernetes-workloads/" TargetMode="External"/><Relationship Id="rId10" Type="http://schemas.openxmlformats.org/officeDocument/2006/relationships/hyperlink" Target="https://www.ibm.com/services/business-continuity/rpo" TargetMode="External"/><Relationship Id="rId4" Type="http://schemas.openxmlformats.org/officeDocument/2006/relationships/hyperlink" Target="https://kubernetes.io/docs/tasks/configure-pod-container/security-context/" TargetMode="External"/><Relationship Id="rId9" Type="http://schemas.openxmlformats.org/officeDocument/2006/relationships/hyperlink" Target="https://www.ibm.com/services/business-continuity/rto"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C7BED-F5A8-664B-B265-EBB5A6F1E6B2}">
  <dimension ref="A1:B1"/>
  <sheetViews>
    <sheetView workbookViewId="0">
      <selection activeCell="D12" sqref="D12"/>
    </sheetView>
  </sheetViews>
  <sheetFormatPr baseColWidth="10" defaultRowHeight="16" x14ac:dyDescent="0.2"/>
  <cols>
    <col min="2" max="2" width="20" bestFit="1" customWidth="1"/>
  </cols>
  <sheetData>
    <row r="1" spans="1:2" x14ac:dyDescent="0.2">
      <c r="A1" t="s">
        <v>104</v>
      </c>
      <c r="B1" t="s">
        <v>105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A1E7A-5B2C-F548-A259-7877A986E205}">
  <dimension ref="A2:D14"/>
  <sheetViews>
    <sheetView zoomScale="117" zoomScaleNormal="85" workbookViewId="0">
      <selection activeCell="D3" sqref="D3"/>
    </sheetView>
  </sheetViews>
  <sheetFormatPr baseColWidth="10" defaultColWidth="11.1640625" defaultRowHeight="16" x14ac:dyDescent="0.2"/>
  <cols>
    <col min="1" max="1" width="12" bestFit="1" customWidth="1"/>
    <col min="2" max="2" width="70.83203125" customWidth="1"/>
    <col min="3" max="3" width="87" customWidth="1"/>
    <col min="4" max="4" width="40.83203125" customWidth="1"/>
  </cols>
  <sheetData>
    <row r="2" spans="1:4" ht="16" customHeight="1" x14ac:dyDescent="0.2">
      <c r="A2" s="43" t="s">
        <v>58</v>
      </c>
      <c r="B2" s="43"/>
      <c r="C2" s="43"/>
      <c r="D2" s="17" t="s">
        <v>107</v>
      </c>
    </row>
    <row r="3" spans="1:4" ht="17" customHeight="1" x14ac:dyDescent="0.2">
      <c r="A3" s="43"/>
      <c r="B3" s="43"/>
      <c r="C3" s="43"/>
      <c r="D3" s="15" t="s">
        <v>108</v>
      </c>
    </row>
    <row r="5" spans="1:4" x14ac:dyDescent="0.2">
      <c r="A5" s="7" t="s">
        <v>54</v>
      </c>
      <c r="B5" s="6" t="s">
        <v>0</v>
      </c>
      <c r="C5" s="7" t="s">
        <v>1</v>
      </c>
      <c r="D5" s="7" t="s">
        <v>4</v>
      </c>
    </row>
    <row r="6" spans="1:4" ht="17" x14ac:dyDescent="0.2">
      <c r="A6" s="1" t="s">
        <v>61</v>
      </c>
      <c r="B6" s="5" t="s">
        <v>60</v>
      </c>
      <c r="C6" s="12"/>
      <c r="D6" s="3"/>
    </row>
    <row r="7" spans="1:4" ht="34" x14ac:dyDescent="0.2">
      <c r="A7" s="12" t="s">
        <v>66</v>
      </c>
      <c r="B7" s="5" t="s">
        <v>65</v>
      </c>
      <c r="C7" s="12"/>
      <c r="D7" s="3"/>
    </row>
    <row r="8" spans="1:4" ht="34" x14ac:dyDescent="0.2">
      <c r="A8" s="12" t="s">
        <v>66</v>
      </c>
      <c r="B8" s="13" t="s">
        <v>67</v>
      </c>
      <c r="C8" s="1"/>
      <c r="D8" s="3" t="s">
        <v>68</v>
      </c>
    </row>
    <row r="9" spans="1:4" ht="34" x14ac:dyDescent="0.2">
      <c r="A9" s="12" t="s">
        <v>66</v>
      </c>
      <c r="B9" s="5" t="s">
        <v>69</v>
      </c>
      <c r="C9" s="1"/>
      <c r="D9" s="3" t="s">
        <v>106</v>
      </c>
    </row>
    <row r="10" spans="1:4" ht="34" x14ac:dyDescent="0.2">
      <c r="A10" s="12" t="s">
        <v>66</v>
      </c>
      <c r="B10" s="5" t="s">
        <v>70</v>
      </c>
      <c r="C10" s="12"/>
      <c r="D10" s="3"/>
    </row>
    <row r="11" spans="1:4" ht="34" x14ac:dyDescent="0.2">
      <c r="A11" s="1" t="s">
        <v>71</v>
      </c>
      <c r="B11" s="5" t="s">
        <v>62</v>
      </c>
      <c r="C11" s="1"/>
      <c r="D11" s="3" t="s">
        <v>101</v>
      </c>
    </row>
    <row r="12" spans="1:4" ht="17" x14ac:dyDescent="0.2">
      <c r="A12" s="1" t="s">
        <v>71</v>
      </c>
      <c r="B12" s="5" t="s">
        <v>63</v>
      </c>
      <c r="C12" s="1"/>
      <c r="D12" s="3"/>
    </row>
    <row r="13" spans="1:4" ht="34" x14ac:dyDescent="0.2">
      <c r="A13" s="1" t="s">
        <v>72</v>
      </c>
      <c r="B13" s="5" t="s">
        <v>64</v>
      </c>
      <c r="C13" s="1"/>
      <c r="D13" s="3"/>
    </row>
    <row r="14" spans="1:4" ht="17" x14ac:dyDescent="0.2">
      <c r="A14" s="1" t="s">
        <v>73</v>
      </c>
      <c r="B14" s="5" t="s">
        <v>74</v>
      </c>
      <c r="C14" s="12"/>
      <c r="D14" s="3" t="s">
        <v>102</v>
      </c>
    </row>
  </sheetData>
  <mergeCells count="1">
    <mergeCell ref="A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B6C34-6F2D-DB42-BCB4-1B107CFB7214}">
  <dimension ref="A2:O55"/>
  <sheetViews>
    <sheetView tabSelected="1" topLeftCell="A37" zoomScale="136" zoomScaleNormal="150" workbookViewId="0">
      <selection activeCell="D44" sqref="D44"/>
    </sheetView>
  </sheetViews>
  <sheetFormatPr baseColWidth="10" defaultColWidth="11.1640625" defaultRowHeight="16" x14ac:dyDescent="0.2"/>
  <cols>
    <col min="1" max="1" width="12" bestFit="1" customWidth="1"/>
    <col min="2" max="2" width="70.83203125" customWidth="1"/>
    <col min="3" max="3" width="13.1640625" bestFit="1" customWidth="1"/>
    <col min="4" max="4" width="50.83203125" customWidth="1"/>
    <col min="5" max="5" width="70.83203125" customWidth="1"/>
    <col min="6" max="6" width="11" bestFit="1" customWidth="1"/>
    <col min="7" max="7" width="11.33203125" customWidth="1"/>
  </cols>
  <sheetData>
    <row r="2" spans="1:15" ht="16" customHeight="1" x14ac:dyDescent="0.2">
      <c r="A2" s="43" t="s">
        <v>59</v>
      </c>
      <c r="B2" s="43"/>
      <c r="C2" s="43"/>
      <c r="D2" s="43"/>
      <c r="E2" s="17" t="s">
        <v>111</v>
      </c>
    </row>
    <row r="3" spans="1:15" ht="17" customHeight="1" x14ac:dyDescent="0.2">
      <c r="A3" s="43"/>
      <c r="B3" s="43"/>
      <c r="C3" s="43"/>
      <c r="D3" s="43"/>
      <c r="E3" s="42" t="s">
        <v>112</v>
      </c>
    </row>
    <row r="4" spans="1:15" x14ac:dyDescent="0.2">
      <c r="D4" s="8" t="s">
        <v>19</v>
      </c>
      <c r="E4" s="9">
        <f>COUNTA(A10:A55)</f>
        <v>46</v>
      </c>
    </row>
    <row r="5" spans="1:15" x14ac:dyDescent="0.2">
      <c r="D5" s="8" t="s">
        <v>20</v>
      </c>
      <c r="E5" s="9">
        <f>COUNTBLANK(C10:C55)</f>
        <v>41</v>
      </c>
    </row>
    <row r="6" spans="1:15" x14ac:dyDescent="0.2">
      <c r="D6" s="8" t="s">
        <v>47</v>
      </c>
      <c r="E6" s="14" t="str">
        <f>IF(E5&gt;0,"All questions should be answered",SUM(G10:G55)/SUM(F10:F55))</f>
        <v>All questions should be answered</v>
      </c>
    </row>
    <row r="7" spans="1:15" x14ac:dyDescent="0.2">
      <c r="D7" s="8"/>
    </row>
    <row r="8" spans="1:15" ht="17" thickBot="1" x14ac:dyDescent="0.25">
      <c r="A8" t="s">
        <v>114</v>
      </c>
      <c r="B8" t="s">
        <v>115</v>
      </c>
      <c r="D8" s="8"/>
    </row>
    <row r="9" spans="1:15" ht="34" x14ac:dyDescent="0.2">
      <c r="A9" s="19" t="s">
        <v>54</v>
      </c>
      <c r="B9" s="20" t="s">
        <v>0</v>
      </c>
      <c r="C9" s="21" t="s">
        <v>1</v>
      </c>
      <c r="D9" s="21" t="s">
        <v>2</v>
      </c>
      <c r="E9" s="21" t="s">
        <v>4</v>
      </c>
      <c r="F9" s="22" t="s">
        <v>48</v>
      </c>
      <c r="G9" s="23" t="s">
        <v>47</v>
      </c>
      <c r="K9">
        <v>1</v>
      </c>
      <c r="L9">
        <v>2</v>
      </c>
      <c r="M9">
        <v>3</v>
      </c>
      <c r="N9">
        <v>4</v>
      </c>
      <c r="O9">
        <v>5</v>
      </c>
    </row>
    <row r="10" spans="1:15" ht="34" x14ac:dyDescent="0.2">
      <c r="A10" s="24" t="s">
        <v>49</v>
      </c>
      <c r="B10" s="2" t="s">
        <v>3</v>
      </c>
      <c r="C10" s="1" t="s">
        <v>116</v>
      </c>
      <c r="D10" s="1" t="s">
        <v>117</v>
      </c>
      <c r="E10" s="3" t="s">
        <v>6</v>
      </c>
      <c r="F10" s="1">
        <v>10</v>
      </c>
      <c r="G10" s="25">
        <f>IF(C10="Yes",F10*1,F10*0)</f>
        <v>10</v>
      </c>
      <c r="J10" t="s">
        <v>123</v>
      </c>
    </row>
    <row r="11" spans="1:15" ht="51" x14ac:dyDescent="0.2">
      <c r="A11" s="24" t="s">
        <v>49</v>
      </c>
      <c r="B11" s="2" t="s">
        <v>5</v>
      </c>
      <c r="C11" s="1"/>
      <c r="D11" s="1"/>
      <c r="E11" s="3" t="s">
        <v>82</v>
      </c>
      <c r="F11" s="1">
        <v>10</v>
      </c>
      <c r="G11" s="25">
        <f>IF(C11="Yes",F11*1,F11*0)</f>
        <v>0</v>
      </c>
      <c r="J11" t="s">
        <v>47</v>
      </c>
    </row>
    <row r="12" spans="1:15" x14ac:dyDescent="0.2">
      <c r="A12" s="24" t="s">
        <v>49</v>
      </c>
      <c r="B12" s="2" t="s">
        <v>7</v>
      </c>
      <c r="C12" s="1"/>
      <c r="D12" s="1"/>
      <c r="E12" s="4" t="s">
        <v>85</v>
      </c>
      <c r="F12" s="1">
        <v>10</v>
      </c>
      <c r="G12" s="25">
        <f>IF(ISBLANK(C12),F12*0,IF(C12="None",F12*0,F12*1))</f>
        <v>0</v>
      </c>
    </row>
    <row r="13" spans="1:15" x14ac:dyDescent="0.2">
      <c r="A13" s="24" t="s">
        <v>49</v>
      </c>
      <c r="B13" s="2" t="s">
        <v>89</v>
      </c>
      <c r="C13" s="1"/>
      <c r="D13" s="1"/>
      <c r="E13" s="4" t="s">
        <v>83</v>
      </c>
      <c r="F13" s="1">
        <v>10</v>
      </c>
      <c r="G13" s="25">
        <f>IF(AND(C13&gt;=1,C13&lt;=3),F13*1,IF(AND(C13&gt;=6,C13&lt;=12),F13*0.5,F13*0))</f>
        <v>0</v>
      </c>
    </row>
    <row r="14" spans="1:15" x14ac:dyDescent="0.2">
      <c r="A14" s="24" t="s">
        <v>49</v>
      </c>
      <c r="B14" s="2" t="s">
        <v>8</v>
      </c>
      <c r="C14" s="1"/>
      <c r="D14" s="1"/>
      <c r="E14" s="4" t="s">
        <v>84</v>
      </c>
      <c r="F14" s="1">
        <v>10</v>
      </c>
      <c r="G14" s="25">
        <f>IF(C14="Yes",F14*1,F14*0)</f>
        <v>0</v>
      </c>
    </row>
    <row r="15" spans="1:15" ht="34" x14ac:dyDescent="0.2">
      <c r="A15" s="24" t="s">
        <v>49</v>
      </c>
      <c r="B15" s="5" t="s">
        <v>9</v>
      </c>
      <c r="C15" s="1"/>
      <c r="D15" s="12"/>
      <c r="E15" s="4" t="s">
        <v>86</v>
      </c>
      <c r="F15" s="1">
        <v>10</v>
      </c>
      <c r="G15" s="25">
        <f>IF(C15="Yes",F15*1,F15*0)</f>
        <v>0</v>
      </c>
    </row>
    <row r="16" spans="1:15" ht="34" x14ac:dyDescent="0.2">
      <c r="A16" s="24" t="s">
        <v>49</v>
      </c>
      <c r="B16" s="5" t="s">
        <v>10</v>
      </c>
      <c r="C16" s="1"/>
      <c r="D16" s="1"/>
      <c r="E16" s="26" t="s">
        <v>87</v>
      </c>
      <c r="F16" s="1">
        <v>10</v>
      </c>
      <c r="G16" s="25">
        <f>IF(C16="No",F16*0,F16*1)</f>
        <v>10</v>
      </c>
    </row>
    <row r="17" spans="1:7" x14ac:dyDescent="0.2">
      <c r="A17" s="24" t="s">
        <v>49</v>
      </c>
      <c r="B17" s="2" t="s">
        <v>11</v>
      </c>
      <c r="C17" s="1"/>
      <c r="D17" s="1"/>
      <c r="E17" s="4"/>
      <c r="F17" s="1">
        <v>10</v>
      </c>
      <c r="G17" s="25">
        <f>IF(C17="Yes",F17*1,F17*0)</f>
        <v>0</v>
      </c>
    </row>
    <row r="18" spans="1:7" x14ac:dyDescent="0.2">
      <c r="A18" s="24" t="s">
        <v>49</v>
      </c>
      <c r="B18" s="2" t="s">
        <v>13</v>
      </c>
      <c r="C18" s="1"/>
      <c r="D18" s="1"/>
      <c r="E18" s="4"/>
      <c r="F18" s="1">
        <v>10</v>
      </c>
      <c r="G18" s="25">
        <f>IF(C18="Yes",F18*1,F18*0)</f>
        <v>0</v>
      </c>
    </row>
    <row r="19" spans="1:7" x14ac:dyDescent="0.2">
      <c r="A19" s="24" t="s">
        <v>49</v>
      </c>
      <c r="B19" s="2" t="s">
        <v>12</v>
      </c>
      <c r="C19" s="1"/>
      <c r="D19" s="1"/>
      <c r="E19" s="4"/>
      <c r="F19" s="1">
        <v>10</v>
      </c>
      <c r="G19" s="25">
        <f>IF(C19="Yes",F19*1,F19*0)</f>
        <v>0</v>
      </c>
    </row>
    <row r="20" spans="1:7" x14ac:dyDescent="0.2">
      <c r="A20" s="24" t="s">
        <v>49</v>
      </c>
      <c r="B20" s="2" t="s">
        <v>14</v>
      </c>
      <c r="C20" s="1"/>
      <c r="D20" s="1"/>
      <c r="E20" s="4"/>
      <c r="F20" s="1">
        <v>10</v>
      </c>
      <c r="G20" s="25">
        <f>IF(C20="Yes",F20*1,F20*0)</f>
        <v>0</v>
      </c>
    </row>
    <row r="21" spans="1:7" ht="34" x14ac:dyDescent="0.2">
      <c r="A21" s="24" t="s">
        <v>49</v>
      </c>
      <c r="B21" s="5" t="s">
        <v>15</v>
      </c>
      <c r="C21" s="1"/>
      <c r="D21" s="1"/>
      <c r="E21" s="3" t="s">
        <v>88</v>
      </c>
      <c r="F21" s="1">
        <v>10</v>
      </c>
      <c r="G21" s="25">
        <f>IF(C21="Yes",F21*1,F21*0)</f>
        <v>0</v>
      </c>
    </row>
    <row r="22" spans="1:7" ht="85" x14ac:dyDescent="0.2">
      <c r="A22" s="24" t="s">
        <v>49</v>
      </c>
      <c r="B22" s="5" t="s">
        <v>16</v>
      </c>
      <c r="C22" s="1"/>
      <c r="D22" s="1"/>
      <c r="E22" s="4"/>
      <c r="F22" s="1">
        <v>10</v>
      </c>
      <c r="G22" s="25">
        <f>IF(OR(C22="Yes",C22="Not Applicable"),F22*1,F22*0)</f>
        <v>0</v>
      </c>
    </row>
    <row r="23" spans="1:7" x14ac:dyDescent="0.2">
      <c r="A23" s="24" t="s">
        <v>49</v>
      </c>
      <c r="B23" s="2" t="s">
        <v>17</v>
      </c>
      <c r="C23" s="1"/>
      <c r="D23" s="1"/>
      <c r="E23" s="4"/>
      <c r="F23" s="1">
        <v>10</v>
      </c>
      <c r="G23" s="25">
        <f t="shared" ref="G23:G28" si="0">IF(C23="Yes",F23*1,F23*0)</f>
        <v>0</v>
      </c>
    </row>
    <row r="24" spans="1:7" x14ac:dyDescent="0.2">
      <c r="A24" s="24" t="s">
        <v>49</v>
      </c>
      <c r="B24" s="2" t="s">
        <v>18</v>
      </c>
      <c r="C24" s="1"/>
      <c r="D24" s="1"/>
      <c r="E24" s="4"/>
      <c r="F24" s="1">
        <v>10</v>
      </c>
      <c r="G24" s="25">
        <f t="shared" si="0"/>
        <v>0</v>
      </c>
    </row>
    <row r="25" spans="1:7" ht="35" thickBot="1" x14ac:dyDescent="0.25">
      <c r="A25" s="27" t="s">
        <v>49</v>
      </c>
      <c r="B25" s="28" t="s">
        <v>75</v>
      </c>
      <c r="C25" s="29"/>
      <c r="D25" s="29"/>
      <c r="E25" s="30"/>
      <c r="F25" s="29">
        <v>10</v>
      </c>
      <c r="G25" s="31">
        <f t="shared" si="0"/>
        <v>0</v>
      </c>
    </row>
    <row r="26" spans="1:7" x14ac:dyDescent="0.2">
      <c r="A26" s="32" t="s">
        <v>50</v>
      </c>
      <c r="B26" s="33" t="s">
        <v>21</v>
      </c>
      <c r="C26" s="34" t="s">
        <v>116</v>
      </c>
      <c r="D26" s="33" t="s">
        <v>118</v>
      </c>
      <c r="E26" s="33" t="s">
        <v>113</v>
      </c>
      <c r="F26" s="34">
        <v>10</v>
      </c>
      <c r="G26" s="35">
        <f t="shared" si="0"/>
        <v>10</v>
      </c>
    </row>
    <row r="27" spans="1:7" x14ac:dyDescent="0.2">
      <c r="A27" s="24" t="s">
        <v>50</v>
      </c>
      <c r="B27" s="2" t="s">
        <v>103</v>
      </c>
      <c r="C27" s="1"/>
      <c r="D27" s="2"/>
      <c r="E27" s="2"/>
      <c r="F27" s="1">
        <v>10</v>
      </c>
      <c r="G27" s="25">
        <f t="shared" si="0"/>
        <v>0</v>
      </c>
    </row>
    <row r="28" spans="1:7" ht="17" x14ac:dyDescent="0.2">
      <c r="A28" s="24" t="s">
        <v>50</v>
      </c>
      <c r="B28" s="2" t="s">
        <v>22</v>
      </c>
      <c r="C28" s="1"/>
      <c r="D28" s="16"/>
      <c r="E28" s="36" t="s">
        <v>76</v>
      </c>
      <c r="F28" s="1">
        <v>10</v>
      </c>
      <c r="G28" s="25">
        <f t="shared" si="0"/>
        <v>0</v>
      </c>
    </row>
    <row r="29" spans="1:7" ht="34" x14ac:dyDescent="0.2">
      <c r="A29" s="24" t="s">
        <v>50</v>
      </c>
      <c r="B29" s="2" t="s">
        <v>23</v>
      </c>
      <c r="C29" s="1"/>
      <c r="D29" s="2"/>
      <c r="E29" s="5" t="s">
        <v>90</v>
      </c>
      <c r="F29" s="1">
        <v>10</v>
      </c>
      <c r="G29" s="25">
        <f>IF(OR(C29="Internal",C29="Both"),F29*0.5,IF(C29="External",F29*1,F29*0))</f>
        <v>0</v>
      </c>
    </row>
    <row r="30" spans="1:7" ht="17" thickBot="1" x14ac:dyDescent="0.25">
      <c r="A30" s="27" t="s">
        <v>50</v>
      </c>
      <c r="B30" s="37" t="s">
        <v>24</v>
      </c>
      <c r="C30" s="29"/>
      <c r="D30" s="38"/>
      <c r="E30" s="38" t="s">
        <v>25</v>
      </c>
      <c r="F30" s="29">
        <v>10</v>
      </c>
      <c r="G30" s="31">
        <f t="shared" ref="G30:G41" si="1">IF(C30="Yes",F30*1,F30*0)</f>
        <v>0</v>
      </c>
    </row>
    <row r="31" spans="1:7" ht="34" x14ac:dyDescent="0.2">
      <c r="A31" s="32" t="s">
        <v>51</v>
      </c>
      <c r="B31" s="39" t="s">
        <v>26</v>
      </c>
      <c r="C31" s="34" t="s">
        <v>119</v>
      </c>
      <c r="D31" s="33" t="s">
        <v>120</v>
      </c>
      <c r="E31" s="33"/>
      <c r="F31" s="34">
        <v>10</v>
      </c>
      <c r="G31" s="35">
        <f t="shared" si="1"/>
        <v>0</v>
      </c>
    </row>
    <row r="32" spans="1:7" ht="51" x14ac:dyDescent="0.2">
      <c r="A32" s="24" t="s">
        <v>51</v>
      </c>
      <c r="B32" s="2" t="s">
        <v>27</v>
      </c>
      <c r="C32" s="1"/>
      <c r="D32" s="2"/>
      <c r="E32" s="5" t="s">
        <v>93</v>
      </c>
      <c r="F32" s="1">
        <v>10</v>
      </c>
      <c r="G32" s="25">
        <f t="shared" si="1"/>
        <v>0</v>
      </c>
    </row>
    <row r="33" spans="1:7" x14ac:dyDescent="0.2">
      <c r="A33" s="24" t="s">
        <v>51</v>
      </c>
      <c r="B33" s="2" t="s">
        <v>28</v>
      </c>
      <c r="C33" s="1"/>
      <c r="D33" s="2"/>
      <c r="E33" s="2"/>
      <c r="F33" s="1">
        <v>10</v>
      </c>
      <c r="G33" s="25">
        <f t="shared" si="1"/>
        <v>0</v>
      </c>
    </row>
    <row r="34" spans="1:7" x14ac:dyDescent="0.2">
      <c r="A34" s="24" t="s">
        <v>51</v>
      </c>
      <c r="B34" s="2" t="s">
        <v>29</v>
      </c>
      <c r="C34" s="1"/>
      <c r="D34" s="2"/>
      <c r="E34" s="10" t="s">
        <v>30</v>
      </c>
      <c r="F34" s="1">
        <v>10</v>
      </c>
      <c r="G34" s="25">
        <f t="shared" si="1"/>
        <v>0</v>
      </c>
    </row>
    <row r="35" spans="1:7" x14ac:dyDescent="0.2">
      <c r="A35" s="24" t="s">
        <v>51</v>
      </c>
      <c r="B35" s="2" t="s">
        <v>31</v>
      </c>
      <c r="C35" s="1"/>
      <c r="D35" s="2"/>
      <c r="E35" s="10" t="s">
        <v>30</v>
      </c>
      <c r="F35" s="1">
        <v>10</v>
      </c>
      <c r="G35" s="25">
        <f t="shared" si="1"/>
        <v>0</v>
      </c>
    </row>
    <row r="36" spans="1:7" x14ac:dyDescent="0.2">
      <c r="A36" s="24" t="s">
        <v>51</v>
      </c>
      <c r="B36" s="2" t="s">
        <v>32</v>
      </c>
      <c r="C36" s="1"/>
      <c r="D36" s="2"/>
      <c r="E36" s="10" t="s">
        <v>30</v>
      </c>
      <c r="F36" s="1">
        <v>10</v>
      </c>
      <c r="G36" s="25">
        <f t="shared" si="1"/>
        <v>0</v>
      </c>
    </row>
    <row r="37" spans="1:7" ht="119" x14ac:dyDescent="0.2">
      <c r="A37" s="24" t="s">
        <v>51</v>
      </c>
      <c r="B37" s="2" t="s">
        <v>33</v>
      </c>
      <c r="C37" s="1"/>
      <c r="D37" s="2"/>
      <c r="E37" s="36" t="s">
        <v>99</v>
      </c>
      <c r="F37" s="1">
        <v>10</v>
      </c>
      <c r="G37" s="25">
        <f t="shared" si="1"/>
        <v>0</v>
      </c>
    </row>
    <row r="38" spans="1:7" x14ac:dyDescent="0.2">
      <c r="A38" s="24" t="s">
        <v>51</v>
      </c>
      <c r="B38" s="2" t="s">
        <v>77</v>
      </c>
      <c r="C38" s="1"/>
      <c r="D38" s="2"/>
      <c r="E38" s="2"/>
      <c r="F38" s="1">
        <v>10</v>
      </c>
      <c r="G38" s="25">
        <f t="shared" si="1"/>
        <v>0</v>
      </c>
    </row>
    <row r="39" spans="1:7" ht="34" x14ac:dyDescent="0.2">
      <c r="A39" s="24" t="s">
        <v>51</v>
      </c>
      <c r="B39" s="2" t="s">
        <v>34</v>
      </c>
      <c r="C39" s="1"/>
      <c r="D39" s="2"/>
      <c r="E39" s="5" t="s">
        <v>78</v>
      </c>
      <c r="F39" s="1">
        <v>10</v>
      </c>
      <c r="G39" s="25">
        <f t="shared" si="1"/>
        <v>0</v>
      </c>
    </row>
    <row r="40" spans="1:7" ht="34" x14ac:dyDescent="0.2">
      <c r="A40" s="24" t="s">
        <v>51</v>
      </c>
      <c r="B40" s="5" t="s">
        <v>80</v>
      </c>
      <c r="C40" s="1"/>
      <c r="D40" s="2"/>
      <c r="E40" s="5"/>
      <c r="F40" s="1">
        <v>10</v>
      </c>
      <c r="G40" s="25">
        <f t="shared" si="1"/>
        <v>0</v>
      </c>
    </row>
    <row r="41" spans="1:7" x14ac:dyDescent="0.2">
      <c r="A41" s="24" t="s">
        <v>51</v>
      </c>
      <c r="B41" s="2" t="s">
        <v>35</v>
      </c>
      <c r="C41" s="1"/>
      <c r="D41" s="2"/>
      <c r="E41" s="10" t="s">
        <v>36</v>
      </c>
      <c r="F41" s="1">
        <v>10</v>
      </c>
      <c r="G41" s="25">
        <f t="shared" si="1"/>
        <v>0</v>
      </c>
    </row>
    <row r="42" spans="1:7" ht="17" thickBot="1" x14ac:dyDescent="0.25">
      <c r="A42" s="27" t="s">
        <v>51</v>
      </c>
      <c r="B42" s="37" t="s">
        <v>37</v>
      </c>
      <c r="C42" s="29"/>
      <c r="D42" s="37"/>
      <c r="E42" s="37" t="s">
        <v>94</v>
      </c>
      <c r="F42" s="29">
        <v>10</v>
      </c>
      <c r="G42" s="31">
        <f>IF(C42="No",F42*1,F42*0)</f>
        <v>0</v>
      </c>
    </row>
    <row r="43" spans="1:7" ht="51" x14ac:dyDescent="0.2">
      <c r="A43" s="32" t="s">
        <v>52</v>
      </c>
      <c r="B43" s="39" t="s">
        <v>79</v>
      </c>
      <c r="C43" s="34" t="s">
        <v>119</v>
      </c>
      <c r="D43" s="33" t="s">
        <v>121</v>
      </c>
      <c r="E43" s="33"/>
      <c r="F43" s="34">
        <v>10</v>
      </c>
      <c r="G43" s="35">
        <f>IF(C43="No",F43*1,F43*0)</f>
        <v>10</v>
      </c>
    </row>
    <row r="44" spans="1:7" ht="68" x14ac:dyDescent="0.2">
      <c r="A44" s="24" t="s">
        <v>52</v>
      </c>
      <c r="B44" s="2" t="s">
        <v>38</v>
      </c>
      <c r="C44" s="41"/>
      <c r="D44" s="5"/>
      <c r="E44" s="5" t="s">
        <v>100</v>
      </c>
      <c r="F44" s="1">
        <v>10</v>
      </c>
      <c r="G44" s="25">
        <f t="shared" ref="G44:G50" si="2">IF(C44="Yes",F44*1,F44*0)</f>
        <v>0</v>
      </c>
    </row>
    <row r="45" spans="1:7" x14ac:dyDescent="0.2">
      <c r="A45" s="24" t="s">
        <v>52</v>
      </c>
      <c r="B45" s="2" t="s">
        <v>39</v>
      </c>
      <c r="C45" s="1"/>
      <c r="D45" s="2"/>
      <c r="E45" s="2"/>
      <c r="F45" s="1">
        <v>10</v>
      </c>
      <c r="G45" s="25">
        <f t="shared" si="2"/>
        <v>0</v>
      </c>
    </row>
    <row r="46" spans="1:7" ht="102" x14ac:dyDescent="0.2">
      <c r="A46" s="24" t="s">
        <v>52</v>
      </c>
      <c r="B46" s="2" t="s">
        <v>40</v>
      </c>
      <c r="C46" s="41"/>
      <c r="D46" s="18"/>
      <c r="E46" s="5" t="s">
        <v>95</v>
      </c>
      <c r="F46" s="1">
        <v>10</v>
      </c>
      <c r="G46" s="25">
        <f t="shared" si="2"/>
        <v>0</v>
      </c>
    </row>
    <row r="47" spans="1:7" ht="17" thickBot="1" x14ac:dyDescent="0.25">
      <c r="A47" s="27" t="s">
        <v>52</v>
      </c>
      <c r="B47" s="37" t="s">
        <v>41</v>
      </c>
      <c r="C47" s="1"/>
      <c r="D47" s="37"/>
      <c r="E47" s="37" t="s">
        <v>96</v>
      </c>
      <c r="F47" s="29">
        <v>10</v>
      </c>
      <c r="G47" s="31">
        <f t="shared" si="2"/>
        <v>0</v>
      </c>
    </row>
    <row r="48" spans="1:7" ht="34" x14ac:dyDescent="0.2">
      <c r="A48" s="32" t="s">
        <v>53</v>
      </c>
      <c r="B48" s="33" t="s">
        <v>42</v>
      </c>
      <c r="C48" s="34" t="s">
        <v>119</v>
      </c>
      <c r="D48" s="39" t="s">
        <v>122</v>
      </c>
      <c r="E48" s="39" t="s">
        <v>109</v>
      </c>
      <c r="F48" s="34">
        <v>10</v>
      </c>
      <c r="G48" s="35">
        <f t="shared" si="2"/>
        <v>0</v>
      </c>
    </row>
    <row r="49" spans="1:7" x14ac:dyDescent="0.2">
      <c r="A49" s="24" t="s">
        <v>53</v>
      </c>
      <c r="B49" s="2" t="s">
        <v>81</v>
      </c>
      <c r="C49" s="1"/>
      <c r="D49" s="2"/>
      <c r="E49" s="10" t="s">
        <v>98</v>
      </c>
      <c r="F49" s="1">
        <v>10</v>
      </c>
      <c r="G49" s="25">
        <f t="shared" si="2"/>
        <v>0</v>
      </c>
    </row>
    <row r="50" spans="1:7" x14ac:dyDescent="0.2">
      <c r="A50" s="24" t="s">
        <v>53</v>
      </c>
      <c r="B50" s="2" t="s">
        <v>43</v>
      </c>
      <c r="C50" s="1"/>
      <c r="D50" s="2"/>
      <c r="E50" s="10" t="s">
        <v>97</v>
      </c>
      <c r="F50" s="1">
        <v>10</v>
      </c>
      <c r="G50" s="25">
        <f t="shared" si="2"/>
        <v>0</v>
      </c>
    </row>
    <row r="51" spans="1:7" x14ac:dyDescent="0.2">
      <c r="A51" s="24" t="s">
        <v>53</v>
      </c>
      <c r="B51" s="2" t="s">
        <v>44</v>
      </c>
      <c r="C51" s="1"/>
      <c r="D51" s="2"/>
      <c r="E51" s="2"/>
      <c r="F51" s="1">
        <v>10</v>
      </c>
      <c r="G51" s="25">
        <f>IF(OR(C51="3 months",C51="6 months",C51="9 months",C51="12 months"),F51*1,IF(C51="ad-hoc",F51*0.5,0))</f>
        <v>0</v>
      </c>
    </row>
    <row r="52" spans="1:7" x14ac:dyDescent="0.2">
      <c r="A52" s="24" t="s">
        <v>53</v>
      </c>
      <c r="B52" s="2" t="s">
        <v>91</v>
      </c>
      <c r="C52" s="1"/>
      <c r="D52" s="2"/>
      <c r="E52" s="10" t="s">
        <v>98</v>
      </c>
      <c r="F52" s="1">
        <v>10</v>
      </c>
      <c r="G52" s="25">
        <f>IF(C52="Yes",F52*1,F52*0)</f>
        <v>0</v>
      </c>
    </row>
    <row r="53" spans="1:7" x14ac:dyDescent="0.2">
      <c r="A53" s="24" t="s">
        <v>53</v>
      </c>
      <c r="B53" s="2" t="s">
        <v>92</v>
      </c>
      <c r="C53" s="1"/>
      <c r="D53" s="2"/>
      <c r="E53" s="10" t="s">
        <v>97</v>
      </c>
      <c r="F53" s="1">
        <v>10</v>
      </c>
      <c r="G53" s="25">
        <f>IF(C53="Yes",F53*1,F53*0)</f>
        <v>0</v>
      </c>
    </row>
    <row r="54" spans="1:7" x14ac:dyDescent="0.2">
      <c r="A54" s="24" t="s">
        <v>53</v>
      </c>
      <c r="B54" s="2" t="s">
        <v>45</v>
      </c>
      <c r="C54" s="1"/>
      <c r="D54" s="2"/>
      <c r="E54" s="2"/>
      <c r="F54" s="1">
        <v>10</v>
      </c>
      <c r="G54" s="25">
        <f>IF(C54="No",F54*0,F54*1)</f>
        <v>10</v>
      </c>
    </row>
    <row r="55" spans="1:7" ht="18" thickBot="1" x14ac:dyDescent="0.25">
      <c r="A55" s="27" t="s">
        <v>53</v>
      </c>
      <c r="B55" s="37" t="s">
        <v>46</v>
      </c>
      <c r="C55" s="29"/>
      <c r="D55" s="37"/>
      <c r="E55" s="28" t="s">
        <v>110</v>
      </c>
      <c r="F55" s="29">
        <v>10</v>
      </c>
      <c r="G55" s="31">
        <f>IF(C55="Yes",F55*1,F55*0)</f>
        <v>0</v>
      </c>
    </row>
  </sheetData>
  <autoFilter ref="A9:G55" xr:uid="{6E287D9E-E035-5F40-B014-4532E65DE729}"/>
  <mergeCells count="1">
    <mergeCell ref="A2:D3"/>
  </mergeCells>
  <phoneticPr fontId="3" type="noConversion"/>
  <conditionalFormatting sqref="C11">
    <cfRule type="containsText" dxfId="99" priority="148" operator="containsText" text="Yes">
      <formula>NOT(ISERROR(SEARCH("Yes",C11)))</formula>
    </cfRule>
    <cfRule type="containsText" dxfId="98" priority="149" operator="containsText" text="No">
      <formula>NOT(ISERROR(SEARCH("No",C11)))</formula>
    </cfRule>
  </conditionalFormatting>
  <conditionalFormatting sqref="C12">
    <cfRule type="containsText" dxfId="97" priority="145" operator="containsText" text="None">
      <formula>NOT(ISERROR(SEARCH("None",C12)))</formula>
    </cfRule>
    <cfRule type="notContainsBlanks" dxfId="96" priority="146">
      <formula>LEN(TRIM(C12))&gt;0</formula>
    </cfRule>
  </conditionalFormatting>
  <conditionalFormatting sqref="C13">
    <cfRule type="containsText" dxfId="95" priority="80" operator="containsText" text="0">
      <formula>NOT(ISERROR(SEARCH("0",C13)))</formula>
    </cfRule>
    <cfRule type="colorScale" priority="81">
      <colorScale>
        <cfvo type="num" val="1"/>
        <cfvo type="num" val="5"/>
        <color rgb="FFB1D6B8"/>
        <color rgb="FFE9B6BC"/>
      </colorScale>
    </cfRule>
    <cfRule type="notContainsBlanks" dxfId="94" priority="83">
      <formula>LEN(TRIM(C13))&gt;0</formula>
    </cfRule>
  </conditionalFormatting>
  <conditionalFormatting sqref="C14">
    <cfRule type="containsText" dxfId="93" priority="141" operator="containsText" text="Yes">
      <formula>NOT(ISERROR(SEARCH("Yes",C14)))</formula>
    </cfRule>
    <cfRule type="containsText" dxfId="92" priority="142" operator="containsText" text="No">
      <formula>NOT(ISERROR(SEARCH("No",C14)))</formula>
    </cfRule>
  </conditionalFormatting>
  <conditionalFormatting sqref="C15">
    <cfRule type="containsText" dxfId="91" priority="138" operator="containsText" text="Yes">
      <formula>NOT(ISERROR(SEARCH("Yes",C15)))</formula>
    </cfRule>
    <cfRule type="containsText" dxfId="90" priority="139" operator="containsText" text="No">
      <formula>NOT(ISERROR(SEARCH("No",C15)))</formula>
    </cfRule>
  </conditionalFormatting>
  <conditionalFormatting sqref="C16">
    <cfRule type="containsText" dxfId="89" priority="16" operator="containsText" text="Not applicable">
      <formula>NOT(ISERROR(SEARCH("Not applicable",C16)))</formula>
    </cfRule>
    <cfRule type="containsText" dxfId="88" priority="135" operator="containsText" text="Yes">
      <formula>NOT(ISERROR(SEARCH("Yes",C16)))</formula>
    </cfRule>
    <cfRule type="containsText" dxfId="87" priority="136" operator="containsText" text="No">
      <formula>NOT(ISERROR(SEARCH("No",C16)))</formula>
    </cfRule>
  </conditionalFormatting>
  <conditionalFormatting sqref="E5">
    <cfRule type="cellIs" dxfId="86" priority="131" operator="equal">
      <formula>0</formula>
    </cfRule>
  </conditionalFormatting>
  <conditionalFormatting sqref="C48">
    <cfRule type="containsText" dxfId="85" priority="107" operator="containsText" text="Yes">
      <formula>NOT(ISERROR(SEARCH("Yes",C48)))</formula>
    </cfRule>
    <cfRule type="containsText" dxfId="84" priority="108" operator="containsText" text="No">
      <formula>NOT(ISERROR(SEARCH("No",C48)))</formula>
    </cfRule>
  </conditionalFormatting>
  <conditionalFormatting sqref="C49">
    <cfRule type="containsText" dxfId="83" priority="104" operator="containsText" text="Yes">
      <formula>NOT(ISERROR(SEARCH("Yes",C49)))</formula>
    </cfRule>
    <cfRule type="containsText" dxfId="82" priority="105" operator="containsText" text="No">
      <formula>NOT(ISERROR(SEARCH("No",C49)))</formula>
    </cfRule>
  </conditionalFormatting>
  <conditionalFormatting sqref="C50">
    <cfRule type="containsText" dxfId="81" priority="101" operator="containsText" text="Yes">
      <formula>NOT(ISERROR(SEARCH("Yes",C50)))</formula>
    </cfRule>
    <cfRule type="containsText" dxfId="80" priority="102" operator="containsText" text="No">
      <formula>NOT(ISERROR(SEARCH("No",C50)))</formula>
    </cfRule>
  </conditionalFormatting>
  <conditionalFormatting sqref="C43">
    <cfRule type="containsText" dxfId="79" priority="167" operator="containsText" text="Yes">
      <formula>NOT(ISERROR(SEARCH("Yes",C43)))</formula>
    </cfRule>
    <cfRule type="containsText" dxfId="78" priority="168" operator="containsText" text="No">
      <formula>NOT(ISERROR(SEARCH("No",C43)))</formula>
    </cfRule>
  </conditionalFormatting>
  <conditionalFormatting sqref="C24">
    <cfRule type="containsText" dxfId="77" priority="96" operator="containsText" text="Yes">
      <formula>NOT(ISERROR(SEARCH("Yes",C24)))</formula>
    </cfRule>
    <cfRule type="containsText" dxfId="76" priority="97" operator="containsText" text="No">
      <formula>NOT(ISERROR(SEARCH("No",C24)))</formula>
    </cfRule>
  </conditionalFormatting>
  <conditionalFormatting sqref="C25">
    <cfRule type="containsText" dxfId="75" priority="94" operator="containsText" text="Yes">
      <formula>NOT(ISERROR(SEARCH("Yes",C25)))</formula>
    </cfRule>
    <cfRule type="containsText" dxfId="74" priority="95" operator="containsText" text="No">
      <formula>NOT(ISERROR(SEARCH("No",C25)))</formula>
    </cfRule>
  </conditionalFormatting>
  <conditionalFormatting sqref="C28">
    <cfRule type="containsText" dxfId="73" priority="88" operator="containsText" text="Yes">
      <formula>NOT(ISERROR(SEARCH("Yes",C28)))</formula>
    </cfRule>
    <cfRule type="containsText" dxfId="72" priority="89" operator="containsText" text="No">
      <formula>NOT(ISERROR(SEARCH("No",C28)))</formula>
    </cfRule>
  </conditionalFormatting>
  <conditionalFormatting sqref="C42">
    <cfRule type="containsText" dxfId="71" priority="84" operator="containsText" text="Yes">
      <formula>NOT(ISERROR(SEARCH("Yes",C42)))</formula>
    </cfRule>
    <cfRule type="containsText" dxfId="70" priority="85" operator="containsText" text="No">
      <formula>NOT(ISERROR(SEARCH("No",C42)))</formula>
    </cfRule>
  </conditionalFormatting>
  <conditionalFormatting sqref="C17">
    <cfRule type="containsText" dxfId="69" priority="155" operator="containsText" text="Yes">
      <formula>NOT(ISERROR(SEARCH("Yes",C17)))</formula>
    </cfRule>
    <cfRule type="containsText" dxfId="68" priority="156" operator="containsText" text="No">
      <formula>NOT(ISERROR(SEARCH("No",C17)))</formula>
    </cfRule>
  </conditionalFormatting>
  <conditionalFormatting sqref="C18">
    <cfRule type="containsText" dxfId="67" priority="78" operator="containsText" text="Yes">
      <formula>NOT(ISERROR(SEARCH("Yes",C18)))</formula>
    </cfRule>
    <cfRule type="containsText" dxfId="66" priority="79" operator="containsText" text="No">
      <formula>NOT(ISERROR(SEARCH("No",C18)))</formula>
    </cfRule>
  </conditionalFormatting>
  <conditionalFormatting sqref="C19">
    <cfRule type="containsText" dxfId="65" priority="76" operator="containsText" text="Yes">
      <formula>NOT(ISERROR(SEARCH("Yes",C19)))</formula>
    </cfRule>
    <cfRule type="containsText" dxfId="64" priority="77" operator="containsText" text="No">
      <formula>NOT(ISERROR(SEARCH("No",C19)))</formula>
    </cfRule>
  </conditionalFormatting>
  <conditionalFormatting sqref="C20">
    <cfRule type="containsText" dxfId="63" priority="74" operator="containsText" text="Yes">
      <formula>NOT(ISERROR(SEARCH("Yes",C20)))</formula>
    </cfRule>
    <cfRule type="containsText" dxfId="62" priority="75" operator="containsText" text="No">
      <formula>NOT(ISERROR(SEARCH("No",C20)))</formula>
    </cfRule>
  </conditionalFormatting>
  <conditionalFormatting sqref="C21">
    <cfRule type="containsText" dxfId="61" priority="72" operator="containsText" text="Yes">
      <formula>NOT(ISERROR(SEARCH("Yes",C21)))</formula>
    </cfRule>
    <cfRule type="containsText" dxfId="60" priority="73" operator="containsText" text="No">
      <formula>NOT(ISERROR(SEARCH("No",C21)))</formula>
    </cfRule>
  </conditionalFormatting>
  <conditionalFormatting sqref="C22">
    <cfRule type="containsText" dxfId="59" priority="69" operator="containsText" text="Yes">
      <formula>NOT(ISERROR(SEARCH("Yes",C22)))</formula>
    </cfRule>
    <cfRule type="containsText" dxfId="58" priority="70" operator="containsText" text="Not Applicable">
      <formula>NOT(ISERROR(SEARCH("Not Applicable",C22)))</formula>
    </cfRule>
    <cfRule type="containsText" dxfId="57" priority="71" operator="containsText" text="No">
      <formula>NOT(ISERROR(SEARCH("No",C22)))</formula>
    </cfRule>
  </conditionalFormatting>
  <conditionalFormatting sqref="C23">
    <cfRule type="containsText" dxfId="56" priority="67" operator="containsText" text="Yes">
      <formula>NOT(ISERROR(SEARCH("Yes",C23)))</formula>
    </cfRule>
    <cfRule type="containsText" dxfId="55" priority="68" operator="containsText" text="No">
      <formula>NOT(ISERROR(SEARCH("No",C23)))</formula>
    </cfRule>
  </conditionalFormatting>
  <conditionalFormatting sqref="C26">
    <cfRule type="containsText" dxfId="54" priority="63" operator="containsText" text="Yes">
      <formula>NOT(ISERROR(SEARCH("Yes",C26)))</formula>
    </cfRule>
    <cfRule type="containsText" dxfId="53" priority="64" operator="containsText" text="No">
      <formula>NOT(ISERROR(SEARCH("No",C26)))</formula>
    </cfRule>
  </conditionalFormatting>
  <conditionalFormatting sqref="C27">
    <cfRule type="containsText" dxfId="52" priority="61" operator="containsText" text="Yes">
      <formula>NOT(ISERROR(SEARCH("Yes",C27)))</formula>
    </cfRule>
    <cfRule type="containsText" dxfId="51" priority="62" operator="containsText" text="No">
      <formula>NOT(ISERROR(SEARCH("No",C27)))</formula>
    </cfRule>
  </conditionalFormatting>
  <conditionalFormatting sqref="C29">
    <cfRule type="notContainsBlanks" dxfId="50" priority="60">
      <formula>LEN(TRIM(C29))&gt;0</formula>
    </cfRule>
  </conditionalFormatting>
  <conditionalFormatting sqref="C30">
    <cfRule type="containsText" dxfId="49" priority="164" operator="containsText" text="Yes">
      <formula>NOT(ISERROR(SEARCH("Yes",C30)))</formula>
    </cfRule>
    <cfRule type="containsText" dxfId="48" priority="165" operator="containsText" text="No">
      <formula>NOT(ISERROR(SEARCH("No",C30)))</formula>
    </cfRule>
  </conditionalFormatting>
  <conditionalFormatting sqref="C31">
    <cfRule type="containsText" dxfId="47" priority="58" operator="containsText" text="Yes">
      <formula>NOT(ISERROR(SEARCH("Yes",C31)))</formula>
    </cfRule>
    <cfRule type="containsText" dxfId="46" priority="59" operator="containsText" text="No">
      <formula>NOT(ISERROR(SEARCH("No",C31)))</formula>
    </cfRule>
  </conditionalFormatting>
  <conditionalFormatting sqref="C32">
    <cfRule type="containsText" dxfId="45" priority="56" operator="containsText" text="Yes">
      <formula>NOT(ISERROR(SEARCH("Yes",C32)))</formula>
    </cfRule>
    <cfRule type="containsText" dxfId="44" priority="57" operator="containsText" text="No">
      <formula>NOT(ISERROR(SEARCH("No",C32)))</formula>
    </cfRule>
  </conditionalFormatting>
  <conditionalFormatting sqref="C33">
    <cfRule type="containsText" dxfId="43" priority="54" operator="containsText" text="Yes">
      <formula>NOT(ISERROR(SEARCH("Yes",C33)))</formula>
    </cfRule>
    <cfRule type="containsText" dxfId="42" priority="55" operator="containsText" text="No">
      <formula>NOT(ISERROR(SEARCH("No",C33)))</formula>
    </cfRule>
  </conditionalFormatting>
  <conditionalFormatting sqref="C34">
    <cfRule type="containsText" dxfId="41" priority="52" operator="containsText" text="Yes">
      <formula>NOT(ISERROR(SEARCH("Yes",C34)))</formula>
    </cfRule>
    <cfRule type="containsText" dxfId="40" priority="53" operator="containsText" text="No">
      <formula>NOT(ISERROR(SEARCH("No",C34)))</formula>
    </cfRule>
  </conditionalFormatting>
  <conditionalFormatting sqref="C35">
    <cfRule type="containsText" dxfId="39" priority="50" operator="containsText" text="Yes">
      <formula>NOT(ISERROR(SEARCH("Yes",C35)))</formula>
    </cfRule>
    <cfRule type="containsText" dxfId="38" priority="51" operator="containsText" text="No">
      <formula>NOT(ISERROR(SEARCH("No",C35)))</formula>
    </cfRule>
  </conditionalFormatting>
  <conditionalFormatting sqref="C36">
    <cfRule type="containsText" dxfId="37" priority="48" operator="containsText" text="Yes">
      <formula>NOT(ISERROR(SEARCH("Yes",C36)))</formula>
    </cfRule>
    <cfRule type="containsText" dxfId="36" priority="49" operator="containsText" text="No">
      <formula>NOT(ISERROR(SEARCH("No",C36)))</formula>
    </cfRule>
  </conditionalFormatting>
  <conditionalFormatting sqref="C37">
    <cfRule type="containsText" dxfId="35" priority="46" operator="containsText" text="Yes">
      <formula>NOT(ISERROR(SEARCH("Yes",C37)))</formula>
    </cfRule>
    <cfRule type="containsText" dxfId="34" priority="47" operator="containsText" text="No">
      <formula>NOT(ISERROR(SEARCH("No",C37)))</formula>
    </cfRule>
  </conditionalFormatting>
  <conditionalFormatting sqref="C38">
    <cfRule type="containsText" dxfId="33" priority="44" operator="containsText" text="Yes">
      <formula>NOT(ISERROR(SEARCH("Yes",C38)))</formula>
    </cfRule>
    <cfRule type="containsText" dxfId="32" priority="45" operator="containsText" text="No">
      <formula>NOT(ISERROR(SEARCH("No",C38)))</formula>
    </cfRule>
  </conditionalFormatting>
  <conditionalFormatting sqref="C39">
    <cfRule type="containsText" dxfId="31" priority="42" operator="containsText" text="Yes">
      <formula>NOT(ISERROR(SEARCH("Yes",C39)))</formula>
    </cfRule>
    <cfRule type="containsText" dxfId="30" priority="43" operator="containsText" text="No">
      <formula>NOT(ISERROR(SEARCH("No",C39)))</formula>
    </cfRule>
  </conditionalFormatting>
  <conditionalFormatting sqref="C40">
    <cfRule type="containsText" dxfId="29" priority="40" operator="containsText" text="Yes">
      <formula>NOT(ISERROR(SEARCH("Yes",C40)))</formula>
    </cfRule>
    <cfRule type="containsText" dxfId="28" priority="41" operator="containsText" text="No">
      <formula>NOT(ISERROR(SEARCH("No",C40)))</formula>
    </cfRule>
  </conditionalFormatting>
  <conditionalFormatting sqref="C41">
    <cfRule type="containsText" dxfId="27" priority="38" operator="containsText" text="Yes">
      <formula>NOT(ISERROR(SEARCH("Yes",C41)))</formula>
    </cfRule>
    <cfRule type="containsText" dxfId="26" priority="39" operator="containsText" text="No">
      <formula>NOT(ISERROR(SEARCH("No",C41)))</formula>
    </cfRule>
  </conditionalFormatting>
  <conditionalFormatting sqref="C44">
    <cfRule type="containsText" dxfId="25" priority="36" operator="containsText" text="Yes">
      <formula>NOT(ISERROR(SEARCH("Yes",C44)))</formula>
    </cfRule>
    <cfRule type="containsText" dxfId="24" priority="37" operator="containsText" text="No">
      <formula>NOT(ISERROR(SEARCH("No",C44)))</formula>
    </cfRule>
  </conditionalFormatting>
  <conditionalFormatting sqref="C52">
    <cfRule type="containsText" dxfId="23" priority="26" operator="containsText" text="Yes">
      <formula>NOT(ISERROR(SEARCH("Yes",C52)))</formula>
    </cfRule>
    <cfRule type="containsText" dxfId="22" priority="27" operator="containsText" text="No">
      <formula>NOT(ISERROR(SEARCH("No",C52)))</formula>
    </cfRule>
  </conditionalFormatting>
  <conditionalFormatting sqref="C53">
    <cfRule type="containsText" dxfId="21" priority="24" operator="containsText" text="Yes">
      <formula>NOT(ISERROR(SEARCH("Yes",C53)))</formula>
    </cfRule>
    <cfRule type="containsText" dxfId="20" priority="25" operator="containsText" text="No">
      <formula>NOT(ISERROR(SEARCH("No",C53)))</formula>
    </cfRule>
  </conditionalFormatting>
  <conditionalFormatting sqref="C51">
    <cfRule type="containsText" dxfId="19" priority="23" operator="containsText" text="never">
      <formula>NOT(ISERROR(SEARCH("never",C51)))</formula>
    </cfRule>
    <cfRule type="containsText" dxfId="18" priority="115" operator="containsText" text="ad-hoc">
      <formula>NOT(ISERROR(SEARCH("ad-hoc",C51)))</formula>
    </cfRule>
    <cfRule type="notContainsBlanks" dxfId="17" priority="154">
      <formula>LEN(TRIM(C51))&gt;0</formula>
    </cfRule>
  </conditionalFormatting>
  <conditionalFormatting sqref="C55">
    <cfRule type="containsText" dxfId="16" priority="20" operator="containsText" text="never">
      <formula>NOT(ISERROR(SEARCH("never",C55)))</formula>
    </cfRule>
    <cfRule type="containsText" dxfId="15" priority="21" operator="containsText" text="ad-hoc">
      <formula>NOT(ISERROR(SEARCH("ad-hoc",C55)))</formula>
    </cfRule>
    <cfRule type="notContainsBlanks" dxfId="14" priority="22">
      <formula>LEN(TRIM(C55))&gt;0</formula>
    </cfRule>
  </conditionalFormatting>
  <conditionalFormatting sqref="E6">
    <cfRule type="cellIs" dxfId="13" priority="17" operator="lessThan">
      <formula>0.45</formula>
    </cfRule>
    <cfRule type="cellIs" dxfId="12" priority="18" operator="between">
      <formula>0.45</formula>
      <formula>0.75</formula>
    </cfRule>
    <cfRule type="cellIs" dxfId="11" priority="19" operator="greaterThan">
      <formula>0.75</formula>
    </cfRule>
  </conditionalFormatting>
  <conditionalFormatting sqref="C45">
    <cfRule type="containsText" dxfId="10" priority="14" operator="containsText" text="Yes">
      <formula>NOT(ISERROR(SEARCH("Yes",C45)))</formula>
    </cfRule>
    <cfRule type="containsText" dxfId="9" priority="15" operator="containsText" text="No">
      <formula>NOT(ISERROR(SEARCH("No",C45)))</formula>
    </cfRule>
  </conditionalFormatting>
  <conditionalFormatting sqref="C46">
    <cfRule type="containsText" dxfId="8" priority="12" operator="containsText" text="Yes">
      <formula>NOT(ISERROR(SEARCH("Yes",C46)))</formula>
    </cfRule>
    <cfRule type="containsText" dxfId="7" priority="13" operator="containsText" text="No">
      <formula>NOT(ISERROR(SEARCH("No",C46)))</formula>
    </cfRule>
  </conditionalFormatting>
  <conditionalFormatting sqref="C54">
    <cfRule type="containsText" dxfId="6" priority="9" operator="containsText" text="Not applicable">
      <formula>NOT(ISERROR(SEARCH("Not applicable",C54)))</formula>
    </cfRule>
    <cfRule type="containsText" dxfId="5" priority="10" operator="containsText" text="Yes">
      <formula>NOT(ISERROR(SEARCH("Yes",C54)))</formula>
    </cfRule>
    <cfRule type="containsText" dxfId="4" priority="11" operator="containsText" text="No">
      <formula>NOT(ISERROR(SEARCH("No",C54)))</formula>
    </cfRule>
  </conditionalFormatting>
  <conditionalFormatting sqref="G10:G55">
    <cfRule type="colorScale" priority="8">
      <colorScale>
        <cfvo type="min"/>
        <cfvo type="max"/>
        <color rgb="FFE9B6BC"/>
        <color rgb="FFB1D6B8"/>
      </colorScale>
    </cfRule>
  </conditionalFormatting>
  <conditionalFormatting sqref="C47">
    <cfRule type="containsText" dxfId="3" priority="6" operator="containsText" text="Yes">
      <formula>NOT(ISERROR(SEARCH("Yes",C47)))</formula>
    </cfRule>
    <cfRule type="containsText" dxfId="2" priority="7" operator="containsText" text="No">
      <formula>NOT(ISERROR(SEARCH("No",C47)))</formula>
    </cfRule>
  </conditionalFormatting>
  <conditionalFormatting sqref="C10">
    <cfRule type="containsText" dxfId="1" priority="4" operator="containsText" text="Yes">
      <formula>NOT(ISERROR(SEARCH("Yes",C10)))</formula>
    </cfRule>
    <cfRule type="containsText" dxfId="0" priority="5" operator="containsText" text="No">
      <formula>NOT(ISERROR(SEARCH("No",C10)))</formula>
    </cfRule>
  </conditionalFormatting>
  <dataValidations count="6">
    <dataValidation type="list" allowBlank="1" showInputMessage="1" showErrorMessage="1" sqref="C30:C50 C23:C28 C52:C53 C17:C21 C14:C15 C10:C11" xr:uid="{13DED476-90C0-6848-A737-AEC24451E876}">
      <formula1>"Yes,No"</formula1>
    </dataValidation>
    <dataValidation type="list" allowBlank="1" showInputMessage="1" showErrorMessage="1" sqref="C12" xr:uid="{44B8958E-5164-7044-A599-08708172B209}">
      <formula1>"None,GitHub,GitLab,Google,HTPasswd,LDAP, OpenID,Other"</formula1>
    </dataValidation>
    <dataValidation type="list" allowBlank="1" showInputMessage="1" showErrorMessage="1" sqref="C13" xr:uid="{485311EE-BC75-CB4B-A68E-84AB40E3C6B0}">
      <formula1>"0,1,3,6,9,12"</formula1>
    </dataValidation>
    <dataValidation type="list" allowBlank="1" showInputMessage="1" showErrorMessage="1" sqref="C51 C55" xr:uid="{B757566D-A7CE-1244-B784-D0EB8021E8DA}">
      <formula1>"3 months, 6 months, 9 months, 12 months, never, ad-hoc"</formula1>
    </dataValidation>
    <dataValidation type="list" allowBlank="1" showInputMessage="1" showErrorMessage="1" sqref="C22 C16 C54" xr:uid="{53840D74-D175-BA45-BB55-F00E969A35CC}">
      <formula1>"Yes,No,Not Applicable"</formula1>
    </dataValidation>
    <dataValidation type="list" allowBlank="1" showInputMessage="1" showErrorMessage="1" sqref="C29" xr:uid="{E4350FD9-C3B8-5742-B291-8C3F692644A0}">
      <formula1>"Internal,External,Both"</formula1>
    </dataValidation>
  </dataValidations>
  <hyperlinks>
    <hyperlink ref="E34" r:id="rId1" display="https://kubernetes.io/docs/tasks/configure-pod-container/configure-liveness-readiness-startup-probes/" xr:uid="{A196B5D9-CBB1-1849-955E-CE00D80C0714}"/>
    <hyperlink ref="E35:E36" r:id="rId2" display="https://kubernetes.io/docs/tasks/configure-pod-container/configure-liveness-readiness-startup-probes/" xr:uid="{078F2180-8FC0-2F4B-94F7-21176CA6D670}"/>
    <hyperlink ref="E30" r:id="rId3" display="https://github.com/GoogleContainerTools/distroless" xr:uid="{2C0DC879-B61E-4A4F-A548-1060E0EE59AE}"/>
    <hyperlink ref="E41" r:id="rId4" display="https://kubernetes.io/docs/tasks/configure-pod-container/security-context/" xr:uid="{4BE817CF-C0D1-BC49-9769-604C143006CF}"/>
    <hyperlink ref="E28" r:id="rId5" display="https://developer.ibm.com/components/cloud-ibm/tutorials/runtime-container-security-for-production-kubernetes-workloads/" xr:uid="{B3DE0708-7F83-124F-947B-617DC6DFF1C2}"/>
    <hyperlink ref="E37" r:id="rId6" display="https://kubernetes.io/docs/concepts/containers/container-lifecycle-hooks/" xr:uid="{393603DF-902E-484B-9261-CFC716F247D4}"/>
    <hyperlink ref="E49" r:id="rId7" display="https://www.ibm.com/services/business-continuity/rto" xr:uid="{B3B99E94-0492-3444-A888-BE922123889A}"/>
    <hyperlink ref="E50" r:id="rId8" display="https://www.ibm.com/services/business-continuity/rpo" xr:uid="{BD8EC589-4297-DF45-9B59-57DBCE0B9285}"/>
    <hyperlink ref="E52" r:id="rId9" display="https://www.ibm.com/services/business-continuity/rto" xr:uid="{4712912D-E500-E143-9534-F6DB291E2FC8}"/>
    <hyperlink ref="E53" r:id="rId10" display="https://www.ibm.com/services/business-continuity/rpo" xr:uid="{DBD920CF-1FE9-C349-A5B5-C4EB4A7B1F49}"/>
    <hyperlink ref="E16" r:id="rId11" display="https://docs.openshift.com/container-platform/4.7/machine_management/applying-autoscaling.html" xr:uid="{FC3A8B5C-44FE-E143-88A9-2B1066618656}"/>
  </hyperlinks>
  <pageMargins left="0.7" right="0.7" top="0.75" bottom="0.75" header="0.3" footer="0.3"/>
  <ignoredErrors>
    <ignoredError sqref="G12 G42 G22 G51 G29 G16 G54" formula="1"/>
  </ignoredErrors>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0643E-CBB4-394C-B5FA-E10D06A6440D}">
  <dimension ref="A2:D8"/>
  <sheetViews>
    <sheetView zoomScaleNormal="100" workbookViewId="0">
      <selection activeCell="C18" sqref="C18"/>
    </sheetView>
  </sheetViews>
  <sheetFormatPr baseColWidth="10" defaultColWidth="11.1640625" defaultRowHeight="16" x14ac:dyDescent="0.2"/>
  <cols>
    <col min="1" max="1" width="12" bestFit="1" customWidth="1"/>
    <col min="2" max="2" width="10.33203125" bestFit="1" customWidth="1"/>
    <col min="3" max="3" width="19.5" bestFit="1" customWidth="1"/>
    <col min="4" max="4" width="12" bestFit="1" customWidth="1"/>
  </cols>
  <sheetData>
    <row r="2" spans="1:4" x14ac:dyDescent="0.2">
      <c r="B2" t="s">
        <v>56</v>
      </c>
      <c r="C2" t="s">
        <v>57</v>
      </c>
    </row>
    <row r="3" spans="1:4" x14ac:dyDescent="0.2">
      <c r="A3" s="11" t="s">
        <v>49</v>
      </c>
      <c r="B3">
        <v>10</v>
      </c>
      <c r="C3">
        <v>160</v>
      </c>
      <c r="D3" s="40"/>
    </row>
    <row r="4" spans="1:4" x14ac:dyDescent="0.2">
      <c r="A4" s="11" t="s">
        <v>50</v>
      </c>
      <c r="B4">
        <v>0</v>
      </c>
      <c r="C4">
        <v>50</v>
      </c>
      <c r="D4" s="40"/>
    </row>
    <row r="5" spans="1:4" x14ac:dyDescent="0.2">
      <c r="A5" s="11" t="s">
        <v>51</v>
      </c>
      <c r="B5">
        <v>0</v>
      </c>
      <c r="C5">
        <v>120</v>
      </c>
      <c r="D5" s="40"/>
    </row>
    <row r="6" spans="1:4" x14ac:dyDescent="0.2">
      <c r="A6" s="11" t="s">
        <v>53</v>
      </c>
      <c r="B6">
        <v>10</v>
      </c>
      <c r="C6">
        <v>80</v>
      </c>
      <c r="D6" s="40"/>
    </row>
    <row r="7" spans="1:4" x14ac:dyDescent="0.2">
      <c r="A7" s="11" t="s">
        <v>52</v>
      </c>
      <c r="B7">
        <v>0</v>
      </c>
      <c r="C7">
        <v>50</v>
      </c>
      <c r="D7" s="40"/>
    </row>
    <row r="8" spans="1:4" x14ac:dyDescent="0.2">
      <c r="A8" s="11" t="s">
        <v>55</v>
      </c>
      <c r="B8">
        <v>20</v>
      </c>
      <c r="C8">
        <v>460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Participants</vt:lpstr>
      <vt:lpstr>OCP - Open Questions</vt:lpstr>
      <vt:lpstr>OCP Cluster - Scoring</vt:lpstr>
      <vt:lpstr>Score-Pivot</vt:lpstr>
    </vt:vector>
  </TitlesOfParts>
  <Manager>Julian Jimenez Ovelar</Manager>
  <Company>IBM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CSM SPGI - OCP Assessment</dc:title>
  <dc:subject>CSM SPGI - OCP Assessment</dc:subject>
  <dc:creator>David Liquiñano Renedo; Miguel Ariza Colmenares; George Cassar</dc:creator>
  <cp:keywords>Openshift; OCP; Assessment; CSM</cp:keywords>
  <dc:description/>
  <cp:lastModifiedBy>Microsoft Office User</cp:lastModifiedBy>
  <dcterms:created xsi:type="dcterms:W3CDTF">2021-06-20T14:52:41Z</dcterms:created>
  <dcterms:modified xsi:type="dcterms:W3CDTF">2022-11-02T12:38:20Z</dcterms:modified>
  <cp:category>Openshift</cp:category>
</cp:coreProperties>
</file>