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endario" sheetId="1" r:id="rId4"/>
    <sheet state="visible" name="Lista de asignaciones" sheetId="2" r:id="rId5"/>
    <sheet state="visible" name="Progreso de asignaciones" sheetId="3" r:id="rId6"/>
    <sheet state="visible" name="Enlaces de Interés" sheetId="4" r:id="rId7"/>
  </sheets>
  <definedNames>
    <definedName name="days">#REF!</definedName>
    <definedName name="Assignment_Table">'Progreso de asignaciones'!$D$8:$G$29</definedName>
    <definedName name="today">#REF!</definedName>
    <definedName name="tomorrow">#REF!</definedName>
    <definedName name="assignments">#REF!</definedName>
    <definedName name="yesterday">#REF!</definedName>
  </definedNames>
  <calcPr/>
</workbook>
</file>

<file path=xl/sharedStrings.xml><?xml version="1.0" encoding="utf-8"?>
<sst xmlns="http://schemas.openxmlformats.org/spreadsheetml/2006/main" count="238" uniqueCount="96">
  <si>
    <t>Data Science Fundamentals</t>
  </si>
  <si>
    <t>Enlace de Zoom</t>
  </si>
  <si>
    <t>Lista de asignaciones</t>
  </si>
  <si>
    <t>Grabaciones de clases</t>
  </si>
  <si>
    <t>Instructor:</t>
  </si>
  <si>
    <t>Jesús Ortiz</t>
  </si>
  <si>
    <t>Enlaces de Interés</t>
  </si>
  <si>
    <t>Progreso de asignaciones</t>
  </si>
  <si>
    <t>Github</t>
  </si>
  <si>
    <t>Instructor Asistente:</t>
  </si>
  <si>
    <t>Marco Fernandini</t>
  </si>
  <si>
    <t>Hora en que inicia la clase</t>
  </si>
  <si>
    <t>5PM</t>
  </si>
  <si>
    <t>Ocultar fila/renglón al seleccionar la hora</t>
  </si>
  <si>
    <t>Semana 1 - Data Science Fundamentals</t>
  </si>
  <si>
    <t>Python for Data Science</t>
  </si>
  <si>
    <t>Soporte chat</t>
  </si>
  <si>
    <t>Introducción</t>
  </si>
  <si>
    <t>Metodos de input y output</t>
  </si>
  <si>
    <t>Revisión de código</t>
  </si>
  <si>
    <t>Google Colab</t>
  </si>
  <si>
    <t>Lógica y condicionales</t>
  </si>
  <si>
    <t>Orientación stack</t>
  </si>
  <si>
    <t>Numpy</t>
  </si>
  <si>
    <t>Semana 2 - Data Science Fundamentals</t>
  </si>
  <si>
    <t>Pandas for Data Science</t>
  </si>
  <si>
    <t>Introducción a pandas</t>
  </si>
  <si>
    <t>Limpieza de datos</t>
  </si>
  <si>
    <t>Filtrado</t>
  </si>
  <si>
    <t>Semana 3 - Data Science Fundamentals</t>
  </si>
  <si>
    <t>Pandas y Visualización</t>
  </si>
  <si>
    <t>Examen</t>
  </si>
  <si>
    <t>Groupby</t>
  </si>
  <si>
    <t>EDA</t>
  </si>
  <si>
    <t>Examen
Data Science Fundamentals
Primer intento</t>
  </si>
  <si>
    <t>Apply</t>
  </si>
  <si>
    <t>Histograma</t>
  </si>
  <si>
    <t>Semana 4 - Fundamentos de la Web</t>
  </si>
  <si>
    <t>Visualización Avanzada</t>
  </si>
  <si>
    <t>Subplots</t>
  </si>
  <si>
    <t>Examen
Data Science Fundamentals
Segundo intento</t>
  </si>
  <si>
    <t>Cuadriculas</t>
  </si>
  <si>
    <t>Examen
Data Science Fundamentals
Tercer intento</t>
  </si>
  <si>
    <t>Guardar plots</t>
  </si>
  <si>
    <t>Plotly express</t>
  </si>
  <si>
    <t>Tema</t>
  </si>
  <si>
    <t>Semana</t>
  </si>
  <si>
    <t>Día</t>
  </si>
  <si>
    <t>Nombre de la actividad</t>
  </si>
  <si>
    <t>Tipo</t>
  </si>
  <si>
    <t>Lun</t>
  </si>
  <si>
    <t>Introducción a Colab</t>
  </si>
  <si>
    <t>Práctica</t>
  </si>
  <si>
    <t>Manejo de Cadenas</t>
  </si>
  <si>
    <t>Core</t>
  </si>
  <si>
    <t>Matemáticas y Condicionales</t>
  </si>
  <si>
    <t>Mar</t>
  </si>
  <si>
    <t>Sistema de Calificaciones</t>
  </si>
  <si>
    <t>Mie</t>
  </si>
  <si>
    <t>Análisis de Datos con Numpy</t>
  </si>
  <si>
    <t>Jue</t>
  </si>
  <si>
    <t>Practicando con Ciclos</t>
  </si>
  <si>
    <t>Vie</t>
  </si>
  <si>
    <t>Proyecto I Parte I</t>
  </si>
  <si>
    <t>Inicio a Pandas</t>
  </si>
  <si>
    <t>Análisis de Datos con Pandas</t>
  </si>
  <si>
    <t>Proyecto I Parte II</t>
  </si>
  <si>
    <t>Manejo de Datos Faltantes</t>
  </si>
  <si>
    <t>Análisis con Pandas</t>
  </si>
  <si>
    <t>Proyecto I Parte III</t>
  </si>
  <si>
    <t>Arreglar el Gráfico</t>
  </si>
  <si>
    <t>Simulación del Examen</t>
  </si>
  <si>
    <t>Ejercicio de Histogramas y Boxplots</t>
  </si>
  <si>
    <t>Proyecto I Parte IV</t>
  </si>
  <si>
    <t>Correlación</t>
  </si>
  <si>
    <t>Recreando Gráfico Parte II</t>
  </si>
  <si>
    <t>Proyecto I Parte V</t>
  </si>
  <si>
    <t>Sab</t>
  </si>
  <si>
    <t>Examen Fundamentos</t>
  </si>
  <si>
    <t>Fundamentos de la Web</t>
  </si>
  <si>
    <t>Asigaciones core</t>
  </si>
  <si>
    <t>*Marca con una 'x' cada asignación completada</t>
  </si>
  <si>
    <t>Asignaciones de práctica</t>
  </si>
  <si>
    <t>Opcionales</t>
  </si>
  <si>
    <t>Estudiante</t>
  </si>
  <si>
    <t>Progreso</t>
  </si>
  <si>
    <t>Porcentaje</t>
  </si>
  <si>
    <t>Instructor: Jesus Ortiz</t>
  </si>
  <si>
    <t>Instructor Asistente: Marco Fernandini</t>
  </si>
  <si>
    <t>Correo del instructor</t>
  </si>
  <si>
    <t>jortiz@codingdojo.la</t>
  </si>
  <si>
    <t>mfernandini@codingdojo.la</t>
  </si>
  <si>
    <t>Recursos</t>
  </si>
  <si>
    <t>Learn Platform</t>
  </si>
  <si>
    <t>https://medium.com/</t>
  </si>
  <si>
    <t>https://towardsdatascience.com/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</si>
</sst>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&quot;, &quot;d&quot; de &quot;mmmm"/>
  </numFmts>
  <fonts count="52">
    <font>
      <sz val="10.0"/>
      <color rgb="FF000000"/>
      <name val="Arial"/>
      <scheme val="minor"/>
    </font>
    <font>
      <color rgb="FFFFFFFF"/>
      <name val="Arial"/>
    </font>
    <font>
      <color rgb="FF000000"/>
      <name val="Arial"/>
    </font>
    <font>
      <b/>
      <sz val="24.0"/>
      <color rgb="FF434343"/>
      <name val="Roboto Mono"/>
    </font>
    <font/>
    <font>
      <b/>
      <sz val="36.0"/>
      <color rgb="FF000000"/>
      <name val="Roboto Mono"/>
    </font>
    <font>
      <color theme="1"/>
      <name val="Arial"/>
    </font>
    <font>
      <sz val="14.0"/>
      <color rgb="FFFFFFFF"/>
      <name val="Roboto Mono"/>
    </font>
    <font>
      <u/>
      <sz val="14.0"/>
      <color rgb="FF0000FF"/>
      <name val="&quot;Roboto Mono&quot;"/>
    </font>
    <font>
      <u/>
      <sz val="14.0"/>
      <color rgb="FFFFFFFF"/>
      <name val="&quot;Roboto Mono&quot;"/>
    </font>
    <font>
      <u/>
      <sz val="14.0"/>
      <color rgb="FF0000FF"/>
      <name val="&quot;Roboto Mono&quot;"/>
    </font>
    <font>
      <sz val="14.0"/>
      <color rgb="FFFFFFFF"/>
      <name val="&quot;Roboto Mono&quot;"/>
    </font>
    <font>
      <u/>
      <sz val="14.0"/>
      <color rgb="FFFFFFFF"/>
      <name val="&quot;Roboto Mono&quot;"/>
    </font>
    <font>
      <b/>
      <color rgb="FFFFFFFF"/>
      <name val="Arial"/>
    </font>
    <font>
      <color rgb="FF434343"/>
      <name val="Arial"/>
    </font>
    <font>
      <b/>
      <i/>
      <color theme="1"/>
      <name val="Arial"/>
    </font>
    <font>
      <b/>
      <sz val="12.0"/>
      <color rgb="FF434343"/>
      <name val="Arial"/>
    </font>
    <font>
      <b/>
      <color theme="1"/>
      <name val="Arial"/>
    </font>
    <font>
      <b/>
      <sz val="10.0"/>
      <color rgb="FFFFFFFF"/>
      <name val="Arial"/>
    </font>
    <font>
      <b/>
      <color rgb="FF434343"/>
      <name val="Arial"/>
    </font>
    <font>
      <b/>
      <u/>
      <color rgb="FF0000FF"/>
      <name val="Arial"/>
    </font>
    <font>
      <b/>
      <u/>
      <color rgb="FF0000FF"/>
      <name val="Arial"/>
    </font>
    <font>
      <b/>
      <color rgb="FF000000"/>
      <name val="Arial"/>
    </font>
    <font>
      <b/>
      <u/>
      <color rgb="FF0000FF"/>
      <name val="Arial"/>
    </font>
    <font>
      <b/>
      <u/>
      <color rgb="FF0000FF"/>
      <name val="Arial"/>
    </font>
    <font>
      <b/>
      <u/>
      <color rgb="FF0000FF"/>
      <name val="Arial"/>
    </font>
    <font>
      <b/>
      <u/>
      <color rgb="FF0000FF"/>
      <name val="Arial"/>
    </font>
    <font>
      <b/>
      <u/>
      <color rgb="FF0000FF"/>
      <name val="Arial"/>
    </font>
    <font>
      <b/>
      <sz val="14.0"/>
      <color rgb="FF434343"/>
      <name val="Arial"/>
    </font>
    <font>
      <b/>
      <u/>
      <color rgb="FF0000FF"/>
      <name val="Arial"/>
    </font>
    <font>
      <b/>
      <sz val="18.0"/>
      <color rgb="FFFFFFFF"/>
      <name val="Arial"/>
    </font>
    <font>
      <b/>
      <sz val="8.0"/>
      <color rgb="FF434343"/>
      <name val="Arial"/>
      <scheme val="minor"/>
    </font>
    <font>
      <b/>
      <color rgb="FF434343"/>
      <name val="Arial"/>
      <scheme val="minor"/>
    </font>
    <font>
      <b/>
      <sz val="36.0"/>
      <color rgb="FF434343"/>
      <name val="Inconsolata"/>
    </font>
    <font>
      <b/>
      <i/>
      <sz val="12.0"/>
      <color rgb="FF434343"/>
      <name val="Arial"/>
      <scheme val="minor"/>
    </font>
    <font>
      <color rgb="FF434343"/>
      <name val="Arial"/>
      <scheme val="minor"/>
    </font>
    <font>
      <sz val="10.0"/>
      <color rgb="FF434343"/>
      <name val="Arial"/>
      <scheme val="minor"/>
    </font>
    <font>
      <b/>
      <sz val="10.0"/>
      <color rgb="FF434343"/>
      <name val="Arial"/>
      <scheme val="minor"/>
    </font>
    <font>
      <b/>
      <sz val="6.0"/>
      <color rgb="FF434343"/>
      <name val="Arial"/>
      <scheme val="minor"/>
    </font>
    <font>
      <b/>
      <sz val="11.0"/>
      <color rgb="FF434343"/>
      <name val="Calibri"/>
    </font>
    <font>
      <sz val="24.0"/>
      <color rgb="FFFFFFFF"/>
      <name val="Arial"/>
    </font>
    <font>
      <b/>
      <sz val="14.0"/>
      <color theme="1"/>
      <name val="Arial"/>
      <scheme val="minor"/>
    </font>
    <font>
      <sz val="14.0"/>
      <color theme="1"/>
      <name val="Arial"/>
      <scheme val="minor"/>
    </font>
    <font>
      <u/>
      <sz val="14.0"/>
      <color rgb="FF1155CC"/>
      <name val="Arial"/>
      <scheme val="minor"/>
    </font>
    <font>
      <u/>
      <sz val="14.0"/>
      <color rgb="FF1155CC"/>
      <name val="Arial"/>
      <scheme val="minor"/>
    </font>
    <font>
      <u/>
      <sz val="14.0"/>
      <color rgb="FF0000FF"/>
    </font>
    <font>
      <u/>
      <sz val="14.0"/>
      <color rgb="FF0000FF"/>
    </font>
    <font>
      <u/>
      <sz val="14.0"/>
      <color rgb="FF1155CC"/>
      <name val="Arial"/>
      <scheme val="minor"/>
    </font>
    <font>
      <u/>
      <sz val="14.0"/>
      <color rgb="FF1155CC"/>
      <name val="Arial"/>
      <scheme val="minor"/>
    </font>
    <font>
      <u/>
      <sz val="14.0"/>
      <color rgb="FF1155CC"/>
      <name val="Arial"/>
    </font>
    <font>
      <u/>
      <sz val="14.0"/>
      <color rgb="FF1155CC"/>
      <name val="Arial"/>
    </font>
    <font>
      <sz val="14.0"/>
      <color theme="1"/>
      <name val="Arial"/>
    </font>
  </fonts>
  <fills count="2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5B1EC"/>
        <bgColor rgb="FF45B1EC"/>
      </patternFill>
    </fill>
    <fill>
      <patternFill patternType="solid">
        <fgColor rgb="FF524EAB"/>
        <bgColor rgb="FF524EAB"/>
      </patternFill>
    </fill>
    <fill>
      <patternFill patternType="solid">
        <fgColor rgb="FFB7E1CD"/>
        <bgColor rgb="FFB7E1CD"/>
      </patternFill>
    </fill>
    <fill>
      <patternFill patternType="solid">
        <fgColor rgb="FF536162"/>
        <bgColor rgb="FF536162"/>
      </patternFill>
    </fill>
    <fill>
      <patternFill patternType="solid">
        <fgColor rgb="FF7E7AC9"/>
        <bgColor rgb="FF7E7AC9"/>
      </patternFill>
    </fill>
    <fill>
      <patternFill patternType="solid">
        <fgColor rgb="FF497389"/>
        <bgColor rgb="FF497389"/>
      </patternFill>
    </fill>
    <fill>
      <patternFill patternType="solid">
        <fgColor rgb="FF588894"/>
        <bgColor rgb="FF588894"/>
      </patternFill>
    </fill>
    <fill>
      <patternFill patternType="solid">
        <fgColor rgb="FFC5CCCD"/>
        <bgColor rgb="FFC5CCCD"/>
      </patternFill>
    </fill>
    <fill>
      <patternFill patternType="solid">
        <fgColor rgb="FFD7D6EA"/>
        <bgColor rgb="FFD7D6EA"/>
      </patternFill>
    </fill>
    <fill>
      <patternFill patternType="solid">
        <fgColor rgb="FFC2D5DE"/>
        <bgColor rgb="FFC2D5DE"/>
      </patternFill>
    </fill>
    <fill>
      <patternFill patternType="solid">
        <fgColor rgb="FFCECDE9"/>
        <bgColor rgb="FFCECDE9"/>
      </patternFill>
    </fill>
    <fill>
      <patternFill patternType="solid">
        <fgColor rgb="FFCEDDE1"/>
        <bgColor rgb="FFCEDDE1"/>
      </patternFill>
    </fill>
    <fill>
      <patternFill patternType="solid">
        <fgColor rgb="FFE1E6E6"/>
        <bgColor rgb="FFE1E6E6"/>
      </patternFill>
    </fill>
    <fill>
      <patternFill patternType="solid">
        <fgColor rgb="FFE8E7F3"/>
        <bgColor rgb="FFE8E7F3"/>
      </patternFill>
    </fill>
    <fill>
      <patternFill patternType="solid">
        <fgColor rgb="FFE0EAEF"/>
        <bgColor rgb="FFE0EAEF"/>
      </patternFill>
    </fill>
    <fill>
      <patternFill patternType="solid">
        <fgColor rgb="FFE6EEF0"/>
        <bgColor rgb="FFE6EEF0"/>
      </patternFill>
    </fill>
    <fill>
      <patternFill patternType="solid">
        <fgColor rgb="FFF9DE8D"/>
        <bgColor rgb="FFF9DE8D"/>
      </patternFill>
    </fill>
    <fill>
      <patternFill patternType="solid">
        <fgColor rgb="FFF3F3F3"/>
        <bgColor rgb="FFF3F3F3"/>
      </patternFill>
    </fill>
  </fills>
  <borders count="37">
    <border/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FFFFFF"/>
      </left>
    </border>
    <border>
      <right style="thin">
        <color rgb="FFFFFFFF"/>
      </right>
    </border>
    <border>
      <left style="thin">
        <color rgb="FFFFFFFF"/>
      </left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999999"/>
      </left>
      <top style="thin">
        <color rgb="FF999999"/>
      </top>
    </border>
    <border>
      <top style="thin">
        <color rgb="FF999999"/>
      </top>
    </border>
    <border>
      <right style="thin">
        <color rgb="FF999999"/>
      </right>
      <top style="thin">
        <color rgb="FF999999"/>
      </top>
    </border>
    <border>
      <left style="thin">
        <color rgb="FF999999"/>
      </left>
      <bottom style="thin">
        <color rgb="FFB7E1CD"/>
      </bottom>
    </border>
    <border>
      <bottom style="thin">
        <color rgb="FFB7E1CD"/>
      </bottom>
    </border>
    <border>
      <right style="thin">
        <color rgb="FF999999"/>
      </right>
      <bottom style="thin">
        <color rgb="FFB7E1CD"/>
      </bottom>
    </border>
    <border>
      <left style="thin">
        <color rgb="FF999999"/>
      </left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B7E1CD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B7E1CD"/>
      </right>
      <bottom style="thin">
        <color rgb="FF999999"/>
      </bottom>
    </border>
    <border>
      <bottom style="thin">
        <color rgb="FF999999"/>
      </bottom>
    </border>
    <border>
      <left style="thin">
        <color rgb="FF999999"/>
      </left>
    </border>
    <border>
      <right style="thin">
        <color rgb="FF999999"/>
      </right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999999"/>
      </left>
      <right style="thin">
        <color rgb="FF999999"/>
      </right>
    </border>
    <border>
      <left style="thin">
        <color rgb="FFFFFFFF"/>
      </left>
      <right style="thin">
        <color rgb="FF999999"/>
      </right>
      <bottom style="thin">
        <color rgb="FF999999"/>
      </bottom>
    </border>
    <border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top style="hair">
        <color rgb="FF000000"/>
      </top>
    </border>
  </borders>
  <cellStyleXfs count="1">
    <xf borderId="0" fillId="0" fontId="0" numFmtId="0" applyAlignment="1" applyFont="1"/>
  </cellStyleXfs>
  <cellXfs count="26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Font="1"/>
    <xf borderId="1" fillId="2" fontId="3" numFmtId="0" xfId="0" applyAlignment="1" applyBorder="1" applyFont="1">
      <alignment horizontal="center" readingOrder="0" shrinkToFit="0" vertical="center" wrapText="0"/>
    </xf>
    <xf borderId="2" fillId="0" fontId="4" numFmtId="0" xfId="0" applyBorder="1" applyFont="1"/>
    <xf borderId="2" fillId="2" fontId="5" numFmtId="0" xfId="0" applyAlignment="1" applyBorder="1" applyFont="1">
      <alignment horizontal="center" readingOrder="0" vertical="center"/>
    </xf>
    <xf borderId="3" fillId="0" fontId="4" numFmtId="0" xfId="0" applyBorder="1" applyFont="1"/>
    <xf borderId="0" fillId="2" fontId="1" numFmtId="0" xfId="0" applyAlignment="1" applyFont="1">
      <alignment horizontal="center" vertical="bottom"/>
    </xf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0" fillId="2" fontId="6" numFmtId="0" xfId="0" applyAlignment="1" applyFont="1">
      <alignment horizontal="center" vertical="bottom"/>
    </xf>
    <xf borderId="6" fillId="2" fontId="7" numFmtId="0" xfId="0" applyAlignment="1" applyBorder="1" applyFont="1">
      <alignment horizontal="center" readingOrder="0" shrinkToFit="0" vertical="center" wrapText="0"/>
    </xf>
    <xf borderId="7" fillId="2" fontId="7" numFmtId="0" xfId="0" applyAlignment="1" applyBorder="1" applyFont="1">
      <alignment horizontal="center" readingOrder="0" shrinkToFit="0" vertical="center" wrapText="0"/>
    </xf>
    <xf borderId="8" fillId="0" fontId="4" numFmtId="0" xfId="0" applyBorder="1" applyFont="1"/>
    <xf borderId="0" fillId="3" fontId="8" numFmtId="0" xfId="0" applyAlignment="1" applyFill="1" applyFont="1">
      <alignment horizontal="center" readingOrder="0" vertical="center"/>
    </xf>
    <xf borderId="0" fillId="3" fontId="9" numFmtId="0" xfId="0" applyAlignment="1" applyFont="1">
      <alignment horizontal="center" vertical="center"/>
    </xf>
    <xf borderId="0" fillId="3" fontId="10" numFmtId="0" xfId="0" applyAlignment="1" applyFont="1">
      <alignment horizontal="center" readingOrder="0" vertical="center"/>
    </xf>
    <xf borderId="0" fillId="3" fontId="11" numFmtId="0" xfId="0" applyAlignment="1" applyFont="1">
      <alignment horizontal="right" readingOrder="0" vertical="center"/>
    </xf>
    <xf borderId="0" fillId="3" fontId="11" numFmtId="0" xfId="0" applyAlignment="1" applyFont="1">
      <alignment horizontal="center" readingOrder="0" vertical="center"/>
    </xf>
    <xf borderId="0" fillId="3" fontId="12" numFmtId="0" xfId="0" applyAlignment="1" applyFont="1">
      <alignment horizontal="center" readingOrder="0" vertical="center"/>
    </xf>
    <xf borderId="0" fillId="3" fontId="7" numFmtId="0" xfId="0" applyAlignment="1" applyFont="1">
      <alignment horizontal="right" readingOrder="0" shrinkToFit="0" vertical="center" wrapText="0"/>
    </xf>
    <xf borderId="0" fillId="4" fontId="13" numFmtId="0" xfId="0" applyAlignment="1" applyFill="1" applyFont="1">
      <alignment horizontal="center" readingOrder="0" vertical="bottom"/>
    </xf>
    <xf borderId="0" fillId="4" fontId="14" numFmtId="0" xfId="0" applyAlignment="1" applyFont="1">
      <alignment horizontal="center" readingOrder="0" vertical="bottom"/>
    </xf>
    <xf borderId="0" fillId="2" fontId="15" numFmtId="0" xfId="0" applyAlignment="1" applyFont="1">
      <alignment horizontal="center" readingOrder="0" vertical="bottom"/>
    </xf>
    <xf borderId="9" fillId="5" fontId="16" numFmtId="0" xfId="0" applyAlignment="1" applyBorder="1" applyFill="1" applyFont="1">
      <alignment horizontal="center" readingOrder="0" vertical="center"/>
    </xf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0" fillId="2" fontId="17" numFmtId="0" xfId="0" applyAlignment="1" applyFont="1">
      <alignment horizontal="center" vertical="bottom"/>
    </xf>
    <xf borderId="9" fillId="6" fontId="18" numFmtId="164" xfId="0" applyAlignment="1" applyBorder="1" applyFill="1" applyFont="1" applyNumberFormat="1">
      <alignment horizontal="center" readingOrder="0" shrinkToFit="0" vertical="bottom" wrapText="0"/>
    </xf>
    <xf borderId="9" fillId="7" fontId="18" numFmtId="164" xfId="0" applyAlignment="1" applyBorder="1" applyFill="1" applyFont="1" applyNumberFormat="1">
      <alignment horizontal="center" readingOrder="0" shrinkToFit="0" vertical="bottom" wrapText="0"/>
    </xf>
    <xf borderId="9" fillId="8" fontId="18" numFmtId="164" xfId="0" applyAlignment="1" applyBorder="1" applyFill="1" applyFont="1" applyNumberFormat="1">
      <alignment horizontal="center" readingOrder="0" shrinkToFit="0" vertical="center" wrapText="0"/>
    </xf>
    <xf borderId="9" fillId="4" fontId="18" numFmtId="164" xfId="0" applyAlignment="1" applyBorder="1" applyFont="1" applyNumberFormat="1">
      <alignment horizontal="center" readingOrder="0" shrinkToFit="0" vertical="bottom" wrapText="0"/>
    </xf>
    <xf borderId="9" fillId="9" fontId="18" numFmtId="164" xfId="0" applyAlignment="1" applyBorder="1" applyFill="1" applyFont="1" applyNumberFormat="1">
      <alignment horizontal="center" readingOrder="0" shrinkToFit="0" vertical="bottom" wrapText="0"/>
    </xf>
    <xf borderId="15" fillId="6" fontId="18" numFmtId="0" xfId="0" applyAlignment="1" applyBorder="1" applyFont="1">
      <alignment horizontal="center" readingOrder="0" shrinkToFit="0" vertical="bottom" wrapText="0"/>
    </xf>
    <xf borderId="16" fillId="0" fontId="4" numFmtId="0" xfId="0" applyBorder="1" applyFont="1"/>
    <xf borderId="15" fillId="7" fontId="18" numFmtId="0" xfId="0" applyAlignment="1" applyBorder="1" applyFont="1">
      <alignment horizontal="center" readingOrder="0" shrinkToFit="0" vertical="bottom" wrapText="0"/>
    </xf>
    <xf borderId="15" fillId="8" fontId="18" numFmtId="0" xfId="0" applyAlignment="1" applyBorder="1" applyFont="1">
      <alignment horizontal="center" readingOrder="0" shrinkToFit="0" vertical="bottom" wrapText="0"/>
    </xf>
    <xf borderId="15" fillId="4" fontId="18" numFmtId="0" xfId="0" applyAlignment="1" applyBorder="1" applyFont="1">
      <alignment horizontal="center" readingOrder="0" shrinkToFit="0" vertical="bottom" wrapText="0"/>
    </xf>
    <xf borderId="15" fillId="9" fontId="18" numFmtId="0" xfId="0" applyAlignment="1" applyBorder="1" applyFont="1">
      <alignment horizontal="center" readingOrder="0" shrinkToFit="0" vertical="bottom" wrapText="0"/>
    </xf>
    <xf borderId="0" fillId="2" fontId="6" numFmtId="20" xfId="0" applyAlignment="1" applyFont="1" applyNumberFormat="1">
      <alignment horizontal="right" vertical="bottom"/>
    </xf>
    <xf borderId="17" fillId="10" fontId="19" numFmtId="20" xfId="0" applyAlignment="1" applyBorder="1" applyFill="1" applyFont="1" applyNumberFormat="1">
      <alignment horizontal="center"/>
    </xf>
    <xf borderId="18" fillId="10" fontId="19" numFmtId="0" xfId="0" applyAlignment="1" applyBorder="1" applyFont="1">
      <alignment readingOrder="0"/>
    </xf>
    <xf borderId="19" fillId="11" fontId="19" numFmtId="20" xfId="0" applyAlignment="1" applyBorder="1" applyFill="1" applyFont="1" applyNumberFormat="1">
      <alignment horizontal="center"/>
    </xf>
    <xf borderId="20" fillId="11" fontId="20" numFmtId="0" xfId="0" applyAlignment="1" applyBorder="1" applyFont="1">
      <alignment readingOrder="0"/>
    </xf>
    <xf borderId="17" fillId="12" fontId="19" numFmtId="20" xfId="0" applyAlignment="1" applyBorder="1" applyFill="1" applyFont="1" applyNumberFormat="1">
      <alignment horizontal="center"/>
    </xf>
    <xf borderId="18" fillId="12" fontId="19" numFmtId="0" xfId="0" applyAlignment="1" applyBorder="1" applyFont="1">
      <alignment readingOrder="0"/>
    </xf>
    <xf borderId="17" fillId="13" fontId="19" numFmtId="20" xfId="0" applyAlignment="1" applyBorder="1" applyFill="1" applyFont="1" applyNumberFormat="1">
      <alignment horizontal="center"/>
    </xf>
    <xf borderId="18" fillId="12" fontId="21" numFmtId="0" xfId="0" applyAlignment="1" applyBorder="1" applyFont="1">
      <alignment readingOrder="0"/>
    </xf>
    <xf borderId="17" fillId="14" fontId="19" numFmtId="20" xfId="0" applyAlignment="1" applyBorder="1" applyFill="1" applyFont="1" applyNumberFormat="1">
      <alignment horizontal="center"/>
    </xf>
    <xf borderId="18" fillId="14" fontId="19" numFmtId="0" xfId="0" applyAlignment="1" applyBorder="1" applyFont="1">
      <alignment readingOrder="0"/>
    </xf>
    <xf borderId="0" fillId="2" fontId="22" numFmtId="0" xfId="0" applyAlignment="1" applyFont="1">
      <alignment horizontal="center" shrinkToFit="0" vertical="center" wrapText="1"/>
    </xf>
    <xf borderId="17" fillId="15" fontId="19" numFmtId="20" xfId="0" applyAlignment="1" applyBorder="1" applyFill="1" applyFont="1" applyNumberFormat="1">
      <alignment horizontal="center"/>
    </xf>
    <xf borderId="17" fillId="15" fontId="19" numFmtId="0" xfId="0" applyAlignment="1" applyBorder="1" applyFont="1">
      <alignment readingOrder="0"/>
    </xf>
    <xf borderId="20" fillId="16" fontId="19" numFmtId="20" xfId="0" applyAlignment="1" applyBorder="1" applyFill="1" applyFont="1" applyNumberFormat="1">
      <alignment horizontal="center"/>
    </xf>
    <xf borderId="20" fillId="16" fontId="23" numFmtId="0" xfId="0" applyAlignment="1" applyBorder="1" applyFont="1">
      <alignment readingOrder="0"/>
    </xf>
    <xf borderId="17" fillId="16" fontId="19" numFmtId="20" xfId="0" applyAlignment="1" applyBorder="1" applyFont="1" applyNumberFormat="1">
      <alignment horizontal="center"/>
    </xf>
    <xf borderId="17" fillId="17" fontId="19" numFmtId="0" xfId="0" applyAlignment="1" applyBorder="1" applyFill="1" applyFont="1">
      <alignment readingOrder="0"/>
    </xf>
    <xf borderId="17" fillId="16" fontId="19" numFmtId="20" xfId="0" applyAlignment="1" applyBorder="1" applyFont="1" applyNumberFormat="1">
      <alignment horizontal="center"/>
    </xf>
    <xf borderId="17" fillId="17" fontId="24" numFmtId="0" xfId="0" applyAlignment="1" applyBorder="1" applyFont="1">
      <alignment readingOrder="0"/>
    </xf>
    <xf borderId="17" fillId="18" fontId="19" numFmtId="20" xfId="0" applyAlignment="1" applyBorder="1" applyFill="1" applyFont="1" applyNumberFormat="1">
      <alignment horizontal="center"/>
    </xf>
    <xf borderId="17" fillId="18" fontId="19" numFmtId="0" xfId="0" applyAlignment="1" applyBorder="1" applyFont="1">
      <alignment readingOrder="0"/>
    </xf>
    <xf borderId="17" fillId="10" fontId="19" numFmtId="0" xfId="0" applyAlignment="1" applyBorder="1" applyFont="1">
      <alignment readingOrder="0"/>
    </xf>
    <xf borderId="18" fillId="11" fontId="19" numFmtId="20" xfId="0" applyAlignment="1" applyBorder="1" applyFont="1" applyNumberFormat="1">
      <alignment horizontal="center"/>
    </xf>
    <xf borderId="19" fillId="11" fontId="19" numFmtId="0" xfId="0" applyAlignment="1" applyBorder="1" applyFont="1">
      <alignment readingOrder="0"/>
    </xf>
    <xf borderId="18" fillId="12" fontId="19" numFmtId="20" xfId="0" applyAlignment="1" applyBorder="1" applyFont="1" applyNumberFormat="1">
      <alignment horizontal="center"/>
    </xf>
    <xf borderId="17" fillId="12" fontId="19" numFmtId="0" xfId="0" applyAlignment="1" applyBorder="1" applyFont="1">
      <alignment readingOrder="0"/>
    </xf>
    <xf borderId="17" fillId="14" fontId="19" numFmtId="0" xfId="0" applyAlignment="1" applyBorder="1" applyFont="1">
      <alignment readingOrder="0"/>
    </xf>
    <xf borderId="0" fillId="2" fontId="6" numFmtId="0" xfId="0" applyAlignment="1" applyFont="1">
      <alignment vertical="bottom"/>
    </xf>
    <xf borderId="20" fillId="16" fontId="19" numFmtId="0" xfId="0" applyAlignment="1" applyBorder="1" applyFont="1">
      <alignment readingOrder="0"/>
    </xf>
    <xf borderId="20" fillId="16" fontId="19" numFmtId="20" xfId="0" applyBorder="1" applyFont="1" applyNumberFormat="1"/>
    <xf borderId="17" fillId="16" fontId="19" numFmtId="0" xfId="0" applyAlignment="1" applyBorder="1" applyFont="1">
      <alignment readingOrder="0"/>
    </xf>
    <xf borderId="17" fillId="10" fontId="19" numFmtId="0" xfId="0" applyAlignment="1" applyBorder="1" applyFont="1">
      <alignment horizontal="center"/>
    </xf>
    <xf borderId="17" fillId="10" fontId="25" numFmtId="0" xfId="0" applyAlignment="1" applyBorder="1" applyFont="1">
      <alignment readingOrder="0"/>
    </xf>
    <xf borderId="18" fillId="12" fontId="19" numFmtId="20" xfId="0" applyAlignment="1" applyBorder="1" applyFont="1" applyNumberFormat="1">
      <alignment horizontal="right"/>
    </xf>
    <xf borderId="17" fillId="12" fontId="26" numFmtId="0" xfId="0" applyAlignment="1" applyBorder="1" applyFont="1">
      <alignment readingOrder="0"/>
    </xf>
    <xf borderId="17" fillId="13" fontId="19" numFmtId="0" xfId="0" applyBorder="1" applyFont="1"/>
    <xf borderId="17" fillId="15" fontId="19" numFmtId="0" xfId="0" applyAlignment="1" applyBorder="1" applyFont="1">
      <alignment horizontal="center"/>
    </xf>
    <xf borderId="17" fillId="15" fontId="19" numFmtId="0" xfId="0" applyBorder="1" applyFont="1"/>
    <xf borderId="20" fillId="16" fontId="19" numFmtId="1" xfId="0" applyBorder="1" applyFont="1" applyNumberFormat="1"/>
    <xf borderId="17" fillId="16" fontId="19" numFmtId="20" xfId="0" applyAlignment="1" applyBorder="1" applyFont="1" applyNumberFormat="1">
      <alignment horizontal="right"/>
    </xf>
    <xf borderId="17" fillId="16" fontId="19" numFmtId="0" xfId="0" applyBorder="1" applyFont="1"/>
    <xf borderId="17" fillId="18" fontId="19" numFmtId="0" xfId="0" applyBorder="1" applyFont="1"/>
    <xf borderId="0" fillId="2" fontId="6" numFmtId="20" xfId="0" applyAlignment="1" applyFont="1" applyNumberFormat="1">
      <alignment vertical="bottom"/>
    </xf>
    <xf borderId="17" fillId="10" fontId="19" numFmtId="0" xfId="0" applyBorder="1" applyFont="1"/>
    <xf borderId="19" fillId="11" fontId="19" numFmtId="0" xfId="0" applyBorder="1" applyFont="1"/>
    <xf borderId="17" fillId="12" fontId="19" numFmtId="0" xfId="0" applyBorder="1" applyFont="1"/>
    <xf borderId="17" fillId="14" fontId="19" numFmtId="0" xfId="0" applyBorder="1" applyFont="1"/>
    <xf borderId="15" fillId="5" fontId="6" numFmtId="0" xfId="0" applyAlignment="1" applyBorder="1" applyFont="1">
      <alignment horizontal="center" vertical="bottom"/>
    </xf>
    <xf borderId="21" fillId="0" fontId="4" numFmtId="0" xfId="0" applyBorder="1" applyFont="1"/>
    <xf borderId="18" fillId="13" fontId="27" numFmtId="0" xfId="0" applyAlignment="1" applyBorder="1" applyFont="1">
      <alignment readingOrder="0"/>
    </xf>
    <xf borderId="18" fillId="11" fontId="19" numFmtId="0" xfId="0" applyAlignment="1" applyBorder="1" applyFont="1">
      <alignment horizontal="center"/>
    </xf>
    <xf borderId="18" fillId="12" fontId="19" numFmtId="0" xfId="0" applyAlignment="1" applyBorder="1" applyFont="1">
      <alignment horizontal="center"/>
    </xf>
    <xf borderId="17" fillId="13" fontId="19" numFmtId="0" xfId="0" applyAlignment="1" applyBorder="1" applyFont="1">
      <alignment horizontal="center"/>
    </xf>
    <xf borderId="17" fillId="14" fontId="19" numFmtId="0" xfId="0" applyAlignment="1" applyBorder="1" applyFont="1">
      <alignment horizontal="center"/>
    </xf>
    <xf borderId="17" fillId="16" fontId="19" numFmtId="0" xfId="0" applyAlignment="1" applyBorder="1" applyFont="1">
      <alignment horizontal="center"/>
    </xf>
    <xf borderId="20" fillId="16" fontId="19" numFmtId="0" xfId="0" applyBorder="1" applyFont="1"/>
    <xf borderId="17" fillId="17" fontId="19" numFmtId="0" xfId="0" applyBorder="1" applyFont="1"/>
    <xf borderId="17" fillId="18" fontId="19" numFmtId="0" xfId="0" applyAlignment="1" applyBorder="1" applyFont="1">
      <alignment horizontal="center"/>
    </xf>
    <xf borderId="18" fillId="10" fontId="19" numFmtId="20" xfId="0" applyAlignment="1" applyBorder="1" applyFont="1" applyNumberFormat="1">
      <alignment horizontal="center"/>
    </xf>
    <xf borderId="18" fillId="13" fontId="19" numFmtId="20" xfId="0" applyAlignment="1" applyBorder="1" applyFont="1" applyNumberFormat="1">
      <alignment horizontal="center"/>
    </xf>
    <xf borderId="9" fillId="19" fontId="28" numFmtId="0" xfId="0" applyAlignment="1" applyBorder="1" applyFill="1" applyFont="1">
      <alignment horizontal="center" readingOrder="0" vertical="center"/>
    </xf>
    <xf borderId="17" fillId="15" fontId="19" numFmtId="20" xfId="0" applyAlignment="1" applyBorder="1" applyFont="1" applyNumberFormat="1">
      <alignment horizontal="center"/>
    </xf>
    <xf borderId="17" fillId="16" fontId="29" numFmtId="0" xfId="0" applyAlignment="1" applyBorder="1" applyFont="1">
      <alignment readingOrder="0"/>
    </xf>
    <xf borderId="22" fillId="0" fontId="4" numFmtId="0" xfId="0" applyBorder="1" applyFont="1"/>
    <xf borderId="23" fillId="0" fontId="4" numFmtId="0" xfId="0" applyBorder="1" applyFont="1"/>
    <xf borderId="17" fillId="10" fontId="19" numFmtId="20" xfId="0" applyAlignment="1" applyBorder="1" applyFont="1" applyNumberFormat="1">
      <alignment horizontal="center"/>
    </xf>
    <xf borderId="17" fillId="13" fontId="19" numFmtId="20" xfId="0" applyAlignment="1" applyBorder="1" applyFont="1" applyNumberFormat="1">
      <alignment horizontal="center"/>
    </xf>
    <xf borderId="15" fillId="0" fontId="4" numFmtId="0" xfId="0" applyBorder="1" applyFont="1"/>
    <xf borderId="18" fillId="10" fontId="19" numFmtId="20" xfId="0" applyAlignment="1" applyBorder="1" applyFont="1" applyNumberFormat="1">
      <alignment horizontal="center" readingOrder="0"/>
    </xf>
    <xf borderId="17" fillId="15" fontId="19" numFmtId="20" xfId="0" applyAlignment="1" applyBorder="1" applyFont="1" applyNumberFormat="1">
      <alignment horizontal="center" readingOrder="0"/>
    </xf>
    <xf borderId="17" fillId="10" fontId="19" numFmtId="20" xfId="0" applyAlignment="1" applyBorder="1" applyFont="1" applyNumberFormat="1">
      <alignment horizontal="center" readingOrder="0"/>
    </xf>
    <xf borderId="17" fillId="13" fontId="19" numFmtId="0" xfId="0" applyAlignment="1" applyBorder="1" applyFont="1">
      <alignment readingOrder="0"/>
    </xf>
    <xf borderId="24" fillId="4" fontId="30" numFmtId="0" xfId="0" applyAlignment="1" applyBorder="1" applyFont="1">
      <alignment horizontal="center" readingOrder="0" shrinkToFit="0" vertical="center" wrapText="0"/>
    </xf>
    <xf borderId="25" fillId="0" fontId="4" numFmtId="0" xfId="0" applyBorder="1" applyFont="1"/>
    <xf borderId="26" fillId="0" fontId="4" numFmtId="0" xfId="0" applyBorder="1" applyFont="1"/>
    <xf borderId="27" fillId="4" fontId="18" numFmtId="0" xfId="0" applyAlignment="1" applyBorder="1" applyFont="1">
      <alignment horizontal="center" readingOrder="0" shrinkToFit="0" vertical="bottom" wrapText="0"/>
    </xf>
    <xf borderId="27" fillId="4" fontId="18" numFmtId="0" xfId="0" applyAlignment="1" applyBorder="1" applyFont="1">
      <alignment horizontal="left" readingOrder="0" shrinkToFit="0" vertical="bottom" wrapText="0"/>
    </xf>
    <xf borderId="27" fillId="4" fontId="13" numFmtId="0" xfId="0" applyAlignment="1" applyBorder="1" applyFont="1">
      <alignment horizontal="center" readingOrder="0" vertical="bottom"/>
    </xf>
    <xf borderId="28" fillId="9" fontId="13" numFmtId="0" xfId="0" applyAlignment="1" applyBorder="1" applyFont="1">
      <alignment horizontal="center" readingOrder="0" vertical="center"/>
    </xf>
    <xf borderId="29" fillId="11" fontId="14" numFmtId="0" xfId="0" applyAlignment="1" applyBorder="1" applyFont="1">
      <alignment horizontal="center" readingOrder="0"/>
    </xf>
    <xf borderId="29" fillId="11" fontId="14" numFmtId="0" xfId="0" applyAlignment="1" applyBorder="1" applyFont="1">
      <alignment horizontal="center"/>
    </xf>
    <xf borderId="29" fillId="11" fontId="14" numFmtId="0" xfId="0" applyAlignment="1" applyBorder="1" applyFont="1">
      <alignment horizontal="left" readingOrder="0"/>
    </xf>
    <xf borderId="29" fillId="11" fontId="14" numFmtId="0" xfId="0" applyAlignment="1" applyBorder="1" applyFont="1">
      <alignment horizontal="left"/>
    </xf>
    <xf borderId="30" fillId="0" fontId="4" numFmtId="0" xfId="0" applyBorder="1" applyFont="1"/>
    <xf borderId="29" fillId="16" fontId="19" numFmtId="0" xfId="0" applyAlignment="1" applyBorder="1" applyFont="1">
      <alignment horizontal="center" readingOrder="0"/>
    </xf>
    <xf borderId="29" fillId="16" fontId="19" numFmtId="20" xfId="0" applyAlignment="1" applyBorder="1" applyFont="1" applyNumberFormat="1">
      <alignment horizontal="left" readingOrder="0"/>
    </xf>
    <xf borderId="29" fillId="16" fontId="19" numFmtId="0" xfId="0" applyAlignment="1" applyBorder="1" applyFont="1">
      <alignment horizontal="left"/>
    </xf>
    <xf borderId="29" fillId="11" fontId="14" numFmtId="20" xfId="0" applyAlignment="1" applyBorder="1" applyFont="1" applyNumberFormat="1">
      <alignment horizontal="left" readingOrder="0"/>
    </xf>
    <xf borderId="29" fillId="16" fontId="19" numFmtId="0" xfId="0" applyAlignment="1" applyBorder="1" applyFont="1">
      <alignment horizontal="center"/>
    </xf>
    <xf borderId="29" fillId="11" fontId="19" numFmtId="0" xfId="0" applyAlignment="1" applyBorder="1" applyFont="1">
      <alignment horizontal="center" readingOrder="0"/>
    </xf>
    <xf borderId="29" fillId="11" fontId="19" numFmtId="0" xfId="0" applyAlignment="1" applyBorder="1" applyFont="1">
      <alignment horizontal="center"/>
    </xf>
    <xf borderId="29" fillId="11" fontId="19" numFmtId="20" xfId="0" applyAlignment="1" applyBorder="1" applyFont="1" applyNumberFormat="1">
      <alignment horizontal="left" readingOrder="0"/>
    </xf>
    <xf borderId="29" fillId="11" fontId="19" numFmtId="0" xfId="0" applyAlignment="1" applyBorder="1" applyFont="1">
      <alignment horizontal="left"/>
    </xf>
    <xf borderId="29" fillId="16" fontId="14" numFmtId="0" xfId="0" applyAlignment="1" applyBorder="1" applyFont="1">
      <alignment horizontal="center" readingOrder="0"/>
    </xf>
    <xf borderId="29" fillId="16" fontId="14" numFmtId="20" xfId="0" applyAlignment="1" applyBorder="1" applyFont="1" applyNumberFormat="1">
      <alignment horizontal="left" readingOrder="0"/>
    </xf>
    <xf borderId="29" fillId="16" fontId="14" numFmtId="0" xfId="0" applyAlignment="1" applyBorder="1" applyFont="1">
      <alignment horizontal="left"/>
    </xf>
    <xf borderId="31" fillId="0" fontId="4" numFmtId="0" xfId="0" applyBorder="1" applyFont="1"/>
    <xf borderId="29" fillId="16" fontId="14" numFmtId="0" xfId="0" applyAlignment="1" applyBorder="1" applyFont="1">
      <alignment horizontal="center"/>
    </xf>
    <xf borderId="29" fillId="16" fontId="19" numFmtId="0" xfId="0" applyAlignment="1" applyBorder="1" applyFont="1">
      <alignment horizontal="left" readingOrder="0"/>
    </xf>
    <xf borderId="29" fillId="11" fontId="19" numFmtId="0" xfId="0" applyAlignment="1" applyBorder="1" applyFont="1">
      <alignment horizontal="left" readingOrder="0"/>
    </xf>
    <xf borderId="29" fillId="16" fontId="14" numFmtId="0" xfId="0" applyAlignment="1" applyBorder="1" applyFont="1">
      <alignment horizontal="left" readingOrder="0"/>
    </xf>
    <xf borderId="17" fillId="19" fontId="19" numFmtId="0" xfId="0" applyAlignment="1" applyBorder="1" applyFont="1">
      <alignment horizontal="center" readingOrder="0" vertical="bottom"/>
    </xf>
    <xf borderId="17" fillId="19" fontId="19" numFmtId="0" xfId="0" applyAlignment="1" applyBorder="1" applyFont="1">
      <alignment readingOrder="0" vertical="bottom"/>
    </xf>
    <xf borderId="17" fillId="19" fontId="19" numFmtId="0" xfId="0" applyAlignment="1" applyBorder="1" applyFont="1">
      <alignment horizontal="left" readingOrder="0" vertical="bottom"/>
    </xf>
    <xf borderId="0" fillId="20" fontId="31" numFmtId="0" xfId="0" applyAlignment="1" applyFill="1" applyFont="1">
      <alignment horizontal="center" readingOrder="0"/>
    </xf>
    <xf borderId="0" fillId="20" fontId="32" numFmtId="0" xfId="0" applyAlignment="1" applyFont="1">
      <alignment horizontal="center"/>
    </xf>
    <xf borderId="0" fillId="20" fontId="32" numFmtId="0" xfId="0" applyAlignment="1" applyFont="1">
      <alignment horizontal="center" shrinkToFit="0" wrapText="1"/>
    </xf>
    <xf borderId="0" fillId="20" fontId="32" numFmtId="0" xfId="0" applyAlignment="1" applyFont="1">
      <alignment horizontal="right" shrinkToFit="0" wrapText="1"/>
    </xf>
    <xf borderId="0" fillId="20" fontId="32" numFmtId="0" xfId="0" applyAlignment="1" applyFont="1">
      <alignment horizontal="center" readingOrder="0" shrinkToFit="0" wrapText="1"/>
    </xf>
    <xf borderId="0" fillId="4" fontId="32" numFmtId="0" xfId="0" applyAlignment="1" applyFont="1">
      <alignment horizontal="center"/>
    </xf>
    <xf borderId="0" fillId="4" fontId="32" numFmtId="0" xfId="0" applyAlignment="1" applyFont="1">
      <alignment horizontal="center" shrinkToFit="0" wrapText="1"/>
    </xf>
    <xf borderId="0" fillId="4" fontId="32" numFmtId="0" xfId="0" applyAlignment="1" applyFont="1">
      <alignment horizontal="right" shrinkToFit="0" wrapText="1"/>
    </xf>
    <xf borderId="0" fillId="4" fontId="32" numFmtId="0" xfId="0" applyAlignment="1" applyFont="1">
      <alignment horizontal="center" readingOrder="0" shrinkToFit="0" wrapText="1"/>
    </xf>
    <xf borderId="23" fillId="4" fontId="32" numFmtId="0" xfId="0" applyAlignment="1" applyBorder="1" applyFont="1">
      <alignment horizontal="center"/>
    </xf>
    <xf borderId="0" fillId="20" fontId="32" numFmtId="0" xfId="0" applyAlignment="1" applyFont="1">
      <alignment readingOrder="0" vertical="center"/>
    </xf>
    <xf borderId="0" fillId="0" fontId="32" numFmtId="0" xfId="0" applyAlignment="1" applyFont="1">
      <alignment readingOrder="0" vertical="center"/>
    </xf>
    <xf borderId="0" fillId="0" fontId="33" numFmtId="0" xfId="0" applyAlignment="1" applyFont="1">
      <alignment horizontal="left" readingOrder="0" shrinkToFit="0" wrapText="0"/>
    </xf>
    <xf borderId="0" fillId="0" fontId="33" numFmtId="0" xfId="0" applyAlignment="1" applyFont="1">
      <alignment horizontal="center" readingOrder="0" shrinkToFit="0" wrapText="0"/>
    </xf>
    <xf borderId="0" fillId="0" fontId="32" numFmtId="0" xfId="0" applyAlignment="1" applyFont="1">
      <alignment horizontal="center" shrinkToFit="0" vertical="center" wrapText="1"/>
    </xf>
    <xf borderId="0" fillId="0" fontId="32" numFmtId="0" xfId="0" applyAlignment="1" applyFont="1">
      <alignment horizontal="center" readingOrder="0" shrinkToFit="0" vertical="center" wrapText="1"/>
    </xf>
    <xf borderId="0" fillId="0" fontId="32" numFmtId="0" xfId="0" applyAlignment="1" applyFont="1">
      <alignment horizontal="center" vertical="center"/>
    </xf>
    <xf borderId="0" fillId="0" fontId="32" numFmtId="0" xfId="0" applyAlignment="1" applyFont="1">
      <alignment horizontal="center" readingOrder="0" vertical="center"/>
    </xf>
    <xf borderId="0" fillId="20" fontId="32" numFmtId="0" xfId="0" applyAlignment="1" applyFont="1">
      <alignment horizontal="center" vertical="center"/>
    </xf>
    <xf borderId="18" fillId="2" fontId="32" numFmtId="0" xfId="0" applyAlignment="1" applyBorder="1" applyFont="1">
      <alignment horizontal="center" readingOrder="0" shrinkToFit="0" vertical="center" wrapText="1"/>
    </xf>
    <xf borderId="18" fillId="2" fontId="32" numFmtId="0" xfId="0" applyAlignment="1" applyBorder="1" applyFont="1">
      <alignment horizontal="center" shrinkToFit="0" vertical="center" wrapText="1"/>
    </xf>
    <xf borderId="9" fillId="2" fontId="32" numFmtId="0" xfId="0" applyAlignment="1" applyBorder="1" applyFont="1">
      <alignment horizontal="right" shrinkToFit="0" vertical="center" wrapText="1"/>
    </xf>
    <xf borderId="24" fillId="2" fontId="34" numFmtId="0" xfId="0" applyAlignment="1" applyBorder="1" applyFont="1">
      <alignment horizontal="left" readingOrder="0" vertical="top"/>
    </xf>
    <xf borderId="25" fillId="2" fontId="34" numFmtId="0" xfId="0" applyAlignment="1" applyBorder="1" applyFont="1">
      <alignment horizontal="left" readingOrder="0" vertical="top"/>
    </xf>
    <xf borderId="26" fillId="2" fontId="34" numFmtId="0" xfId="0" applyAlignment="1" applyBorder="1" applyFont="1">
      <alignment horizontal="left" readingOrder="0" vertical="top"/>
    </xf>
    <xf borderId="21" fillId="2" fontId="32" numFmtId="0" xfId="0" applyAlignment="1" applyBorder="1" applyFont="1">
      <alignment horizontal="center" readingOrder="0" vertical="center"/>
    </xf>
    <xf borderId="21" fillId="2" fontId="35" numFmtId="0" xfId="0" applyBorder="1" applyFont="1"/>
    <xf borderId="0" fillId="2" fontId="32" numFmtId="0" xfId="0" applyAlignment="1" applyFont="1">
      <alignment horizontal="center" readingOrder="0" vertical="center"/>
    </xf>
    <xf borderId="23" fillId="2" fontId="32" numFmtId="0" xfId="0" applyAlignment="1" applyBorder="1" applyFont="1">
      <alignment horizontal="center" readingOrder="0" vertical="center"/>
    </xf>
    <xf borderId="0" fillId="0" fontId="35" numFmtId="0" xfId="0" applyFont="1"/>
    <xf borderId="17" fillId="2" fontId="36" numFmtId="0" xfId="0" applyAlignment="1" applyBorder="1" applyFont="1">
      <alignment horizontal="left" textRotation="45" vertical="bottom"/>
    </xf>
    <xf borderId="17" fillId="2" fontId="36" numFmtId="20" xfId="0" applyAlignment="1" applyBorder="1" applyFont="1" applyNumberFormat="1">
      <alignment horizontal="left" shrinkToFit="0" textRotation="45" vertical="bottom" wrapText="1"/>
    </xf>
    <xf borderId="17" fillId="2" fontId="37" numFmtId="20" xfId="0" applyAlignment="1" applyBorder="1" applyFont="1" applyNumberFormat="1">
      <alignment horizontal="left" shrinkToFit="0" textRotation="45" vertical="bottom" wrapText="1"/>
    </xf>
    <xf borderId="17" fillId="2" fontId="37" numFmtId="20" xfId="0" applyAlignment="1" applyBorder="1" applyFont="1" applyNumberFormat="1">
      <alignment horizontal="left" readingOrder="0" shrinkToFit="0" textRotation="45" vertical="bottom" wrapText="1"/>
    </xf>
    <xf borderId="17" fillId="2" fontId="36" numFmtId="20" xfId="0" applyAlignment="1" applyBorder="1" applyFont="1" applyNumberFormat="1">
      <alignment horizontal="left" readingOrder="0" shrinkToFit="0" textRotation="45" vertical="bottom" wrapText="1"/>
    </xf>
    <xf borderId="17" fillId="2" fontId="36" numFmtId="0" xfId="0" applyAlignment="1" applyBorder="1" applyFont="1">
      <alignment horizontal="left" shrinkToFit="0" textRotation="45" vertical="bottom" wrapText="1"/>
    </xf>
    <xf borderId="17" fillId="2" fontId="37" numFmtId="0" xfId="0" applyAlignment="1" applyBorder="1" applyFont="1">
      <alignment horizontal="left" shrinkToFit="0" textRotation="45" vertical="bottom" wrapText="1"/>
    </xf>
    <xf borderId="17" fillId="2" fontId="37" numFmtId="0" xfId="0" applyAlignment="1" applyBorder="1" applyFont="1">
      <alignment horizontal="left" readingOrder="0" shrinkToFit="0" textRotation="45" vertical="bottom" wrapText="1"/>
    </xf>
    <xf borderId="17" fillId="2" fontId="36" numFmtId="0" xfId="0" applyAlignment="1" applyBorder="1" applyFont="1">
      <alignment horizontal="left" readingOrder="0" shrinkToFit="0" textRotation="45" vertical="bottom" wrapText="1"/>
    </xf>
    <xf borderId="15" fillId="2" fontId="36" numFmtId="0" xfId="0" applyAlignment="1" applyBorder="1" applyFont="1">
      <alignment horizontal="left" shrinkToFit="0" textRotation="45" vertical="bottom" wrapText="1"/>
    </xf>
    <xf borderId="18" fillId="2" fontId="32" numFmtId="0" xfId="0" applyAlignment="1" applyBorder="1" applyFont="1">
      <alignment horizontal="center" readingOrder="0"/>
    </xf>
    <xf borderId="0" fillId="20" fontId="32" numFmtId="0" xfId="0" applyAlignment="1" applyFont="1">
      <alignment vertical="center"/>
    </xf>
    <xf borderId="0" fillId="0" fontId="32" numFmtId="0" xfId="0" applyAlignment="1" applyFont="1">
      <alignment vertical="center"/>
    </xf>
    <xf borderId="18" fillId="2" fontId="32" numFmtId="0" xfId="0" applyAlignment="1" applyBorder="1" applyFont="1">
      <alignment horizontal="center"/>
    </xf>
    <xf borderId="18" fillId="2" fontId="38" numFmtId="0" xfId="0" applyAlignment="1" applyBorder="1" applyFont="1">
      <alignment horizontal="center" vertical="center"/>
    </xf>
    <xf borderId="18" fillId="2" fontId="38" numFmtId="0" xfId="0" applyAlignment="1" applyBorder="1" applyFont="1">
      <alignment horizontal="center" readingOrder="0" vertical="center"/>
    </xf>
    <xf borderId="18" fillId="2" fontId="38" numFmtId="20" xfId="0" applyAlignment="1" applyBorder="1" applyFont="1" applyNumberFormat="1">
      <alignment horizontal="center" vertical="center"/>
    </xf>
    <xf borderId="18" fillId="2" fontId="38" numFmtId="20" xfId="0" applyAlignment="1" applyBorder="1" applyFont="1" applyNumberFormat="1">
      <alignment horizontal="center" readingOrder="0" vertical="center"/>
    </xf>
    <xf borderId="10" fillId="2" fontId="38" numFmtId="0" xfId="0" applyAlignment="1" applyBorder="1" applyFont="1">
      <alignment horizontal="center" vertical="center"/>
    </xf>
    <xf borderId="11" fillId="2" fontId="38" numFmtId="0" xfId="0" applyAlignment="1" applyBorder="1" applyFont="1">
      <alignment horizontal="center" vertical="center"/>
    </xf>
    <xf borderId="18" fillId="2" fontId="19" numFmtId="0" xfId="0" applyAlignment="1" applyBorder="1" applyFont="1">
      <alignment horizontal="center" readingOrder="0" shrinkToFit="0" vertical="center" wrapText="1"/>
    </xf>
    <xf borderId="18" fillId="2" fontId="37" numFmtId="0" xfId="0" applyAlignment="1" applyBorder="1" applyFont="1">
      <alignment horizontal="center" vertical="center"/>
    </xf>
    <xf borderId="18" fillId="2" fontId="37" numFmtId="0" xfId="0" applyAlignment="1" applyBorder="1" applyFont="1">
      <alignment horizontal="center" readingOrder="0" vertical="center"/>
    </xf>
    <xf borderId="21" fillId="2" fontId="38" numFmtId="0" xfId="0" applyAlignment="1" applyBorder="1" applyFont="1">
      <alignment horizontal="center" vertical="center"/>
    </xf>
    <xf borderId="16" fillId="2" fontId="38" numFmtId="0" xfId="0" applyAlignment="1" applyBorder="1" applyFont="1">
      <alignment horizontal="center" vertical="center"/>
    </xf>
    <xf borderId="0" fillId="20" fontId="14" numFmtId="0" xfId="0" applyAlignment="1" applyFont="1">
      <alignment vertical="bottom"/>
    </xf>
    <xf borderId="0" fillId="4" fontId="14" numFmtId="0" xfId="0" applyAlignment="1" applyFont="1">
      <alignment vertical="bottom"/>
    </xf>
    <xf borderId="0" fillId="0" fontId="14" numFmtId="0" xfId="0" applyAlignment="1" applyFont="1">
      <alignment vertical="bottom"/>
    </xf>
    <xf borderId="18" fillId="2" fontId="39" numFmtId="0" xfId="0" applyAlignment="1" applyBorder="1" applyFont="1">
      <alignment horizontal="left" readingOrder="0" shrinkToFit="0" vertical="bottom" wrapText="1"/>
    </xf>
    <xf borderId="18" fillId="2" fontId="14" numFmtId="0" xfId="0" applyAlignment="1" applyBorder="1" applyFont="1">
      <alignment horizontal="center" vertical="bottom"/>
    </xf>
    <xf borderId="18" fillId="2" fontId="14" numFmtId="9" xfId="0" applyAlignment="1" applyBorder="1" applyFont="1" applyNumberFormat="1">
      <alignment horizontal="center" vertical="bottom"/>
    </xf>
    <xf borderId="18" fillId="2" fontId="32" numFmtId="0" xfId="0" applyAlignment="1" applyBorder="1" applyFont="1">
      <alignment horizontal="center" readingOrder="0" vertical="center"/>
    </xf>
    <xf borderId="18" fillId="2" fontId="32" numFmtId="0" xfId="0" applyAlignment="1" applyBorder="1" applyFont="1">
      <alignment horizontal="center" readingOrder="0" vertical="center"/>
    </xf>
    <xf borderId="18" fillId="2" fontId="19" numFmtId="0" xfId="0" applyAlignment="1" applyBorder="1" applyFont="1">
      <alignment horizontal="center" vertical="center"/>
    </xf>
    <xf borderId="18" fillId="2" fontId="19" numFmtId="0" xfId="0" applyAlignment="1" applyBorder="1" applyFont="1">
      <alignment horizontal="center" vertical="center"/>
    </xf>
    <xf borderId="10" fillId="2" fontId="32" numFmtId="0" xfId="0" applyAlignment="1" applyBorder="1" applyFont="1">
      <alignment horizontal="center" readingOrder="0"/>
    </xf>
    <xf borderId="11" fillId="2" fontId="32" numFmtId="0" xfId="0" applyAlignment="1" applyBorder="1" applyFont="1">
      <alignment horizontal="center" readingOrder="0"/>
    </xf>
    <xf borderId="27" fillId="2" fontId="32" numFmtId="0" xfId="0" applyAlignment="1" applyBorder="1" applyFont="1">
      <alignment horizontal="center" readingOrder="0"/>
    </xf>
    <xf borderId="27" fillId="4" fontId="32" numFmtId="0" xfId="0" applyAlignment="1" applyBorder="1" applyFont="1">
      <alignment horizontal="center" readingOrder="0"/>
    </xf>
    <xf borderId="0" fillId="20" fontId="35" numFmtId="0" xfId="0" applyFont="1"/>
    <xf borderId="0" fillId="2" fontId="32" numFmtId="0" xfId="0" applyAlignment="1" applyFont="1">
      <alignment horizontal="center" readingOrder="0"/>
    </xf>
    <xf borderId="23" fillId="2" fontId="32" numFmtId="0" xfId="0" applyAlignment="1" applyBorder="1" applyFont="1">
      <alignment horizontal="center" readingOrder="0"/>
    </xf>
    <xf borderId="32" fillId="2" fontId="32" numFmtId="0" xfId="0" applyAlignment="1" applyBorder="1" applyFont="1">
      <alignment horizontal="center" readingOrder="0"/>
    </xf>
    <xf borderId="32" fillId="0" fontId="4" numFmtId="0" xfId="0" applyBorder="1" applyFont="1"/>
    <xf borderId="21" fillId="2" fontId="32" numFmtId="0" xfId="0" applyAlignment="1" applyBorder="1" applyFont="1">
      <alignment horizontal="center" readingOrder="0"/>
    </xf>
    <xf borderId="16" fillId="2" fontId="32" numFmtId="0" xfId="0" applyAlignment="1" applyBorder="1" applyFont="1">
      <alignment horizontal="center" readingOrder="0"/>
    </xf>
    <xf borderId="0" fillId="0" fontId="35" numFmtId="0" xfId="0" applyAlignment="1" applyFont="1">
      <alignment horizontal="center"/>
    </xf>
    <xf borderId="0" fillId="0" fontId="35" numFmtId="0" xfId="0" applyAlignment="1" applyFont="1">
      <alignment horizontal="center" shrinkToFit="0" wrapText="1"/>
    </xf>
    <xf borderId="33" fillId="2" fontId="32" numFmtId="0" xfId="0" applyAlignment="1" applyBorder="1" applyFont="1">
      <alignment horizontal="center" readingOrder="0"/>
    </xf>
    <xf borderId="0" fillId="4" fontId="35" numFmtId="0" xfId="0" applyFont="1"/>
    <xf borderId="0" fillId="4" fontId="35" numFmtId="0" xfId="0" applyAlignment="1" applyFont="1">
      <alignment horizontal="center"/>
    </xf>
    <xf borderId="0" fillId="4" fontId="35" numFmtId="0" xfId="0" applyAlignment="1" applyFont="1">
      <alignment horizontal="center" shrinkToFit="0" wrapText="1"/>
    </xf>
    <xf borderId="17" fillId="0" fontId="4" numFmtId="0" xfId="0" applyBorder="1" applyFont="1"/>
    <xf borderId="0" fillId="20" fontId="35" numFmtId="0" xfId="0" applyAlignment="1" applyFont="1">
      <alignment horizontal="center"/>
    </xf>
    <xf borderId="0" fillId="20" fontId="35" numFmtId="0" xfId="0" applyAlignment="1" applyFont="1">
      <alignment horizontal="center" shrinkToFit="0" wrapText="1"/>
    </xf>
    <xf borderId="0" fillId="2" fontId="40" numFmtId="0" xfId="0" applyAlignment="1" applyFont="1">
      <alignment horizontal="left" readingOrder="0" vertical="center"/>
    </xf>
    <xf borderId="0" fillId="20" fontId="40" numFmtId="0" xfId="0" applyAlignment="1" applyFont="1">
      <alignment horizontal="left" readingOrder="0" vertical="center"/>
    </xf>
    <xf borderId="0" fillId="4" fontId="40" numFmtId="0" xfId="0" applyAlignment="1" applyFont="1">
      <alignment horizontal="left" readingOrder="0" vertical="center"/>
    </xf>
    <xf borderId="0" fillId="20" fontId="6" numFmtId="0" xfId="0" applyAlignment="1" applyFont="1">
      <alignment vertical="bottom"/>
    </xf>
    <xf borderId="0" fillId="16" fontId="6" numFmtId="0" xfId="0" applyAlignment="1" applyFont="1">
      <alignment vertical="bottom"/>
    </xf>
    <xf borderId="0" fillId="16" fontId="41" numFmtId="0" xfId="0" applyAlignment="1" applyFont="1">
      <alignment readingOrder="0"/>
    </xf>
    <xf borderId="0" fillId="16" fontId="42" numFmtId="0" xfId="0" applyFont="1"/>
    <xf borderId="0" fillId="20" fontId="42" numFmtId="0" xfId="0" applyFont="1"/>
    <xf borderId="0" fillId="2" fontId="42" numFmtId="0" xfId="0" applyFont="1"/>
    <xf borderId="34" fillId="2" fontId="41" numFmtId="0" xfId="0" applyAlignment="1" applyBorder="1" applyFont="1">
      <alignment readingOrder="0"/>
    </xf>
    <xf borderId="34" fillId="0" fontId="4" numFmtId="0" xfId="0" applyBorder="1" applyFont="1"/>
    <xf borderId="0" fillId="2" fontId="41" numFmtId="0" xfId="0" applyFont="1"/>
    <xf borderId="35" fillId="2" fontId="43" numFmtId="0" xfId="0" applyAlignment="1" applyBorder="1" applyFont="1">
      <alignment readingOrder="0"/>
    </xf>
    <xf borderId="35" fillId="2" fontId="42" numFmtId="0" xfId="0" applyBorder="1" applyFont="1"/>
    <xf borderId="35" fillId="2" fontId="42" numFmtId="0" xfId="0" applyBorder="1" applyFont="1"/>
    <xf borderId="34" fillId="2" fontId="41" numFmtId="0" xfId="0" applyAlignment="1" applyBorder="1" applyFont="1">
      <alignment readingOrder="0"/>
    </xf>
    <xf borderId="35" fillId="2" fontId="41" numFmtId="0" xfId="0" applyBorder="1" applyFont="1"/>
    <xf borderId="35" fillId="2" fontId="44" numFmtId="0" xfId="0" applyBorder="1" applyFont="1"/>
    <xf borderId="35" fillId="2" fontId="45" numFmtId="0" xfId="0" applyAlignment="1" applyBorder="1" applyFont="1">
      <alignment readingOrder="0"/>
    </xf>
    <xf borderId="35" fillId="2" fontId="46" numFmtId="0" xfId="0" applyAlignment="1" applyBorder="1" applyFont="1">
      <alignment readingOrder="0"/>
    </xf>
    <xf borderId="35" fillId="2" fontId="42" numFmtId="0" xfId="0" applyAlignment="1" applyBorder="1" applyFont="1">
      <alignment readingOrder="0"/>
    </xf>
    <xf borderId="0" fillId="2" fontId="47" numFmtId="0" xfId="0" applyAlignment="1" applyFont="1">
      <alignment readingOrder="0"/>
    </xf>
    <xf borderId="36" fillId="2" fontId="42" numFmtId="0" xfId="0" applyBorder="1" applyFont="1"/>
    <xf borderId="36" fillId="2" fontId="48" numFmtId="0" xfId="0" applyAlignment="1" applyBorder="1" applyFont="1">
      <alignment readingOrder="0"/>
    </xf>
    <xf borderId="35" fillId="2" fontId="49" numFmtId="0" xfId="0" applyAlignment="1" applyBorder="1" applyFont="1">
      <alignment vertical="bottom"/>
    </xf>
    <xf borderId="35" fillId="0" fontId="4" numFmtId="0" xfId="0" applyBorder="1" applyFont="1"/>
    <xf borderId="34" fillId="2" fontId="50" numFmtId="0" xfId="0" applyAlignment="1" applyBorder="1" applyFont="1">
      <alignment vertical="bottom"/>
    </xf>
    <xf borderId="34" fillId="2" fontId="51" numFmtId="0" xfId="0" applyAlignment="1" applyBorder="1" applyFont="1">
      <alignment readingOrder="0" vertical="bottom"/>
    </xf>
  </cellXfs>
  <cellStyles count="1">
    <cellStyle xfId="0" name="Normal" builtinId="0"/>
  </cellStyles>
  <dxfs count="8">
    <dxf>
      <font>
        <color rgb="FFFFFFFF"/>
      </font>
      <fill>
        <patternFill patternType="solid">
          <fgColor rgb="FFB7B7B7"/>
          <bgColor rgb="FFB7B7B7"/>
        </patternFill>
      </fill>
      <border/>
    </dxf>
    <dxf>
      <font>
        <color rgb="FF434343"/>
      </font>
      <fill>
        <patternFill patternType="solid">
          <fgColor rgb="FFCECDE9"/>
          <bgColor rgb="FFCECDE9"/>
        </patternFill>
      </fill>
      <border/>
    </dxf>
    <dxf>
      <font>
        <b/>
        <color rgb="FF434343"/>
      </font>
      <fill>
        <patternFill patternType="solid">
          <fgColor rgb="FFCECDE9"/>
          <bgColor rgb="FFCECDE9"/>
        </patternFill>
      </fill>
      <border/>
    </dxf>
    <dxf>
      <font>
        <b/>
        <i/>
        <color rgb="FFFFFFFF"/>
      </font>
      <fill>
        <patternFill patternType="solid">
          <fgColor rgb="FFB7B7B7"/>
          <bgColor rgb="FFB7B7B7"/>
        </patternFill>
      </fill>
      <border/>
    </dxf>
    <dxf>
      <font>
        <color rgb="FF434343"/>
      </font>
      <fill>
        <patternFill patternType="solid">
          <fgColor rgb="FFF9DE8D"/>
          <bgColor rgb="FFF9DE8D"/>
        </patternFill>
      </fill>
      <border/>
    </dxf>
    <dxf>
      <font>
        <b/>
        <i/>
        <color rgb="FF434343"/>
      </font>
      <fill>
        <patternFill patternType="solid">
          <fgColor rgb="FFF9DE8D"/>
          <bgColor rgb="FFF9DE8D"/>
        </patternFill>
      </fill>
      <border/>
    </dxf>
    <dxf>
      <font>
        <b/>
      </font>
      <fill>
        <patternFill patternType="solid">
          <fgColor rgb="FFFFE599"/>
          <bgColor rgb="FFFFE599"/>
        </patternFill>
      </fill>
      <border/>
    </dxf>
    <dxf>
      <font>
        <b/>
      </font>
      <fill>
        <patternFill patternType="solid">
          <fgColor rgb="FFFFF2CC"/>
          <bgColor rgb="FFFFF2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438150" cy="1809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0</xdr:row>
      <xdr:rowOff>0</xdr:rowOff>
    </xdr:from>
    <xdr:ext cx="371475" cy="1905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434343"/>
      </a:dk1>
      <a:lt1>
        <a:srgbClr val="FFFFFF"/>
      </a:lt1>
      <a:dk2>
        <a:srgbClr val="434343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524EAB"/>
      </a:hlink>
      <a:folHlink>
        <a:srgbClr val="524EAB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codingdojolatam.la/cursos/data-science-fundamentals-julio-2024/leccion/visualizacion-para-ciencia-de-datos-plotly-express-2/" TargetMode="External"/><Relationship Id="rId11" Type="http://schemas.openxmlformats.org/officeDocument/2006/relationships/hyperlink" Target="https://codingdojolatam.la/cursos/data-science-fundamentals-julio-2024/leccion/pandas-para-ciencia-de-datos-limpieza-de-datos-y-manejo-de-datos-faltantes-2/" TargetMode="External"/><Relationship Id="rId10" Type="http://schemas.openxmlformats.org/officeDocument/2006/relationships/hyperlink" Target="https://codingdojolatam.la/cursos/data-science-fundamentals-julio-2024/leccion/pandas-para-ciencia-de-datos-introduccion-a-pandas-2/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codingdojolatam.la/cursos/data-science-fundamentals-julio-2024/leccion/pandas-para-ciencia-de-datos-ii-agrupacion-de-datos-y-metodos-de-agregacion/" TargetMode="External"/><Relationship Id="rId12" Type="http://schemas.openxmlformats.org/officeDocument/2006/relationships/hyperlink" Target="https://codingdojolatam.la/cursos/data-science-fundamentals-julio-2024/leccion/pandas-para-ciencia-de-datos-filtrado-y-slicing-en-pandas-2/" TargetMode="External"/><Relationship Id="rId1" Type="http://schemas.openxmlformats.org/officeDocument/2006/relationships/hyperlink" Target="https://us06web.zoom.us/j/81576525453?pwd=4zA4bnN2LzbqaaeeSETh0BB5asVr1i.1" TargetMode="External"/><Relationship Id="rId2" Type="http://schemas.openxmlformats.org/officeDocument/2006/relationships/hyperlink" Target="https://drive.google.com/drive/folders/1mrz30rhefv8ymM0U1fSxshI1sGdRBM18?usp=drive_link" TargetMode="External"/><Relationship Id="rId3" Type="http://schemas.openxmlformats.org/officeDocument/2006/relationships/hyperlink" Target="https://github.com/jeedorsa/Bootcamp-Data-Science/tree/Cohort-July-2024" TargetMode="External"/><Relationship Id="rId4" Type="http://schemas.openxmlformats.org/officeDocument/2006/relationships/hyperlink" Target="https://codingdojolatam.la/cursos/data-science-fundamentals-julio-2024/leccion/python-para-ciencia-de-datos-introduccion-a-fundamentos-de-data-science-2/" TargetMode="External"/><Relationship Id="rId9" Type="http://schemas.openxmlformats.org/officeDocument/2006/relationships/hyperlink" Target="https://codingdojolatam.la/cursos/data-science-fundamentals-julio-2024/leccion/python-para-ciencia-de-datos-explorando-arrays-con-numpy-2/" TargetMode="External"/><Relationship Id="rId15" Type="http://schemas.openxmlformats.org/officeDocument/2006/relationships/hyperlink" Target="https://codingdojolatam.la/cursos/data-science-fundamentals-julio-2024/leccion/pandas-para-ciencia-de-datos-ii-aplicacion-de-funciones-con-el-metodo-apply/" TargetMode="External"/><Relationship Id="rId14" Type="http://schemas.openxmlformats.org/officeDocument/2006/relationships/hyperlink" Target="https://codingdojolatam.la/cursos/data-science-fundamentals-julio-2024/leccion/visualizacion-para-ciencia-de-datos-analisis-exploratorio-de-datos-y-matplotlib-basico-2/" TargetMode="External"/><Relationship Id="rId17" Type="http://schemas.openxmlformats.org/officeDocument/2006/relationships/hyperlink" Target="https://codingdojolatam.la/cursos/data-science-fundamentals-julio-2024/leccion/visualizacion-para-ciencia-de-datos-subplots-y-seaborn-2/" TargetMode="External"/><Relationship Id="rId16" Type="http://schemas.openxmlformats.org/officeDocument/2006/relationships/hyperlink" Target="https://codingdojolatam.la/cursos/data-science-fundamentals-julio-2024/leccion/visualizacion-para-ciencia-de-datos-histogramas-y-boxplots-2/" TargetMode="External"/><Relationship Id="rId5" Type="http://schemas.openxmlformats.org/officeDocument/2006/relationships/hyperlink" Target="https://codingdojolatam.la/cursos/data-science-fundamentals-julio-2024/leccion/python-para-ciencia-de-datos-metodos-de-entrada-y-salida-en-python-2/" TargetMode="External"/><Relationship Id="rId19" Type="http://schemas.openxmlformats.org/officeDocument/2006/relationships/hyperlink" Target="https://codingdojolatam.la/cursos/data-science-fundamentals-julio-2024/leccion/visualizacion-para-ciencia-de-datos-guardar-trazados-de-graficos-2/" TargetMode="External"/><Relationship Id="rId6" Type="http://schemas.openxmlformats.org/officeDocument/2006/relationships/hyperlink" Target="https://codingdojolatam.la/cursos/data-science-fundamentals-julio-2024/leccion/python-para-ciencia-de-datos-uso-de-google-colab-2/" TargetMode="External"/><Relationship Id="rId18" Type="http://schemas.openxmlformats.org/officeDocument/2006/relationships/hyperlink" Target="https://codingdojolatam.la/cursos/data-science-fundamentals-julio-2024/leccion/visualizacion-para-ciencia-de-datos-cuadriculas-leyendas-y-otros-elementos-2/" TargetMode="External"/><Relationship Id="rId7" Type="http://schemas.openxmlformats.org/officeDocument/2006/relationships/hyperlink" Target="https://codingdojolatam.la/cursos/data-science-fundamentals-julio-2024/leccion/python-para-ciencia-de-datos-matematicas-y-condicionales-practica-2/" TargetMode="External"/><Relationship Id="rId8" Type="http://schemas.openxmlformats.org/officeDocument/2006/relationships/hyperlink" Target="https://codingdojolatam.la/cursos/data-science-fundamentals-julio-2024/leccion/bienvenido-a-fundamentos-de-data-science-orientacion-del-stack-2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odingdojolatam.la/" TargetMode="External"/><Relationship Id="rId2" Type="http://schemas.openxmlformats.org/officeDocument/2006/relationships/hyperlink" Target="https://medium.com/" TargetMode="External"/><Relationship Id="rId3" Type="http://schemas.openxmlformats.org/officeDocument/2006/relationships/hyperlink" Target="https://towardsdatascience.com/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>
      <pane ySplit="11.0" topLeftCell="A12" activePane="bottomLeft" state="frozen"/>
      <selection activeCell="B13" sqref="B13" pane="bottomLeft"/>
    </sheetView>
  </sheetViews>
  <sheetFormatPr customHeight="1" defaultColWidth="12.63" defaultRowHeight="15.75"/>
  <cols>
    <col customWidth="1" min="1" max="1" width="2.63"/>
    <col customWidth="1" min="2" max="2" width="5.75"/>
    <col customWidth="1" min="3" max="3" width="32.75"/>
    <col customWidth="1" min="4" max="4" width="6.0"/>
    <col customWidth="1" min="5" max="5" width="32.75"/>
    <col customWidth="1" min="6" max="6" width="5.88"/>
    <col customWidth="1" min="7" max="7" width="32.75"/>
    <col customWidth="1" min="8" max="8" width="5.75"/>
    <col customWidth="1" min="9" max="9" width="32.75"/>
    <col customWidth="1" min="10" max="10" width="5.63"/>
    <col customWidth="1" min="11" max="11" width="32.75"/>
    <col customWidth="1" min="12" max="12" width="2.63"/>
  </cols>
  <sheetData>
    <row r="1" ht="15.0" customHeight="1">
      <c r="A1" s="1">
        <v>3.0</v>
      </c>
      <c r="B1" s="2"/>
      <c r="D1" s="3" t="s">
        <v>0</v>
      </c>
      <c r="E1" s="4"/>
      <c r="F1" s="4"/>
      <c r="G1" s="4"/>
      <c r="H1" s="4"/>
      <c r="I1" s="4"/>
      <c r="J1" s="5"/>
      <c r="K1" s="6"/>
      <c r="L1" s="7"/>
    </row>
    <row r="2" ht="15.0" customHeight="1">
      <c r="A2" s="7"/>
      <c r="D2" s="8"/>
      <c r="K2" s="9"/>
      <c r="L2" s="7"/>
    </row>
    <row r="3" ht="15.0" customHeight="1">
      <c r="A3" s="7"/>
      <c r="D3" s="8"/>
      <c r="K3" s="9"/>
      <c r="L3" s="7"/>
    </row>
    <row r="4" ht="15.0" customHeight="1">
      <c r="A4" s="7"/>
      <c r="D4" s="8"/>
      <c r="K4" s="9"/>
      <c r="L4" s="7"/>
    </row>
    <row r="5" ht="15.0" customHeight="1">
      <c r="A5" s="7"/>
      <c r="D5" s="8"/>
      <c r="K5" s="9"/>
      <c r="L5" s="7"/>
    </row>
    <row r="6" ht="15.0" customHeight="1">
      <c r="A6" s="7"/>
      <c r="D6" s="10"/>
      <c r="E6" s="11"/>
      <c r="F6" s="11"/>
      <c r="G6" s="11"/>
      <c r="H6" s="11"/>
      <c r="I6" s="11"/>
      <c r="K6" s="9"/>
      <c r="L6" s="7"/>
    </row>
    <row r="7" ht="15.0" customHeight="1">
      <c r="A7" s="12"/>
      <c r="B7" s="11"/>
      <c r="C7" s="11"/>
      <c r="D7" s="13"/>
      <c r="E7" s="13"/>
      <c r="F7" s="13"/>
      <c r="G7" s="13"/>
      <c r="H7" s="13"/>
      <c r="I7" s="14"/>
      <c r="J7" s="11"/>
      <c r="K7" s="15"/>
      <c r="L7" s="12"/>
    </row>
    <row r="8" ht="15.0" customHeight="1">
      <c r="A8" s="12"/>
      <c r="B8" s="16" t="s">
        <v>1</v>
      </c>
      <c r="C8" s="9"/>
      <c r="D8" s="17" t="s">
        <v>2</v>
      </c>
      <c r="E8" s="9"/>
      <c r="F8" s="18" t="s">
        <v>3</v>
      </c>
      <c r="G8" s="9"/>
      <c r="H8" s="19" t="s">
        <v>4</v>
      </c>
      <c r="I8" s="9"/>
      <c r="J8" s="20" t="s">
        <v>5</v>
      </c>
      <c r="K8" s="9"/>
      <c r="L8" s="12"/>
    </row>
    <row r="9">
      <c r="A9" s="12"/>
      <c r="B9" s="11"/>
      <c r="C9" s="15"/>
      <c r="D9" s="11"/>
      <c r="E9" s="15"/>
      <c r="F9" s="11"/>
      <c r="G9" s="15"/>
      <c r="H9" s="11"/>
      <c r="I9" s="15"/>
      <c r="J9" s="11"/>
      <c r="K9" s="15"/>
      <c r="L9" s="12"/>
    </row>
    <row r="10">
      <c r="A10" s="12"/>
      <c r="B10" s="21" t="s">
        <v>6</v>
      </c>
      <c r="C10" s="9"/>
      <c r="D10" s="17" t="s">
        <v>7</v>
      </c>
      <c r="E10" s="9"/>
      <c r="F10" s="18" t="s">
        <v>8</v>
      </c>
      <c r="G10" s="9"/>
      <c r="H10" s="22" t="s">
        <v>9</v>
      </c>
      <c r="I10" s="9"/>
      <c r="J10" s="20" t="s">
        <v>10</v>
      </c>
      <c r="K10" s="9"/>
      <c r="L10" s="12"/>
    </row>
    <row r="11">
      <c r="A11" s="12"/>
      <c r="B11" s="11"/>
      <c r="C11" s="15"/>
      <c r="D11" s="11"/>
      <c r="E11" s="15"/>
      <c r="F11" s="11"/>
      <c r="G11" s="15"/>
      <c r="H11" s="11"/>
      <c r="I11" s="15"/>
      <c r="J11" s="11"/>
      <c r="K11" s="15"/>
      <c r="L11" s="12"/>
    </row>
    <row r="12">
      <c r="A12" s="12"/>
      <c r="B12" s="23" t="s">
        <v>11</v>
      </c>
      <c r="D12" s="24" t="s">
        <v>12</v>
      </c>
      <c r="F12" s="25" t="s">
        <v>13</v>
      </c>
      <c r="H12" s="7"/>
      <c r="I12" s="7"/>
      <c r="J12" s="7"/>
      <c r="K12" s="7"/>
      <c r="L12" s="12"/>
    </row>
    <row r="13">
      <c r="A13" s="12"/>
      <c r="B13" s="26" t="s">
        <v>14</v>
      </c>
      <c r="C13" s="27"/>
      <c r="D13" s="27"/>
      <c r="E13" s="27"/>
      <c r="F13" s="27"/>
      <c r="G13" s="27"/>
      <c r="H13" s="27"/>
      <c r="I13" s="27"/>
      <c r="J13" s="27"/>
      <c r="K13" s="28"/>
      <c r="L13" s="12"/>
    </row>
    <row r="14">
      <c r="A14" s="12"/>
      <c r="B14" s="29"/>
      <c r="C14" s="30"/>
      <c r="D14" s="30"/>
      <c r="E14" s="30"/>
      <c r="F14" s="30"/>
      <c r="G14" s="30"/>
      <c r="H14" s="30"/>
      <c r="I14" s="30"/>
      <c r="J14" s="30"/>
      <c r="K14" s="31"/>
      <c r="L14" s="12"/>
    </row>
    <row r="15">
      <c r="A15" s="32"/>
      <c r="B15" s="33">
        <v>45565.0</v>
      </c>
      <c r="C15" s="28"/>
      <c r="D15" s="34">
        <f>B15+1</f>
        <v>45566</v>
      </c>
      <c r="E15" s="28"/>
      <c r="F15" s="35">
        <f>D15+1</f>
        <v>45567</v>
      </c>
      <c r="G15" s="28"/>
      <c r="H15" s="36">
        <f>F15+1</f>
        <v>45568</v>
      </c>
      <c r="I15" s="28"/>
      <c r="J15" s="37">
        <f>H15+1</f>
        <v>45569</v>
      </c>
      <c r="K15" s="28"/>
      <c r="L15" s="32"/>
    </row>
    <row r="16">
      <c r="A16" s="32"/>
      <c r="B16" s="38"/>
      <c r="C16" s="39"/>
      <c r="D16" s="40" t="s">
        <v>15</v>
      </c>
      <c r="E16" s="39"/>
      <c r="F16" s="41"/>
      <c r="G16" s="39"/>
      <c r="H16" s="42" t="s">
        <v>15</v>
      </c>
      <c r="I16" s="39"/>
      <c r="J16" s="43"/>
      <c r="K16" s="39"/>
      <c r="L16" s="32"/>
    </row>
    <row r="17">
      <c r="A17" s="44"/>
      <c r="B17" s="45">
        <f>IF(D12 = "7AM", TIME(7,0,0), IF(D12 = "8AM", TIME(8,0,0), IF(D12 = "9AM", TIME(9,0,0), IF(D12 = "10AM", TIME(10,0,0), IF(D12 = "2PM", TIME(2,0,0), IF(D12 = "3PM", TIME(3,0,0), IF(D12 = "4PM", TIME(4,0,0), IF(D12 = "5PM", TIME(5,0,0), IF(D12 = "6PM", TIME(6,0,0), IF(D12 = "7PM", TIME(7,0,0), IF(D12 = "8PM", TIME(8,0,0))))))))))))</f>
        <v>0.2083333333</v>
      </c>
      <c r="C17" s="46" t="s">
        <v>16</v>
      </c>
      <c r="D17" s="47">
        <f>IF(D12 = "7AM", TIME(7,0,0), IF(D12 = "8AM", TIME(8,0,0), IF(D12 = "9AM", TIME(9,0,0), IF(D12 = "10AM", TIME(10,0,0), IF(D12 = "2PM", TIME(2,0,0), IF(D12 = "3PM", TIME(3,0,0), IF(D12 = "4PM", TIME(4,0,0), IF(D12 = "5PM", TIME(5,0,0), IF(D12 = "6PM", TIME(6,0,0), IF(D12 = "7PM", TIME(7,0,0), IF(D12 = "8PM", TIME(8,0,0))))))))))))</f>
        <v>0.2083333333</v>
      </c>
      <c r="E17" s="48" t="s">
        <v>17</v>
      </c>
      <c r="F17" s="49">
        <f>IF(D12 = "7AM", TIME(7,0,0), IF(D12 = "8AM", TIME(8,0,0), IF(D12 = "9AM", TIME(9,0,0), IF(D12 = "10AM", TIME(10,0,0), IF(D12 = "2PM", TIME(2,0,0), IF(D12 = "3PM", TIME(3,0,0), IF(D12 = "4PM", TIME(4,0,0), IF(D12 = "5PM", TIME(5,0,0), IF(D12 = "6PM", TIME(6,0,0), IF(D12 = "7PM", TIME(7,0,0), IF(D12 = "8PM", TIME(8,0,0))))))))))))</f>
        <v>0.2083333333</v>
      </c>
      <c r="G17" s="50" t="s">
        <v>16</v>
      </c>
      <c r="H17" s="51">
        <f>IF(D12 = "7AM", TIME(7,0,0), IF(D12 = "8AM", TIME(8,0,0), IF(D12 = "9AM", TIME(9,0,0), IF(D12 = "10AM", TIME(10,0,0), IF(D12 = "2PM", TIME(2,0,0), IF(D12 = "3PM", TIME(3,0,0), IF(D12 = "4PM", TIME(4,0,0), IF(D12 = "5PM", TIME(5,0,0), IF(D12 = "6PM", TIME(6,0,0), IF(D12 = "7PM", TIME(7,0,0), IF(D12 = "8PM", TIME(8,0,0))))))))))))</f>
        <v>0.2083333333</v>
      </c>
      <c r="I17" s="52" t="s">
        <v>18</v>
      </c>
      <c r="J17" s="53">
        <f>IF(D12 = "7AM", TIME(7,0,0), IF(D12 = "8AM", TIME(8,0,0), IF(D12 = "9AM", TIME(9,0,0), IF(D12 = "10AM", TIME(10,0,0), IF(D12 = "2PM", TIME(2,0,0), IF(D12 = "3PM", TIME(3,0,0), IF(D12 = "4PM", TIME(4,0,0), IF(D12 = "5PM", TIME(5,0,0), IF(D12 = "6PM", TIME(6,0,0), IF(D12 = "7PM", TIME(7,0,0), IF(D12 = "8PM", TIME(8,0,0))))))))))))</f>
        <v>0.2083333333</v>
      </c>
      <c r="K17" s="54" t="s">
        <v>16</v>
      </c>
      <c r="L17" s="55"/>
    </row>
    <row r="18">
      <c r="A18" s="44"/>
      <c r="B18" s="56">
        <f>IF(D12 = "7AM", TIME(7,0,0) + TIME(1,0,0), IF(D12 = "8AM", TIME(8,0,0) + TIME(1,0,0), IF(D12 = "9AM", TIME(9,0,0) + TIME(1,0,0), IF(D12 = "10AM", TIME(10,0,0) + TIME(1,0,0), IF(D12 = "2PM", TIME(2,0,0) + TIME(1,0,0), IF(D12 = "3PM", TIME(3,0,0) + TIME(1,0,0), IF(D12 = "4PM", TIME(4,0,0) + TIME(1,0,0), IF(D12 = "5PM", TIME(5,0,0) + TIME(1,0,0), IF(D12 = "6PM", TIME(6,0,0) + TIME(1,0,0), IF(D12 = "7PM", TIME(7,0,0) + TIME(1,0,0), IF(D12 = "8PM", TIME(8,0,0) + TIME(1,0,0))))))))))))</f>
        <v>0.25</v>
      </c>
      <c r="C18" s="57" t="s">
        <v>19</v>
      </c>
      <c r="D18" s="58">
        <f>IF(D12 = "7AM", TIME(7,0,0) + TIME(1,0,0), IF(D12 = "8AM", TIME(8,0,0) + TIME(1,0,0), IF(D12 = "9AM", TIME(9,0,0) + TIME(1,0,0), IF(D12 = "10AM", TIME(10,0,0) + TIME(1,0,0), IF(D12 = "2PM", TIME(2,0,0) + TIME(1,0,0), IF(D12 = "3PM", TIME(3,0,0) + TIME(1,0,0), IF(D12 = "4PM", TIME(4,0,0) + TIME(1,0,0), IF(D12 = "5PM", TIME(5,0,0) + TIME(1,0,0), IF(D12 = "6PM", TIME(6,0,0) + TIME(1,0,0), IF(D12 = "7PM", TIME(7,0,0) + TIME(1,0,0), IF(D12 = "8PM", TIME(8,0,0) + TIME(1,0,0))))))))))))</f>
        <v>0.25</v>
      </c>
      <c r="E18" s="59" t="s">
        <v>20</v>
      </c>
      <c r="F18" s="60">
        <f>IF(D12 = "7AM", TIME(7,0,0) + TIME(1,0,0), IF(D12 = "8AM", TIME(8,0,0) + TIME(1,0,0), IF(D12 = "9AM", TIME(9,0,0) + TIME(1,0,0), IF(D12 = "10AM", TIME(10,0,0) + TIME(1,0,0), IF(D12 = "2PM", TIME(2,0,0) + TIME(1,0,0), IF(D12 = "3PM", TIME(3,0,0) + TIME(1,0,0), IF(D12 = "4PM", TIME(4,0,0) + TIME(1,0,0), IF(D12 = "5PM", TIME(5,0,0) + TIME(1,0,0), IF(D12 = "6PM", TIME(6,0,0) + TIME(1,0,0), IF(D12 = "7PM", TIME(7,0,0) + TIME(1,0,0), IF(D12 = "8PM", TIME(8,0,0) + TIME(1,0,0))))))))))))</f>
        <v>0.25</v>
      </c>
      <c r="G18" s="61" t="s">
        <v>19</v>
      </c>
      <c r="H18" s="62">
        <f>IF(D12 = "7AM", TIME(7,0,0) + TIME(1,0,0), IF(D12 = "8AM", TIME(8,0,0) + TIME(1,0,0), IF(D12 = "9AM", TIME(9,0,0) + TIME(1,0,0), IF(D12 = "10AM", TIME(10,0,0) + TIME(1,0,0), IF(D12 = "2PM", TIME(2,0,0) + TIME(1,0,0), IF(D12 = "3PM", TIME(3,0,0) + TIME(1,0,0), IF(D12 = "4PM", TIME(4,0,0) + TIME(1,0,0), IF(D12 = "5PM", TIME(5,0,0) + TIME(1,0,0), IF(D12 = "6PM", TIME(6,0,0) + TIME(1,0,0), IF(D12 = "7PM", TIME(7,0,0) + TIME(1,0,0), IF(D12 = "8PM", TIME(8,0,0) + TIME(1,0,0))))))))))))</f>
        <v>0.25</v>
      </c>
      <c r="I18" s="63" t="s">
        <v>21</v>
      </c>
      <c r="J18" s="64">
        <f>IF(D12 = "7AM", TIME(7,0,0) + TIME(1,0,0), IF(D12 = "8AM", TIME(8,0,0) + TIME(1,0,0), IF(D12 = "9AM", TIME(9,0,0) + TIME(1,0,0), IF(D12 = "10AM", TIME(10,0,0) + TIME(1,0,0), IF(D12 = "2PM", TIME(2,0,0) + TIME(1,0,0), IF(D12 = "3PM", TIME(3,0,0) + TIME(1,0,0), IF(D12 = "4PM", TIME(4,0,0) + TIME(1,0,0), IF(D12 = "5PM", TIME(5,0,0) + TIME(1,0,0), IF(D12 = "6PM", TIME(6,0,0) + TIME(1,0,0), IF(D12 = "7PM", TIME(7,0,0) + TIME(1,0,0), IF(D12 = "8PM", TIME(8,0,0) + TIME(1,0,0))))))))))))</f>
        <v>0.25</v>
      </c>
      <c r="K18" s="65" t="s">
        <v>19</v>
      </c>
      <c r="L18" s="55"/>
    </row>
    <row r="19">
      <c r="A19" s="44"/>
      <c r="B19" s="45">
        <f>IF(D12 = "7AM", TIME(7,0,0) + TIME(2,0,0), IF(D12 = "8AM", TIME(8,0,0) + TIME(2,0,0), IF(D12 = "9AM", TIME(9,0,0) + TIME(2,0,0), IF(D12 = "10AM", TIME(10,0,0) + TIME(2,0,0), IF(D12 = "2PM", TIME(2,0,0) + TIME(2,0,0), IF(D12 = "3PM", TIME(3,0,0) + TIME(2,0,0), IF(D12 = "4PM", TIME(4,0,0) + TIME(2,0,0), IF(D12 = "5PM", TIME(5,0,0) + TIME(2,0,0), IF(D12 = "6PM", TIME(6,0,0) + TIME(2,0,0), IF(D12 = "7PM", TIME(7,0,0) + TIME(2,0,0), IF(D12 = "8PM", TIME(8,0,0) + TIME(2,0,0))))))))))))</f>
        <v>0.2916666667</v>
      </c>
      <c r="C19" s="66" t="s">
        <v>19</v>
      </c>
      <c r="D19" s="67">
        <f>IF(D12 = "7AM", TIME(7,0,0) + TIME(2,0,0), IF(D12 = "8AM", TIME(8,0,0) + TIME(2,0,0), IF(D12 = "9AM", TIME(9,0,0) + TIME(2,0,0), IF(D12 = "10AM", TIME(10,0,0) + TIME(2,0,0), IF(D12 = "2PM", TIME(2,0,0) + TIME(2,0,0), IF(D12 = "3PM", TIME(3,0,0) + TIME(2,0,0), IF(D12 = "4PM", TIME(4,0,0) + TIME(2,0,0), IF(D12 = "5PM", TIME(5,0,0) + TIME(2,0,0), IF(D12 = "6PM", TIME(6,0,0) + TIME(2,0,0), IF(D12 = "7PM", TIME(7,0,0) + TIME(2,0,0), IF(D12 = "8PM", TIME(8,0,0) + TIME(2,0,0))))))))))))</f>
        <v>0.2916666667</v>
      </c>
      <c r="E19" s="68"/>
      <c r="F19" s="69">
        <f>IF(D12 = "7AM", TIME(7,0,0) + TIME(2,0,0), IF(D12 = "8AM", TIME(8,0,0) + TIME(2,0,0), IF(D12 = "9AM", TIME(9,0,0) + TIME(2,0,0), IF(D12 = "10AM", TIME(10,0,0) + TIME(2,0,0), IF(D12 = "2PM", TIME(2,0,0) + TIME(2,0,0), IF(D12 = "3PM", TIME(3,0,0) + TIME(2,0,0), IF(D12 = "4PM", TIME(4,0,0) + TIME(2,0,0), IF(D12 = "5PM", TIME(5,0,0) + TIME(2,0,0), IF(D12 = "6PM", TIME(6,0,0) + TIME(2,0,0), IF(D12 = "7PM", TIME(7,0,0) + TIME(2,0,0), IF(D12 = "8PM", TIME(8,0,0) + TIME(2,0,0))))))))))))</f>
        <v>0.2916666667</v>
      </c>
      <c r="G19" s="70" t="s">
        <v>19</v>
      </c>
      <c r="H19" s="51">
        <f>IF(D12 = "7AM", TIME(7,0,0) + TIME(2,0,0), IF(D12 = "8AM", TIME(8,0,0) + TIME(2,0,0), IF(D12 = "9AM", TIME(9,0,0) + TIME(2,0,0), IF(D12 = "10AM", TIME(10,0,0) + TIME(2,0,0), IF(D12 = "2PM", TIME(2,0,0) + TIME(2,0,0), IF(D12 = "3PM", TIME(3,0,0) + TIME(2,0,0), IF(D12 = "4PM", TIME(4,0,0) + TIME(2,0,0), IF(D12 = "5PM", TIME(5,0,0) + TIME(2,0,0), IF(D12 = "6PM", TIME(6,0,0) + TIME(2,0,0), IF(D12 = "7PM", TIME(7,0,0) + TIME(2,0,0), IF(D12 = "8PM", TIME(8,0,0) + TIME(2,0,0))))))))))))</f>
        <v>0.2916666667</v>
      </c>
      <c r="I19" s="70"/>
      <c r="J19" s="53">
        <f>IF(D12 = "7AM", TIME(7,0,0) + TIME(2,0,0), IF(D12 = "8AM", TIME(8,0,0) + TIME(2,0,0), IF(D12 = "9AM", TIME(9,0,0) + TIME(2,0,0), IF(D12 = "10AM", TIME(10,0,0) + TIME(2,0,0), IF(D12 = "2PM", TIME(2,0,0) + TIME(2,0,0), IF(D12 = "3PM", TIME(3,0,0) + TIME(2,0,0), IF(D12 = "4PM", TIME(4,0,0) + TIME(2,0,0), IF(D12 = "5PM", TIME(5,0,0) + TIME(2,0,0), IF(D12 = "6PM", TIME(6,0,0) + TIME(2,0,0), IF(D12 = "7PM", TIME(7,0,0) + TIME(2,0,0), IF(D12 = "8PM", TIME(8,0,0) + TIME(2,0,0))))))))))))</f>
        <v>0.2916666667</v>
      </c>
      <c r="K19" s="71" t="s">
        <v>19</v>
      </c>
      <c r="L19" s="55"/>
    </row>
    <row r="20">
      <c r="A20" s="72"/>
      <c r="B20" s="56">
        <f>IF(D12 = "7AM", TIME(7,0,0) + TIME(3,0,0), IF(D12 = "8AM", TIME(8,0,0) + TIME(3,0,0), IF(D12 = "9AM", TIME(9,0,0) + TIME(3,0,0), IF(D12 = "10AM", TIME(10,0,0) + TIME(3,0,0), IF(D12 = "2PM", TIME(2,0,0) + TIME(3,0,0), IF(D12 = "3PM", TIME(3,0,0) + TIME(3,0,0), IF(D12 = "4PM", TIME(4,0,0) + TIME(3,0,0), IF(D12 = "5PM", TIME(5,0,0) + TIME(3,0,0), IF(D12 = "6PM", TIME(6,0,0) + TIME(3,0,0), IF(D12 = "7PM", TIME(7,0,0) + TIME(3,0,0), IF(D12 = "8PM", TIME(8,0,0) + TIME(3,0,0))))))))))))</f>
        <v>0.3333333333</v>
      </c>
      <c r="C20" s="57" t="s">
        <v>16</v>
      </c>
      <c r="D20" s="58"/>
      <c r="E20" s="73"/>
      <c r="F20" s="74">
        <f>IF(D12 = "7AM", TIME(7,0,0) + TIME(3,0,0), IF(D12 = "8AM", TIME(8,0,0) + TIME(3,0,0), IF(D12 = "9AM", TIME(9,0,0) + TIME(3,0,0), IF(D12 = "10AM", TIME(10,0,0) + TIME(3,0,0), IF(D12 = "2PM", TIME(2,0,0) + TIME(3,0,0), IF(D12 = "3PM", TIME(3,0,0) + TIME(3,0,0), IF(D12 = "4PM", TIME(4,0,0) + TIME(3,0,0), IF(D12 = "5PM", TIME(5,0,0) + TIME(3,0,0), IF(D12 = "6PM", TIME(6,0,0) + TIME(3,0,0), IF(D12 = "7PM", TIME(7,0,0) + TIME(3,0,0), IF(D12 = "8PM", TIME(8,0,0) + TIME(3,0,0))))))))))))</f>
        <v>0.3333333333</v>
      </c>
      <c r="G20" s="61" t="s">
        <v>16</v>
      </c>
      <c r="H20" s="62"/>
      <c r="I20" s="75"/>
      <c r="J20" s="64">
        <f>IF(D12 = "7AM", TIME(7,0,0) + TIME(3,0,0), IF(D12 = "8AM", TIME(8,0,0) + TIME(3,0,0), IF(D12 = "9AM", TIME(9,0,0) + TIME(3,0,0), IF(D12 = "10AM", TIME(10,0,0) + TIME(3,0,0), IF(D12 = "2PM", TIME(2,0,0) + TIME(3,0,0), IF(D12 = "3PM", TIME(3,0,0) + TIME(3,0,0), IF(D12 = "4PM", TIME(4,0,0) + TIME(3,0,0), IF(D12 = "5PM", TIME(5,0,0) + TIME(3,0,0), IF(D12 = "6PM", TIME(6,0,0) + TIME(3,0,0), IF(D12 = "7PM", TIME(7,0,0) + TIME(3,0,0), IF(D12 = "8PM", TIME(8,0,0) + TIME(3,0,0))))))))))))</f>
        <v>0.3333333333</v>
      </c>
      <c r="K20" s="65" t="s">
        <v>16</v>
      </c>
      <c r="L20" s="55"/>
    </row>
    <row r="21">
      <c r="A21" s="44"/>
      <c r="B21" s="76"/>
      <c r="C21" s="77" t="s">
        <v>22</v>
      </c>
      <c r="D21" s="67"/>
      <c r="E21" s="68"/>
      <c r="F21" s="78"/>
      <c r="G21" s="79" t="s">
        <v>23</v>
      </c>
      <c r="H21" s="51"/>
      <c r="I21" s="80"/>
      <c r="J21" s="53"/>
      <c r="K21" s="71"/>
      <c r="L21" s="55"/>
    </row>
    <row r="22">
      <c r="A22" s="44"/>
      <c r="B22" s="81"/>
      <c r="C22" s="82"/>
      <c r="D22" s="62"/>
      <c r="E22" s="83"/>
      <c r="F22" s="84"/>
      <c r="G22" s="61"/>
      <c r="H22" s="62"/>
      <c r="I22" s="85"/>
      <c r="J22" s="64"/>
      <c r="K22" s="86"/>
      <c r="L22" s="55"/>
    </row>
    <row r="23">
      <c r="A23" s="87"/>
      <c r="B23" s="76"/>
      <c r="C23" s="88"/>
      <c r="D23" s="67"/>
      <c r="E23" s="89"/>
      <c r="F23" s="78"/>
      <c r="G23" s="90"/>
      <c r="H23" s="51"/>
      <c r="I23" s="80"/>
      <c r="J23" s="53"/>
      <c r="K23" s="91"/>
      <c r="L23" s="72"/>
    </row>
    <row r="24">
      <c r="A24" s="72"/>
      <c r="B24" s="92"/>
      <c r="C24" s="93"/>
      <c r="D24" s="93"/>
      <c r="E24" s="93"/>
      <c r="F24" s="93"/>
      <c r="G24" s="93"/>
      <c r="H24" s="93"/>
      <c r="I24" s="93"/>
      <c r="J24" s="93"/>
      <c r="K24" s="39"/>
      <c r="L24" s="72"/>
    </row>
    <row r="25">
      <c r="A25" s="12"/>
      <c r="B25" s="7"/>
      <c r="C25" s="1"/>
      <c r="D25" s="7"/>
      <c r="E25" s="1"/>
      <c r="F25" s="7"/>
      <c r="G25" s="7"/>
      <c r="H25" s="7"/>
      <c r="I25" s="7"/>
      <c r="J25" s="7"/>
      <c r="K25" s="7"/>
      <c r="L25" s="12"/>
    </row>
    <row r="26">
      <c r="A26" s="12"/>
      <c r="B26" s="26" t="s">
        <v>24</v>
      </c>
      <c r="C26" s="27"/>
      <c r="D26" s="27"/>
      <c r="E26" s="27"/>
      <c r="F26" s="27"/>
      <c r="G26" s="27"/>
      <c r="H26" s="27"/>
      <c r="I26" s="27"/>
      <c r="J26" s="27"/>
      <c r="K26" s="28"/>
      <c r="L26" s="12"/>
    </row>
    <row r="27">
      <c r="A27" s="12"/>
      <c r="B27" s="29"/>
      <c r="C27" s="30"/>
      <c r="D27" s="30"/>
      <c r="E27" s="30"/>
      <c r="F27" s="30"/>
      <c r="G27" s="30"/>
      <c r="H27" s="30"/>
      <c r="I27" s="30"/>
      <c r="J27" s="30"/>
      <c r="K27" s="31"/>
      <c r="L27" s="12"/>
    </row>
    <row r="28">
      <c r="A28" s="32"/>
      <c r="B28" s="33">
        <f>J15+3</f>
        <v>45572</v>
      </c>
      <c r="C28" s="28"/>
      <c r="D28" s="34">
        <f>B28+1</f>
        <v>45573</v>
      </c>
      <c r="E28" s="28"/>
      <c r="F28" s="35">
        <f>D28+1</f>
        <v>45574</v>
      </c>
      <c r="G28" s="28"/>
      <c r="H28" s="36">
        <f>F28+1</f>
        <v>45575</v>
      </c>
      <c r="I28" s="28"/>
      <c r="J28" s="37">
        <f>H28+1</f>
        <v>45576</v>
      </c>
      <c r="K28" s="28"/>
      <c r="L28" s="32"/>
    </row>
    <row r="29">
      <c r="A29" s="32"/>
      <c r="B29" s="38"/>
      <c r="C29" s="39"/>
      <c r="D29" s="40" t="s">
        <v>25</v>
      </c>
      <c r="E29" s="39"/>
      <c r="F29" s="41"/>
      <c r="G29" s="39"/>
      <c r="H29" s="42" t="s">
        <v>25</v>
      </c>
      <c r="I29" s="39"/>
      <c r="J29" s="43"/>
      <c r="K29" s="39"/>
      <c r="L29" s="32"/>
    </row>
    <row r="30">
      <c r="A30" s="44"/>
      <c r="B30" s="45">
        <f>IF(D12 = "7AM", TIME(7,0,0), IF(D12 = "8AM", TIME(8,0,0), IF(D12 = "9AM", TIME(9,0,0), IF(D12 = "10AM", TIME(10,0,0), IF(D12 = "2PM", TIME(2,0,0), IF(D12 = "3PM", TIME(3,0,0), IF(D12 = "4PM", TIME(4,0,0), IF(D12 = "5PM", TIME(5,0,0), IF(D12 = "6PM", TIME(6,0,0), IF(D12 = "7PM", TIME(7,0,0), IF(D12 = "8PM", TIME(8,0,0))))))))))))</f>
        <v>0.2083333333</v>
      </c>
      <c r="C30" s="46" t="s">
        <v>16</v>
      </c>
      <c r="D30" s="47">
        <f>IF(D12 = "7AM", TIME(7,0,0), IF(D12 = "8AM", TIME(8,0,0), IF(D12 = "9AM", TIME(9,0,0), IF(D12 = "10AM", TIME(10,0,0), IF(D12 = "2PM", TIME(2,0,0), IF(D12 = "3PM", TIME(3,0,0), IF(D12 = "4PM", TIME(4,0,0), IF(D12 = "5PM", TIME(5,0,0), IF(D12 = "6PM", TIME(6,0,0), IF(D12 = "7PM", TIME(7,0,0), IF(D12 = "8PM", TIME(8,0,0))))))))))))</f>
        <v>0.2083333333</v>
      </c>
      <c r="E30" s="48" t="s">
        <v>26</v>
      </c>
      <c r="F30" s="49">
        <f>IF(D12 = "7AM", TIME(7,0,0), IF(D12 = "8AM", TIME(8,0,0), IF(D12 = "9AM", TIME(9,0,0), IF(D12 = "10AM", TIME(10,0,0), IF(D12 = "2PM", TIME(2,0,0), IF(D12 = "3PM", TIME(3,0,0), IF(D12 = "4PM", TIME(4,0,0), IF(D12 = "5PM", TIME(5,0,0), IF(D12 = "6PM", TIME(6,0,0), IF(D12 = "7PM", TIME(7,0,0), IF(D12 = "8PM", TIME(8,0,0))))))))))))</f>
        <v>0.2083333333</v>
      </c>
      <c r="G30" s="50" t="s">
        <v>16</v>
      </c>
      <c r="H30" s="47">
        <f>IF(D12 = "7AM", TIME(7,0,0), IF(D12 = "8AM", TIME(8,0,0), IF(D12 = "9AM", TIME(9,0,0), IF(D12 = "10AM", TIME(10,0,0), IF(D12 = "2PM", TIME(2,0,0), IF(D12 = "3PM", TIME(3,0,0), IF(D12 = "4PM", TIME(4,0,0), IF(D12 = "5PM", TIME(5,0,0), IF(D12 = "6PM", TIME(6,0,0), IF(D12 = "7PM", TIME(7,0,0), IF(D12 = "8PM", TIME(8,0,0))))))))))))</f>
        <v>0.2083333333</v>
      </c>
      <c r="I30" s="94" t="s">
        <v>27</v>
      </c>
      <c r="J30" s="53">
        <f>IF(D12 = "7AM", TIME(7,0,0), IF(D12 = "8AM", TIME(8,0,0), IF(D12 = "9AM", TIME(9,0,0), IF(D12 = "10AM", TIME(10,0,0), IF(D12 = "2PM", TIME(2,0,0), IF(D12 = "3PM", TIME(3,0,0), IF(D12 = "4PM", TIME(4,0,0), IF(D12 = "5PM", TIME(5,0,0), IF(D12 = "6PM", TIME(6,0,0), IF(D12 = "7PM", TIME(7,0,0), IF(D12 = "8PM", TIME(8,0,0))))))))))))</f>
        <v>0.2083333333</v>
      </c>
      <c r="K30" s="54" t="s">
        <v>16</v>
      </c>
      <c r="L30" s="55"/>
    </row>
    <row r="31">
      <c r="A31" s="44"/>
      <c r="B31" s="56">
        <f>IF(D12 = "7AM", TIME(7,0,0) + TIME(1,0,0), IF(D12 = "8AM", TIME(8,0,0) + TIME(1,0,0), IF(D12 = "9AM", TIME(9,0,0) + TIME(1,0,0), IF(D12 = "10AM", TIME(10,0,0) + TIME(1,0,0), IF(D12 = "2PM", TIME(2,0,0) + TIME(1,0,0), IF(D12 = "3PM", TIME(3,0,0) + TIME(1,0,0), IF(D12 = "4PM", TIME(4,0,0) + TIME(1,0,0), IF(D12 = "5PM", TIME(5,0,0) + TIME(1,0,0), IF(D12 = "6PM", TIME(6,0,0) + TIME(1,0,0), IF(D12 = "7PM", TIME(7,0,0) + TIME(1,0,0), IF(D12 = "8PM", TIME(8,0,0) + TIME(1,0,0))))))))))))</f>
        <v>0.25</v>
      </c>
      <c r="C31" s="57" t="s">
        <v>19</v>
      </c>
      <c r="D31" s="58">
        <f>IF(D12 = "7AM", TIME(7,0,0) + TIME(1,0,0), IF(D12 = "8AM", TIME(8,0,0) + TIME(1,0,0), IF(D12 = "9AM", TIME(9,0,0) + TIME(1,0,0), IF(D12 = "10AM", TIME(10,0,0) + TIME(1,0,0), IF(D12 = "2PM", TIME(2,0,0) + TIME(1,0,0), IF(D12 = "3PM", TIME(3,0,0) + TIME(1,0,0), IF(D12 = "4PM", TIME(4,0,0) + TIME(1,0,0), IF(D12 = "5PM", TIME(5,0,0) + TIME(1,0,0), IF(D12 = "6PM", TIME(6,0,0) + TIME(1,0,0), IF(D12 = "7PM", TIME(7,0,0) + TIME(1,0,0), IF(D12 = "8PM", TIME(8,0,0) + TIME(1,0,0))))))))))))</f>
        <v>0.25</v>
      </c>
      <c r="E31" s="59" t="s">
        <v>28</v>
      </c>
      <c r="F31" s="60">
        <f>IF(D12 = "7AM", TIME(7,0,0) + TIME(1,0,0), IF(D12 = "8AM", TIME(8,0,0) + TIME(1,0,0), IF(D12 = "9AM", TIME(9,0,0) + TIME(1,0,0), IF(D12 = "10AM", TIME(10,0,0) + TIME(1,0,0), IF(D12 = "2PM", TIME(2,0,0) + TIME(1,0,0), IF(D12 = "3PM", TIME(3,0,0) + TIME(1,0,0), IF(D12 = "4PM", TIME(4,0,0) + TIME(1,0,0), IF(D12 = "5PM", TIME(5,0,0) + TIME(1,0,0), IF(D12 = "6PM", TIME(6,0,0) + TIME(1,0,0), IF(D12 = "7PM", TIME(7,0,0) + TIME(1,0,0), IF(D12 = "8PM", TIME(8,0,0) + TIME(1,0,0))))))))))))</f>
        <v>0.25</v>
      </c>
      <c r="G31" s="61" t="s">
        <v>19</v>
      </c>
      <c r="H31" s="58">
        <f>IF(D12 = "7AM", TIME(7,0,0) + TIME(1,0,0), IF(D12 = "8AM", TIME(8,0,0) + TIME(1,0,0), IF(D12 = "9AM", TIME(9,0,0) + TIME(1,0,0), IF(D12 = "10AM", TIME(10,0,0) + TIME(1,0,0), IF(D12 = "2PM", TIME(2,0,0) + TIME(1,0,0), IF(D12 = "3PM", TIME(3,0,0) + TIME(1,0,0), IF(D12 = "4PM", TIME(4,0,0) + TIME(1,0,0), IF(D12 = "5PM", TIME(5,0,0) + TIME(1,0,0), IF(D12 = "6PM", TIME(6,0,0) + TIME(1,0,0), IF(D12 = "7PM", TIME(7,0,0) + TIME(1,0,0), IF(D12 = "8PM", TIME(8,0,0) + TIME(1,0,0))))))))))))</f>
        <v>0.25</v>
      </c>
      <c r="I31" s="85"/>
      <c r="J31" s="64">
        <f>IF(D12 = "7AM", TIME(7,0,0) + TIME(1,0,0), IF(D12 = "8AM", TIME(8,0,0) + TIME(1,0,0), IF(D12 = "9AM", TIME(9,0,0) + TIME(1,0,0), IF(D12 = "10AM", TIME(10,0,0) + TIME(1,0,0), IF(D12 = "2PM", TIME(2,0,0) + TIME(1,0,0), IF(D12 = "3PM", TIME(3,0,0) + TIME(1,0,0), IF(D12 = "4PM", TIME(4,0,0) + TIME(1,0,0), IF(D12 = "5PM", TIME(5,0,0) + TIME(1,0,0), IF(D12 = "6PM", TIME(6,0,0) + TIME(1,0,0), IF(D12 = "7PM", TIME(7,0,0) + TIME(1,0,0), IF(D12 = "8PM", TIME(8,0,0) + TIME(1,0,0))))))))))))</f>
        <v>0.25</v>
      </c>
      <c r="K31" s="65" t="s">
        <v>19</v>
      </c>
      <c r="L31" s="55"/>
    </row>
    <row r="32">
      <c r="A32" s="44"/>
      <c r="B32" s="45">
        <f>IF(D12 = "7AM", TIME(7,0,0) + TIME(2,0,0), IF(D12 = "8AM", TIME(8,0,0) + TIME(2,0,0), IF(D12 = "9AM", TIME(9,0,0) + TIME(2,0,0), IF(D12 = "10AM", TIME(10,0,0) + TIME(2,0,0), IF(D12 = "2PM", TIME(2,0,0) + TIME(2,0,0), IF(D12 = "3PM", TIME(3,0,0) + TIME(2,0,0), IF(D12 = "4PM", TIME(4,0,0) + TIME(2,0,0), IF(D12 = "5PM", TIME(5,0,0) + TIME(2,0,0), IF(D12 = "6PM", TIME(6,0,0) + TIME(2,0,0), IF(D12 = "7PM", TIME(7,0,0) + TIME(2,0,0), IF(D12 = "8PM", TIME(8,0,0) + TIME(2,0,0))))))))))))</f>
        <v>0.2916666667</v>
      </c>
      <c r="C32" s="66" t="s">
        <v>19</v>
      </c>
      <c r="D32" s="67">
        <f>IF(D12 = "7AM", TIME(7,0,0) + TIME(2,0,0), IF(D12 = "8AM", TIME(8,0,0) + TIME(2,0,0), IF(D12 = "9AM", TIME(9,0,0) + TIME(2,0,0), IF(D12 = "10AM", TIME(10,0,0) + TIME(2,0,0), IF(D12 = "2PM", TIME(2,0,0) + TIME(2,0,0), IF(D12 = "3PM", TIME(3,0,0) + TIME(2,0,0), IF(D12 = "4PM", TIME(4,0,0) + TIME(2,0,0), IF(D12 = "5PM", TIME(5,0,0) + TIME(2,0,0), IF(D12 = "6PM", TIME(6,0,0) + TIME(2,0,0), IF(D12 = "7PM", TIME(7,0,0) + TIME(2,0,0), IF(D12 = "8PM", TIME(8,0,0) + TIME(2,0,0))))))))))))</f>
        <v>0.2916666667</v>
      </c>
      <c r="E32" s="89"/>
      <c r="F32" s="69">
        <f>IF(D12 = "7AM", TIME(7,0,0) + TIME(2,0,0), IF(D12 = "8AM", TIME(8,0,0) + TIME(2,0,0), IF(D12 = "9AM", TIME(9,0,0) + TIME(2,0,0), IF(D12 = "10AM", TIME(10,0,0) + TIME(2,0,0), IF(D12 = "2PM", TIME(2,0,0) + TIME(2,0,0), IF(D12 = "3PM", TIME(3,0,0) + TIME(2,0,0), IF(D12 = "4PM", TIME(4,0,0) + TIME(2,0,0), IF(D12 = "5PM", TIME(5,0,0) + TIME(2,0,0), IF(D12 = "6PM", TIME(6,0,0) + TIME(2,0,0), IF(D12 = "7PM", TIME(7,0,0) + TIME(2,0,0), IF(D12 = "8PM", TIME(8,0,0) + TIME(2,0,0))))))))))))</f>
        <v>0.2916666667</v>
      </c>
      <c r="G32" s="70" t="s">
        <v>19</v>
      </c>
      <c r="H32" s="67">
        <f>IF(D12 = "7AM", TIME(7,0,0) + TIME(2,0,0), IF(D12 = "8AM", TIME(8,0,0) + TIME(2,0,0), IF(D12 = "9AM", TIME(9,0,0) + TIME(2,0,0), IF(D12 = "10AM", TIME(10,0,0) + TIME(2,0,0), IF(D12 = "2PM", TIME(2,0,0) + TIME(2,0,0), IF(D12 = "3PM", TIME(3,0,0) + TIME(2,0,0), IF(D12 = "4PM", TIME(4,0,0) + TIME(2,0,0), IF(D12 = "5PM", TIME(5,0,0) + TIME(2,0,0), IF(D12 = "6PM", TIME(6,0,0) + TIME(2,0,0), IF(D12 = "7PM", TIME(7,0,0) + TIME(2,0,0), IF(D12 = "8PM", TIME(8,0,0) + TIME(2,0,0))))))))))))</f>
        <v>0.2916666667</v>
      </c>
      <c r="I32" s="80"/>
      <c r="J32" s="53">
        <f>IF(D12 = "7AM", TIME(7,0,0) + TIME(2,0,0), IF(D12 = "8AM", TIME(8,0,0) + TIME(2,0,0), IF(D12 = "9AM", TIME(9,0,0) + TIME(2,0,0), IF(D12 = "10AM", TIME(10,0,0) + TIME(2,0,0), IF(D12 = "2PM", TIME(2,0,0) + TIME(2,0,0), IF(D12 = "3PM", TIME(3,0,0) + TIME(2,0,0), IF(D12 = "4PM", TIME(4,0,0) + TIME(2,0,0), IF(D12 = "5PM", TIME(5,0,0) + TIME(2,0,0), IF(D12 = "6PM", TIME(6,0,0) + TIME(2,0,0), IF(D12 = "7PM", TIME(7,0,0) + TIME(2,0,0), IF(D12 = "8PM", TIME(8,0,0) + TIME(2,0,0))))))))))))</f>
        <v>0.2916666667</v>
      </c>
      <c r="K32" s="71" t="s">
        <v>19</v>
      </c>
      <c r="L32" s="55"/>
    </row>
    <row r="33">
      <c r="A33" s="72"/>
      <c r="B33" s="56">
        <f>IF(D12 = "7AM", TIME(7,0,0) + TIME(3,0,0), IF(D12 = "8AM", TIME(8,0,0) + TIME(3,0,0), IF(D12 = "9AM", TIME(9,0,0) + TIME(3,0,0), IF(D12 = "10AM", TIME(10,0,0) + TIME(3,0,0), IF(D12 = "2PM", TIME(2,0,0) + TIME(3,0,0), IF(D12 = "3PM", TIME(3,0,0) + TIME(3,0,0), IF(D12 = "4PM", TIME(4,0,0) + TIME(3,0,0), IF(D12 = "5PM", TIME(5,0,0) + TIME(3,0,0), IF(D12 = "6PM", TIME(6,0,0) + TIME(3,0,0), IF(D12 = "7PM", TIME(7,0,0) + TIME(3,0,0), IF(D12 = "8PM", TIME(8,0,0) + TIME(3,0,0))))))))))))</f>
        <v>0.3333333333</v>
      </c>
      <c r="C33" s="57" t="s">
        <v>16</v>
      </c>
      <c r="D33" s="58"/>
      <c r="E33" s="73"/>
      <c r="F33" s="74">
        <f>IF(D12 = "7AM", TIME(7,0,0) + TIME(3,0,0), IF(D12 = "8AM", TIME(8,0,0) + TIME(3,0,0), IF(D12 = "9AM", TIME(9,0,0) + TIME(3,0,0), IF(D12 = "10AM", TIME(10,0,0) + TIME(3,0,0), IF(D12 = "2PM", TIME(2,0,0) + TIME(3,0,0), IF(D12 = "3PM", TIME(3,0,0) + TIME(3,0,0), IF(D12 = "4PM", TIME(4,0,0) + TIME(3,0,0), IF(D12 = "5PM", TIME(5,0,0) + TIME(3,0,0), IF(D12 = "6PM", TIME(6,0,0) + TIME(3,0,0), IF(D12 = "7PM", TIME(7,0,0) + TIME(3,0,0), IF(D12 = "8PM", TIME(8,0,0) + TIME(3,0,0))))))))))))</f>
        <v>0.3333333333</v>
      </c>
      <c r="G33" s="61" t="s">
        <v>16</v>
      </c>
      <c r="H33" s="58"/>
      <c r="I33" s="75"/>
      <c r="J33" s="58">
        <f>IF(D12 = "7AM", TIME(7,0,0) + TIME(3,0,0), IF(D12 = "8AM", TIME(8,0,0) + TIME(3,0,0), IF(D12 = "9AM", TIME(9,0,0) + TIME(3,0,0), IF(D12 = "10AM", TIME(10,0,0) + TIME(3,0,0), IF(D12 = "2PM", TIME(2,0,0) + TIME(3,0,0), IF(D12 = "3PM", TIME(3,0,0) + TIME(3,0,0), IF(D12 = "4PM", TIME(4,0,0) + TIME(3,0,0), IF(D12 = "5PM", TIME(5,0,0) + TIME(3,0,0), IF(D12 = "6PM", TIME(6,0,0) + TIME(3,0,0), IF(D12 = "7PM", TIME(7,0,0) + TIME(3,0,0), IF(D12 = "8PM", TIME(8,0,0) + TIME(3,0,0))))))))))))</f>
        <v>0.3333333333</v>
      </c>
      <c r="K33" s="65" t="s">
        <v>16</v>
      </c>
      <c r="L33" s="55"/>
    </row>
    <row r="34">
      <c r="A34" s="87"/>
      <c r="B34" s="76"/>
      <c r="C34" s="88"/>
      <c r="D34" s="95"/>
      <c r="E34" s="89"/>
      <c r="F34" s="96"/>
      <c r="G34" s="90"/>
      <c r="H34" s="97"/>
      <c r="I34" s="80"/>
      <c r="J34" s="98"/>
      <c r="K34" s="91"/>
      <c r="L34" s="72"/>
    </row>
    <row r="35">
      <c r="A35" s="87"/>
      <c r="B35" s="81"/>
      <c r="C35" s="82"/>
      <c r="D35" s="99"/>
      <c r="E35" s="100"/>
      <c r="F35" s="99"/>
      <c r="G35" s="101"/>
      <c r="H35" s="99"/>
      <c r="I35" s="85"/>
      <c r="J35" s="102"/>
      <c r="K35" s="86"/>
      <c r="L35" s="72"/>
    </row>
    <row r="36">
      <c r="A36" s="87"/>
      <c r="B36" s="76"/>
      <c r="C36" s="88"/>
      <c r="D36" s="95"/>
      <c r="E36" s="89"/>
      <c r="F36" s="96"/>
      <c r="G36" s="90"/>
      <c r="H36" s="97"/>
      <c r="I36" s="80"/>
      <c r="J36" s="98"/>
      <c r="K36" s="91"/>
      <c r="L36" s="72"/>
    </row>
    <row r="37">
      <c r="A37" s="72"/>
      <c r="B37" s="92"/>
      <c r="C37" s="93"/>
      <c r="D37" s="93"/>
      <c r="E37" s="93"/>
      <c r="F37" s="93"/>
      <c r="G37" s="93"/>
      <c r="H37" s="93"/>
      <c r="I37" s="93"/>
      <c r="J37" s="93"/>
      <c r="K37" s="39"/>
      <c r="L37" s="72"/>
    </row>
    <row r="38">
      <c r="A38" s="12"/>
      <c r="B38" s="7"/>
      <c r="C38" s="1"/>
      <c r="D38" s="7"/>
      <c r="E38" s="1"/>
      <c r="F38" s="7"/>
      <c r="G38" s="7"/>
      <c r="H38" s="7"/>
      <c r="I38" s="7"/>
      <c r="J38" s="7"/>
      <c r="K38" s="7"/>
      <c r="L38" s="12"/>
    </row>
    <row r="39">
      <c r="A39" s="12"/>
      <c r="B39" s="26" t="s">
        <v>29</v>
      </c>
      <c r="C39" s="27"/>
      <c r="D39" s="27"/>
      <c r="E39" s="27"/>
      <c r="F39" s="27"/>
      <c r="G39" s="27"/>
      <c r="H39" s="27"/>
      <c r="I39" s="27"/>
      <c r="J39" s="27"/>
      <c r="K39" s="28"/>
      <c r="L39" s="12"/>
    </row>
    <row r="40">
      <c r="A40" s="12"/>
      <c r="B40" s="29"/>
      <c r="C40" s="30"/>
      <c r="D40" s="30"/>
      <c r="E40" s="30"/>
      <c r="F40" s="30"/>
      <c r="G40" s="30"/>
      <c r="H40" s="30"/>
      <c r="I40" s="30"/>
      <c r="J40" s="30"/>
      <c r="K40" s="31"/>
      <c r="L40" s="12"/>
    </row>
    <row r="41">
      <c r="A41" s="32"/>
      <c r="B41" s="33">
        <f>J28+3</f>
        <v>45579</v>
      </c>
      <c r="C41" s="28"/>
      <c r="D41" s="34">
        <f>B41+1</f>
        <v>45580</v>
      </c>
      <c r="E41" s="28"/>
      <c r="F41" s="35">
        <f>D41+1</f>
        <v>45581</v>
      </c>
      <c r="G41" s="28"/>
      <c r="H41" s="36">
        <f>F41+1</f>
        <v>45582</v>
      </c>
      <c r="I41" s="28"/>
      <c r="J41" s="37">
        <f>H41+2</f>
        <v>45584</v>
      </c>
      <c r="K41" s="28"/>
      <c r="L41" s="32"/>
    </row>
    <row r="42">
      <c r="A42" s="32"/>
      <c r="B42" s="38"/>
      <c r="C42" s="39"/>
      <c r="D42" s="40" t="s">
        <v>30</v>
      </c>
      <c r="E42" s="39"/>
      <c r="F42" s="41"/>
      <c r="G42" s="39"/>
      <c r="H42" s="42" t="s">
        <v>30</v>
      </c>
      <c r="I42" s="39"/>
      <c r="J42" s="43" t="s">
        <v>31</v>
      </c>
      <c r="K42" s="39"/>
      <c r="L42" s="32"/>
    </row>
    <row r="43">
      <c r="A43" s="44"/>
      <c r="B43" s="103">
        <f>IF(D12 = "7AM", TIME(7,0,0), IF(D12 = "8AM", TIME(8,0,0), IF(D12 = "9AM", TIME(9,0,0), IF(D12 = "10AM", TIME(10,0,0), IF(D12 = "2PM", TIME(2,0,0), IF(D12 = "3PM", TIME(3,0,0), IF(D12 = "4PM", TIME(4,0,0), IF(D12 = "5PM", TIME(5,0,0), IF(D12 = "6PM", TIME(6,0,0), IF(D12 = "7PM", TIME(7,0,0), IF(D12 = "8PM", TIME(8,0,0))))))))))))</f>
        <v>0.2083333333</v>
      </c>
      <c r="C43" s="46" t="s">
        <v>16</v>
      </c>
      <c r="D43" s="47">
        <f>IF(D12 = "7AM", TIME(7,0,0), IF(D12 = "8AM", TIME(8,0,0), IF(D12 = "9AM", TIME(9,0,0), IF(D12 = "10AM", TIME(10,0,0), IF(D12 = "2PM", TIME(2,0,0), IF(D12 = "3PM", TIME(3,0,0), IF(D12 = "4PM", TIME(4,0,0), IF(D12 = "5PM", TIME(5,0,0), IF(D12 = "6PM", TIME(6,0,0), IF(D12 = "7PM", TIME(7,0,0), IF(D12 = "8PM", TIME(8,0,0))))))))))))</f>
        <v>0.2083333333</v>
      </c>
      <c r="E43" s="48" t="s">
        <v>32</v>
      </c>
      <c r="F43" s="49">
        <f>IF(D12 = "7AM", TIME(7,0,0), IF(D12 = "8AM", TIME(8,0,0), IF(D12 = "9AM", TIME(9,0,0), IF(D12 = "10AM", TIME(10,0,0), IF(D12 = "2PM", TIME(2,0,0), IF(D12 = "3PM", TIME(3,0,0), IF(D12 = "4PM", TIME(4,0,0), IF(D12 = "5PM", TIME(5,0,0), IF(D12 = "6PM", TIME(6,0,0), IF(D12 = "7PM", TIME(7,0,0), IF(D12 = "8PM", TIME(8,0,0))))))))))))</f>
        <v>0.2083333333</v>
      </c>
      <c r="G43" s="50" t="s">
        <v>16</v>
      </c>
      <c r="H43" s="104">
        <f>IF(D12 = "7AM", TIME(7,0,0), IF(D12 = "8AM", TIME(8,0,0), IF(D12 = "9AM", TIME(9,0,0), IF(D12 = "10AM", TIME(10,0,0), IF(D12 = "2PM", TIME(2,0,0), IF(D12 = "3PM", TIME(3,0,0), IF(D12 = "4PM", TIME(4,0,0), IF(D12 = "5PM", TIME(5,0,0), IF(D12 = "6PM", TIME(6,0,0), IF(D12 = "7PM", TIME(7,0,0), IF(D12 = "8PM", TIME(8,0,0))))))))))))</f>
        <v>0.2083333333</v>
      </c>
      <c r="I43" s="94" t="s">
        <v>33</v>
      </c>
      <c r="J43" s="105" t="s">
        <v>34</v>
      </c>
      <c r="K43" s="28"/>
      <c r="L43" s="55"/>
    </row>
    <row r="44">
      <c r="A44" s="44"/>
      <c r="B44" s="106">
        <f>IF(D12 = "7AM", TIME(7,0,0) + TIME(1,0,0), IF(D12 = "8AM", TIME(8,0,0) + TIME(1,0,0), IF(D12 = "9AM", TIME(9,0,0) + TIME(1,0,0), IF(D12 = "10AM", TIME(10,0,0) + TIME(1,0,0), IF(D12 = "2PM", TIME(2,0,0) + TIME(1,0,0), IF(D12 = "3PM", TIME(3,0,0) + TIME(1,0,0), IF(D12 = "4PM", TIME(4,0,0) + TIME(1,0,0), IF(D12 = "5PM", TIME(5,0,0) + TIME(1,0,0), IF(D12 = "6PM", TIME(6,0,0) + TIME(1,0,0), IF(D12 = "7PM", TIME(7,0,0) + TIME(1,0,0), IF(D12 = "8PM", TIME(8,0,0) + TIME(1,0,0))))))))))))</f>
        <v>0.25</v>
      </c>
      <c r="C44" s="57" t="s">
        <v>19</v>
      </c>
      <c r="D44" s="58">
        <f>IF(D12 = "7AM", TIME(7,0,0) + TIME(1,0,0), IF(D12 = "8AM", TIME(8,0,0) + TIME(1,0,0), IF(D12 = "9AM", TIME(9,0,0) + TIME(1,0,0), IF(D12 = "10AM", TIME(10,0,0) + TIME(1,0,0), IF(D12 = "2PM", TIME(2,0,0) + TIME(1,0,0), IF(D12 = "3PM", TIME(3,0,0) + TIME(1,0,0), IF(D12 = "4PM", TIME(4,0,0) + TIME(1,0,0), IF(D12 = "5PM", TIME(5,0,0) + TIME(1,0,0), IF(D12 = "6PM", TIME(6,0,0) + TIME(1,0,0), IF(D12 = "7PM", TIME(7,0,0) + TIME(1,0,0), IF(D12 = "8PM", TIME(8,0,0) + TIME(1,0,0))))))))))))</f>
        <v>0.25</v>
      </c>
      <c r="E44" s="59" t="s">
        <v>35</v>
      </c>
      <c r="F44" s="60">
        <f>IF(D12 = "7AM", TIME(7,0,0) + TIME(1,0,0), IF(D12 = "8AM", TIME(8,0,0) + TIME(1,0,0), IF(D12 = "9AM", TIME(9,0,0) + TIME(1,0,0), IF(D12 = "10AM", TIME(10,0,0) + TIME(1,0,0), IF(D12 = "2PM", TIME(2,0,0) + TIME(1,0,0), IF(D12 = "3PM", TIME(3,0,0) + TIME(1,0,0), IF(D12 = "4PM", TIME(4,0,0) + TIME(1,0,0), IF(D12 = "5PM", TIME(5,0,0) + TIME(1,0,0), IF(D12 = "6PM", TIME(6,0,0) + TIME(1,0,0), IF(D12 = "7PM", TIME(7,0,0) + TIME(1,0,0), IF(D12 = "8PM", TIME(8,0,0) + TIME(1,0,0))))))))))))</f>
        <v>0.25</v>
      </c>
      <c r="G44" s="61" t="s">
        <v>19</v>
      </c>
      <c r="H44" s="60">
        <f>IF(D12 = "7AM", TIME(7,0,0) + TIME(1,0,0), IF(D12 = "8AM", TIME(8,0,0) + TIME(1,0,0), IF(D12 = "9AM", TIME(9,0,0) + TIME(1,0,0), IF(D12 = "10AM", TIME(10,0,0) + TIME(1,0,0), IF(D12 = "2PM", TIME(2,0,0) + TIME(1,0,0), IF(D12 = "3PM", TIME(3,0,0) + TIME(1,0,0), IF(D12 = "4PM", TIME(4,0,0) + TIME(1,0,0), IF(D12 = "5PM", TIME(5,0,0) + TIME(1,0,0), IF(D12 = "6PM", TIME(6,0,0) + TIME(1,0,0), IF(D12 = "7PM", TIME(7,0,0) + TIME(1,0,0), IF(D12 = "8PM", TIME(8,0,0) + TIME(1,0,0))))))))))))</f>
        <v>0.25</v>
      </c>
      <c r="I44" s="107" t="s">
        <v>36</v>
      </c>
      <c r="J44" s="108"/>
      <c r="K44" s="109"/>
      <c r="L44" s="55"/>
    </row>
    <row r="45">
      <c r="A45" s="44"/>
      <c r="B45" s="110">
        <f>IF(D12 = "7AM", TIME(7,0,0) + TIME(2,0,0), IF(D12 = "8AM", TIME(8,0,0) + TIME(2,0,0), IF(D12 = "9AM", TIME(9,0,0) + TIME(2,0,0), IF(D12 = "10AM", TIME(10,0,0) + TIME(2,0,0), IF(D12 = "2PM", TIME(2,0,0) + TIME(2,0,0), IF(D12 = "3PM", TIME(3,0,0) + TIME(2,0,0), IF(D12 = "4PM", TIME(4,0,0) + TIME(2,0,0), IF(D12 = "5PM", TIME(5,0,0) + TIME(2,0,0), IF(D12 = "6PM", TIME(6,0,0) + TIME(2,0,0), IF(D12 = "7PM", TIME(7,0,0) + TIME(2,0,0), IF(D12 = "8PM", TIME(8,0,0) + TIME(2,0,0))))))))))))</f>
        <v>0.2916666667</v>
      </c>
      <c r="C45" s="66" t="s">
        <v>19</v>
      </c>
      <c r="D45" s="67">
        <f>IF(D12 = "7AM", TIME(7,0,0) + TIME(2,0,0), IF(D12 = "8AM", TIME(8,0,0) + TIME(2,0,0), IF(D12 = "9AM", TIME(9,0,0) + TIME(2,0,0), IF(D12 = "10AM", TIME(10,0,0) + TIME(2,0,0), IF(D12 = "2PM", TIME(2,0,0) + TIME(2,0,0), IF(D12 = "3PM", TIME(3,0,0) + TIME(2,0,0), IF(D12 = "4PM", TIME(4,0,0) + TIME(2,0,0), IF(D12 = "5PM", TIME(5,0,0) + TIME(2,0,0), IF(D12 = "6PM", TIME(6,0,0) + TIME(2,0,0), IF(D12 = "7PM", TIME(7,0,0) + TIME(2,0,0), IF(D12 = "8PM", TIME(8,0,0) + TIME(2,0,0))))))))))))</f>
        <v>0.2916666667</v>
      </c>
      <c r="E45" s="89"/>
      <c r="F45" s="69">
        <f>IF(D12 = "7AM", TIME(7,0,0) + TIME(2,0,0), IF(D12 = "8AM", TIME(8,0,0) + TIME(2,0,0), IF(D12 = "9AM", TIME(9,0,0) + TIME(2,0,0), IF(D12 = "10AM", TIME(10,0,0) + TIME(2,0,0), IF(D12 = "2PM", TIME(2,0,0) + TIME(2,0,0), IF(D12 = "3PM", TIME(3,0,0) + TIME(2,0,0), IF(D12 = "4PM", TIME(4,0,0) + TIME(2,0,0), IF(D12 = "5PM", TIME(5,0,0) + TIME(2,0,0), IF(D12 = "6PM", TIME(6,0,0) + TIME(2,0,0), IF(D12 = "7PM", TIME(7,0,0) + TIME(2,0,0), IF(D12 = "8PM", TIME(8,0,0) + TIME(2,0,0))))))))))))</f>
        <v>0.2916666667</v>
      </c>
      <c r="G45" s="70" t="s">
        <v>19</v>
      </c>
      <c r="H45" s="111">
        <f>IF(D12 = "7AM", TIME(7,0,0) + TIME(2,0,0), IF(D12 = "8AM", TIME(8,0,0) + TIME(2,0,0), IF(D12 = "9AM", TIME(9,0,0) + TIME(2,0,0), IF(D12 = "10AM", TIME(10,0,0) + TIME(2,0,0), IF(D12 = "2PM", TIME(2,0,0) + TIME(2,0,0), IF(D12 = "3PM", TIME(3,0,0) + TIME(2,0,0), IF(D12 = "4PM", TIME(4,0,0) + TIME(2,0,0), IF(D12 = "5PM", TIME(5,0,0) + TIME(2,0,0), IF(D12 = "6PM", TIME(6,0,0) + TIME(2,0,0), IF(D12 = "7PM", TIME(7,0,0) + TIME(2,0,0), IF(D12 = "8PM", TIME(8,0,0) + TIME(2,0,0))))))))))))</f>
        <v>0.2916666667</v>
      </c>
      <c r="I45" s="80"/>
      <c r="J45" s="108"/>
      <c r="K45" s="109"/>
      <c r="L45" s="55"/>
    </row>
    <row r="46">
      <c r="A46" s="72"/>
      <c r="B46" s="106">
        <f>IF(D12 = "7AM", TIME(7,0,0) + TIME(3,0,0), IF(D12 = "8AM", TIME(8,0,0) + TIME(3,0,0), IF(D12 = "9AM", TIME(9,0,0) + TIME(3,0,0), IF(D12 = "10AM", TIME(10,0,0) + TIME(3,0,0), IF(D12 = "2PM", TIME(2,0,0) + TIME(3,0,0), IF(D12 = "3PM", TIME(3,0,0) + TIME(3,0,0), IF(D12 = "4PM", TIME(4,0,0) + TIME(3,0,0), IF(D12 = "5PM", TIME(5,0,0) + TIME(3,0,0), IF(D12 = "6PM", TIME(6,0,0) + TIME(3,0,0), IF(D12 = "7PM", TIME(7,0,0) + TIME(3,0,0), IF(D12 = "8PM", TIME(8,0,0) + TIME(3,0,0))))))))))))</f>
        <v>0.3333333333</v>
      </c>
      <c r="C46" s="57" t="s">
        <v>16</v>
      </c>
      <c r="D46" s="58"/>
      <c r="E46" s="100"/>
      <c r="F46" s="60">
        <f>IF(D12 = "7AM", TIME(7,0,0) + TIME(3,0,0), IF(D12 = "8AM", TIME(8,0,0) + TIME(3,0,0), IF(D12 = "9AM", TIME(9,0,0) + TIME(3,0,0), IF(D12 = "10AM", TIME(10,0,0) + TIME(3,0,0), IF(D12 = "2PM", TIME(2,0,0) + TIME(3,0,0), IF(D12 = "3PM", TIME(3,0,0) + TIME(3,0,0), IF(D12 = "4PM", TIME(4,0,0) + TIME(3,0,0), IF(D12 = "5PM", TIME(5,0,0) + TIME(3,0,0), IF(D12 = "6PM", TIME(6,0,0) + TIME(3,0,0), IF(D12 = "7PM", TIME(7,0,0) + TIME(3,0,0), IF(D12 = "8PM", TIME(8,0,0) + TIME(3,0,0))))))))))))</f>
        <v>0.3333333333</v>
      </c>
      <c r="G46" s="61" t="s">
        <v>16</v>
      </c>
      <c r="H46" s="60"/>
      <c r="I46" s="75"/>
      <c r="J46" s="108"/>
      <c r="K46" s="109"/>
      <c r="L46" s="55"/>
    </row>
    <row r="47">
      <c r="A47" s="87"/>
      <c r="B47" s="76"/>
      <c r="C47" s="88"/>
      <c r="D47" s="95"/>
      <c r="E47" s="89"/>
      <c r="F47" s="96"/>
      <c r="G47" s="90"/>
      <c r="H47" s="97"/>
      <c r="I47" s="80"/>
      <c r="J47" s="108"/>
      <c r="K47" s="109"/>
      <c r="L47" s="72"/>
    </row>
    <row r="48">
      <c r="A48" s="87"/>
      <c r="B48" s="81"/>
      <c r="C48" s="82"/>
      <c r="D48" s="99"/>
      <c r="E48" s="100"/>
      <c r="F48" s="99"/>
      <c r="G48" s="101"/>
      <c r="H48" s="99"/>
      <c r="I48" s="85"/>
      <c r="J48" s="108"/>
      <c r="K48" s="109"/>
      <c r="L48" s="72"/>
    </row>
    <row r="49">
      <c r="A49" s="87"/>
      <c r="B49" s="76"/>
      <c r="C49" s="88"/>
      <c r="D49" s="95"/>
      <c r="E49" s="89"/>
      <c r="F49" s="96"/>
      <c r="G49" s="90"/>
      <c r="H49" s="97"/>
      <c r="I49" s="80"/>
      <c r="J49" s="112"/>
      <c r="K49" s="39"/>
      <c r="L49" s="72"/>
    </row>
    <row r="50">
      <c r="A50" s="72"/>
      <c r="B50" s="92"/>
      <c r="C50" s="93"/>
      <c r="D50" s="93"/>
      <c r="E50" s="93"/>
      <c r="F50" s="93"/>
      <c r="G50" s="93"/>
      <c r="H50" s="93"/>
      <c r="I50" s="93"/>
      <c r="J50" s="93"/>
      <c r="K50" s="39"/>
      <c r="L50" s="72"/>
    </row>
    <row r="51">
      <c r="A51" s="12"/>
      <c r="B51" s="7"/>
      <c r="C51" s="1"/>
      <c r="D51" s="7"/>
      <c r="E51" s="1"/>
      <c r="F51" s="7"/>
      <c r="G51" s="7"/>
      <c r="H51" s="7"/>
      <c r="I51" s="7"/>
      <c r="J51" s="7"/>
      <c r="K51" s="7"/>
      <c r="L51" s="12"/>
    </row>
    <row r="52">
      <c r="A52" s="12"/>
      <c r="B52" s="26" t="s">
        <v>37</v>
      </c>
      <c r="C52" s="27"/>
      <c r="D52" s="27"/>
      <c r="E52" s="27"/>
      <c r="F52" s="27"/>
      <c r="G52" s="27"/>
      <c r="H52" s="27"/>
      <c r="I52" s="27"/>
      <c r="J52" s="27"/>
      <c r="K52" s="28"/>
      <c r="L52" s="12"/>
    </row>
    <row r="53">
      <c r="A53" s="12"/>
      <c r="B53" s="29"/>
      <c r="C53" s="30"/>
      <c r="D53" s="30"/>
      <c r="E53" s="30"/>
      <c r="F53" s="30"/>
      <c r="G53" s="30"/>
      <c r="H53" s="30"/>
      <c r="I53" s="30"/>
      <c r="J53" s="30"/>
      <c r="K53" s="31"/>
      <c r="L53" s="12"/>
    </row>
    <row r="54">
      <c r="A54" s="12"/>
      <c r="B54" s="33">
        <f>J41+2</f>
        <v>45586</v>
      </c>
      <c r="C54" s="28"/>
      <c r="D54" s="34">
        <f>B54+1</f>
        <v>45587</v>
      </c>
      <c r="E54" s="28"/>
      <c r="F54" s="35">
        <f>D54+1</f>
        <v>45588</v>
      </c>
      <c r="G54" s="28"/>
      <c r="H54" s="36">
        <f>F54+1</f>
        <v>45589</v>
      </c>
      <c r="I54" s="28"/>
      <c r="J54" s="37">
        <f>H54+2</f>
        <v>45591</v>
      </c>
      <c r="K54" s="28"/>
      <c r="L54" s="12"/>
    </row>
    <row r="55">
      <c r="A55" s="12"/>
      <c r="B55" s="38"/>
      <c r="C55" s="39"/>
      <c r="D55" s="40" t="s">
        <v>38</v>
      </c>
      <c r="E55" s="39"/>
      <c r="F55" s="41"/>
      <c r="G55" s="39"/>
      <c r="H55" s="42" t="s">
        <v>38</v>
      </c>
      <c r="I55" s="39"/>
      <c r="J55" s="43" t="s">
        <v>31</v>
      </c>
      <c r="K55" s="39"/>
      <c r="L55" s="12"/>
    </row>
    <row r="56">
      <c r="A56" s="12"/>
      <c r="B56" s="113">
        <f>IF(D12 = "7AM", TIME(7,0,0), IF(D12 = "8AM", TIME(8,0,0), IF(D12 = "9AM", TIME(9,0,0), IF(D12 = "10AM", TIME(10,0,0), IF(D12 = "2PM", TIME(2,0,0), IF(D12 = "3PM", TIME(3,0,0), IF(D12 = "4PM", TIME(4,0,0), IF(D12 = "5PM", TIME(5,0,0), IF(D12 = "6PM", TIME(6,0,0), IF(D12 = "7PM", TIME(7,0,0), IF(D12 = "8PM", TIME(8,0,0))))))))))))</f>
        <v>0.2083333333</v>
      </c>
      <c r="C56" s="46" t="s">
        <v>16</v>
      </c>
      <c r="D56" s="47">
        <f>IF(D12 = "7AM", TIME(7,0,0), IF(D12 = "8AM", TIME(8,0,0), IF(D12 = "9AM", TIME(9,0,0), IF(D12 = "10AM", TIME(10,0,0), IF(D12 = "2PM", TIME(2,0,0), IF(D12 = "3PM", TIME(3,0,0), IF(D12 = "4PM", TIME(4,0,0), IF(D12 = "5PM", TIME(5,0,0), IF(D12 = "6PM", TIME(6,0,0), IF(D12 = "7PM", TIME(7,0,0), IF(D12 = "8PM", TIME(8,0,0))))))))))))</f>
        <v>0.2083333333</v>
      </c>
      <c r="E56" s="48" t="s">
        <v>39</v>
      </c>
      <c r="F56" s="105" t="s">
        <v>40</v>
      </c>
      <c r="G56" s="28"/>
      <c r="H56" s="104">
        <f>IF(D12 = "7AM", TIME(7,0,0), IF(D12 = "8AM", TIME(8,0,0), IF(D12 = "9AM", TIME(9,0,0), IF(D12 = "10AM", TIME(10,0,0), IF(D12 = "2PM", TIME(2,0,0), IF(D12 = "3PM", TIME(3,0,0), IF(D12 = "4PM", TIME(4,0,0), IF(D12 = "5PM", TIME(5,0,0), IF(D12 = "6PM", TIME(6,0,0), IF(D12 = "7PM", TIME(7,0,0), IF(D12 = "8PM", TIME(8,0,0))))))))))))</f>
        <v>0.2083333333</v>
      </c>
      <c r="I56" s="94" t="s">
        <v>41</v>
      </c>
      <c r="J56" s="105" t="s">
        <v>42</v>
      </c>
      <c r="K56" s="28"/>
      <c r="L56" s="12"/>
    </row>
    <row r="57">
      <c r="A57" s="12"/>
      <c r="B57" s="114">
        <f>IF(D12 = "7AM", TIME(7,0,0) + TIME(1,0,0), IF(D12 = "8AM", TIME(8,0,0) + TIME(1,0,0), IF(D12 = "9AM", TIME(9,0,0) + TIME(1,0,0), IF(D12 = "10AM", TIME(10,0,0) + TIME(1,0,0), IF(D12 = "2PM", TIME(2,0,0) + TIME(1,0,0), IF(D12 = "3PM", TIME(3,0,0) + TIME(1,0,0), IF(D12 = "4PM", TIME(4,0,0) + TIME(1,0,0), IF(D12 = "5PM", TIME(5,0,0) + TIME(1,0,0), IF(D12 = "6PM", TIME(6,0,0) + TIME(1,0,0), IF(D12 = "7PM", TIME(7,0,0) + TIME(1,0,0), IF(D12 = "8PM", TIME(8,0,0) + TIME(1,0,0))))))))))))</f>
        <v>0.25</v>
      </c>
      <c r="C57" s="57" t="s">
        <v>19</v>
      </c>
      <c r="D57" s="58">
        <f>IF(D12 = "7AM", TIME(7,0,0) + TIME(1,0,0), IF(D12 = "8AM", TIME(8,0,0) + TIME(1,0,0), IF(D12 = "9AM", TIME(9,0,0) + TIME(1,0,0), IF(D12 = "10AM", TIME(10,0,0) + TIME(1,0,0), IF(D12 = "2PM", TIME(2,0,0) + TIME(1,0,0), IF(D12 = "3PM", TIME(3,0,0) + TIME(1,0,0), IF(D12 = "4PM", TIME(4,0,0) + TIME(1,0,0), IF(D12 = "5PM", TIME(5,0,0) + TIME(1,0,0), IF(D12 = "6PM", TIME(6,0,0) + TIME(1,0,0), IF(D12 = "7PM", TIME(7,0,0) + TIME(1,0,0), IF(D12 = "8PM", TIME(8,0,0) + TIME(1,0,0))))))))))))</f>
        <v>0.25</v>
      </c>
      <c r="E57" s="59" t="s">
        <v>43</v>
      </c>
      <c r="F57" s="108"/>
      <c r="G57" s="109"/>
      <c r="H57" s="60">
        <f>IF(D12 = "7AM", TIME(7,0,0) + TIME(1,0,0), IF(D12 = "8AM", TIME(8,0,0) + TIME(1,0,0), IF(D12 = "9AM", TIME(9,0,0) + TIME(1,0,0), IF(D12 = "10AM", TIME(10,0,0) + TIME(1,0,0), IF(D12 = "2PM", TIME(2,0,0) + TIME(1,0,0), IF(D12 = "3PM", TIME(3,0,0) + TIME(1,0,0), IF(D12 = "4PM", TIME(4,0,0) + TIME(1,0,0), IF(D12 = "5PM", TIME(5,0,0) + TIME(1,0,0), IF(D12 = "6PM", TIME(6,0,0) + TIME(1,0,0), IF(D12 = "7PM", TIME(7,0,0) + TIME(1,0,0), IF(D12 = "8PM", TIME(8,0,0) + TIME(1,0,0))))))))))))</f>
        <v>0.25</v>
      </c>
      <c r="I57" s="107" t="s">
        <v>44</v>
      </c>
      <c r="J57" s="108"/>
      <c r="K57" s="109"/>
      <c r="L57" s="12"/>
    </row>
    <row r="58">
      <c r="A58" s="12"/>
      <c r="B58" s="115">
        <f>IF(D12 = "7AM", TIME(7,0,0) + TIME(2,0,0), IF(D12 = "8AM", TIME(8,0,0) + TIME(2,0,0), IF(D12 = "9AM", TIME(9,0,0) + TIME(2,0,0), IF(D12 = "10AM", TIME(10,0,0) + TIME(2,0,0), IF(D12 = "2PM", TIME(2,0,0) + TIME(2,0,0), IF(D12 = "3PM", TIME(3,0,0) + TIME(2,0,0), IF(D12 = "4PM", TIME(4,0,0) + TIME(2,0,0), IF(D12 = "5PM", TIME(5,0,0) + TIME(2,0,0), IF(D12 = "6PM", TIME(6,0,0) + TIME(2,0,0), IF(D12 = "7PM", TIME(7,0,0) + TIME(2,0,0), IF(D12 = "8PM", TIME(8,0,0) + TIME(2,0,0))))))))))))</f>
        <v>0.2916666667</v>
      </c>
      <c r="C58" s="66" t="s">
        <v>19</v>
      </c>
      <c r="D58" s="67">
        <f>IF(D12 = "7AM", TIME(7,0,0) + TIME(2,0,0), IF(D12 = "8AM", TIME(8,0,0) + TIME(2,0,0), IF(D12 = "9AM", TIME(9,0,0) + TIME(2,0,0), IF(D12 = "10AM", TIME(10,0,0) + TIME(2,0,0), IF(D12 = "2PM", TIME(2,0,0) + TIME(2,0,0), IF(D12 = "3PM", TIME(3,0,0) + TIME(2,0,0), IF(D12 = "4PM", TIME(4,0,0) + TIME(2,0,0), IF(D12 = "5PM", TIME(5,0,0) + TIME(2,0,0), IF(D12 = "6PM", TIME(6,0,0) + TIME(2,0,0), IF(D12 = "7PM", TIME(7,0,0) + TIME(2,0,0), IF(D12 = "8PM", TIME(8,0,0) + TIME(2,0,0))))))))))))</f>
        <v>0.2916666667</v>
      </c>
      <c r="E58" s="89"/>
      <c r="F58" s="108"/>
      <c r="G58" s="109"/>
      <c r="H58" s="111">
        <f>IF(D12 = "7AM", TIME(7,0,0) + TIME(2,0,0), IF(D12 = "8AM", TIME(8,0,0) + TIME(2,0,0), IF(D12 = "9AM", TIME(9,0,0) + TIME(2,0,0), IF(D12 = "10AM", TIME(10,0,0) + TIME(2,0,0), IF(D12 = "2PM", TIME(2,0,0) + TIME(2,0,0), IF(D12 = "3PM", TIME(3,0,0) + TIME(2,0,0), IF(D12 = "4PM", TIME(4,0,0) + TIME(2,0,0), IF(D12 = "5PM", TIME(5,0,0) + TIME(2,0,0), IF(D12 = "6PM", TIME(6,0,0) + TIME(2,0,0), IF(D12 = "7PM", TIME(7,0,0) + TIME(2,0,0), IF(D12 = "8PM", TIME(8,0,0) + TIME(2,0,0))))))))))))</f>
        <v>0.2916666667</v>
      </c>
      <c r="I58" s="116"/>
      <c r="J58" s="108"/>
      <c r="K58" s="109"/>
      <c r="L58" s="12"/>
    </row>
    <row r="59">
      <c r="A59" s="12"/>
      <c r="B59" s="114">
        <f>IF(D12 = "7AM", TIME(7,0,0) + TIME(3,0,0), IF(D12 = "8AM", TIME(8,0,0) + TIME(3,0,0), IF(D12 = "9AM", TIME(9,0,0) + TIME(3,0,0), IF(D12 = "10AM", TIME(10,0,0) + TIME(3,0,0), IF(D12 = "2PM", TIME(2,0,0) + TIME(3,0,0), IF(D12 = "3PM", TIME(3,0,0) + TIME(3,0,0), IF(D12 = "4PM", TIME(4,0,0) + TIME(3,0,0), IF(D12 = "5PM", TIME(5,0,0) + TIME(3,0,0), IF(D12 = "6PM", TIME(6,0,0) + TIME(3,0,0), IF(D12 = "7PM", TIME(7,0,0) + TIME(3,0,0), IF(D12 = "8PM", TIME(8,0,0) + TIME(3,0,0))))))))))))</f>
        <v>0.3333333333</v>
      </c>
      <c r="C59" s="57" t="s">
        <v>16</v>
      </c>
      <c r="D59" s="58"/>
      <c r="E59" s="100"/>
      <c r="F59" s="108"/>
      <c r="G59" s="109"/>
      <c r="H59" s="60"/>
      <c r="I59" s="75"/>
      <c r="J59" s="108"/>
      <c r="K59" s="109"/>
      <c r="L59" s="12"/>
    </row>
    <row r="60">
      <c r="A60" s="12"/>
      <c r="B60" s="76"/>
      <c r="C60" s="88"/>
      <c r="D60" s="95"/>
      <c r="E60" s="89"/>
      <c r="F60" s="108"/>
      <c r="G60" s="109"/>
      <c r="H60" s="97"/>
      <c r="I60" s="80"/>
      <c r="J60" s="108"/>
      <c r="K60" s="109"/>
      <c r="L60" s="12"/>
    </row>
    <row r="61">
      <c r="A61" s="12"/>
      <c r="B61" s="81"/>
      <c r="C61" s="82"/>
      <c r="D61" s="99"/>
      <c r="E61" s="100"/>
      <c r="F61" s="108"/>
      <c r="G61" s="109"/>
      <c r="H61" s="99"/>
      <c r="I61" s="85"/>
      <c r="J61" s="108"/>
      <c r="K61" s="109"/>
      <c r="L61" s="12"/>
    </row>
    <row r="62">
      <c r="A62" s="12"/>
      <c r="B62" s="76"/>
      <c r="C62" s="88"/>
      <c r="D62" s="95"/>
      <c r="E62" s="89"/>
      <c r="F62" s="112"/>
      <c r="G62" s="39"/>
      <c r="H62" s="97"/>
      <c r="I62" s="80"/>
      <c r="J62" s="112"/>
      <c r="K62" s="39"/>
      <c r="L62" s="12"/>
    </row>
    <row r="63">
      <c r="A63" s="12"/>
      <c r="B63" s="92"/>
      <c r="C63" s="93"/>
      <c r="D63" s="93"/>
      <c r="E63" s="93"/>
      <c r="F63" s="93"/>
      <c r="G63" s="93"/>
      <c r="H63" s="93"/>
      <c r="I63" s="93"/>
      <c r="J63" s="93"/>
      <c r="K63" s="39"/>
      <c r="L63" s="12"/>
    </row>
    <row r="64">
      <c r="A64" s="12"/>
      <c r="B64" s="7"/>
      <c r="C64" s="1"/>
      <c r="D64" s="7"/>
      <c r="E64" s="1"/>
      <c r="F64" s="7"/>
      <c r="G64" s="7"/>
      <c r="H64" s="7"/>
      <c r="I64" s="7"/>
      <c r="J64" s="7"/>
      <c r="K64" s="7"/>
      <c r="L64" s="12"/>
    </row>
  </sheetData>
  <mergeCells count="67">
    <mergeCell ref="B24:K24"/>
    <mergeCell ref="B26:K27"/>
    <mergeCell ref="B28:C28"/>
    <mergeCell ref="D28:E28"/>
    <mergeCell ref="F28:G28"/>
    <mergeCell ref="H28:I28"/>
    <mergeCell ref="J28:K28"/>
    <mergeCell ref="B29:C29"/>
    <mergeCell ref="D29:E29"/>
    <mergeCell ref="F29:G29"/>
    <mergeCell ref="H29:I29"/>
    <mergeCell ref="J29:K29"/>
    <mergeCell ref="B37:K37"/>
    <mergeCell ref="B39:K40"/>
    <mergeCell ref="B41:C41"/>
    <mergeCell ref="D41:E41"/>
    <mergeCell ref="F41:G41"/>
    <mergeCell ref="H41:I41"/>
    <mergeCell ref="J41:K41"/>
    <mergeCell ref="B42:C42"/>
    <mergeCell ref="D42:E42"/>
    <mergeCell ref="J42:K42"/>
    <mergeCell ref="F42:G42"/>
    <mergeCell ref="H42:I42"/>
    <mergeCell ref="J43:K49"/>
    <mergeCell ref="B50:K50"/>
    <mergeCell ref="B52:K53"/>
    <mergeCell ref="B54:C54"/>
    <mergeCell ref="D54:E54"/>
    <mergeCell ref="J54:K54"/>
    <mergeCell ref="B1:C7"/>
    <mergeCell ref="D1:I6"/>
    <mergeCell ref="J1:K7"/>
    <mergeCell ref="D8:E9"/>
    <mergeCell ref="F8:G9"/>
    <mergeCell ref="H8:I9"/>
    <mergeCell ref="J8:K9"/>
    <mergeCell ref="D12:E12"/>
    <mergeCell ref="F12:G12"/>
    <mergeCell ref="B8:C9"/>
    <mergeCell ref="B10:C11"/>
    <mergeCell ref="D10:E11"/>
    <mergeCell ref="F10:G11"/>
    <mergeCell ref="H10:I11"/>
    <mergeCell ref="J10:K11"/>
    <mergeCell ref="B13:K14"/>
    <mergeCell ref="D16:E16"/>
    <mergeCell ref="F16:G16"/>
    <mergeCell ref="H16:I16"/>
    <mergeCell ref="J16:K16"/>
    <mergeCell ref="B12:C12"/>
    <mergeCell ref="B15:C15"/>
    <mergeCell ref="D15:E15"/>
    <mergeCell ref="F15:G15"/>
    <mergeCell ref="H15:I15"/>
    <mergeCell ref="J15:K15"/>
    <mergeCell ref="B16:C16"/>
    <mergeCell ref="J55:K55"/>
    <mergeCell ref="J56:K62"/>
    <mergeCell ref="F54:G54"/>
    <mergeCell ref="H54:I54"/>
    <mergeCell ref="B55:C55"/>
    <mergeCell ref="D55:E55"/>
    <mergeCell ref="F55:G55"/>
    <mergeCell ref="H55:I55"/>
    <mergeCell ref="F56:G62"/>
    <mergeCell ref="B63:K63"/>
  </mergeCells>
  <dataValidations>
    <dataValidation type="list" allowBlank="1" showErrorMessage="1" sqref="D12">
      <formula1>"7AM,8AM,9AM,10AM,2PM,3PM,4PM,5PM,6PM,7PM,8PM"</formula1>
    </dataValidation>
  </dataValidations>
  <hyperlinks>
    <hyperlink r:id="rId1" ref="B8"/>
    <hyperlink display="Lista de asignaciones" location="'Lista de asignaciones'!A1" ref="D8"/>
    <hyperlink r:id="rId2" ref="F8"/>
    <hyperlink display="Enlaces de Interés" location="'Enlaces de Interés'!A1" ref="B10"/>
    <hyperlink display="Progreso de asignaciones" location="'Progreso de asignaciones'!A1" ref="D10"/>
    <hyperlink r:id="rId3" ref="F10"/>
    <hyperlink r:id="rId4" ref="E17"/>
    <hyperlink r:id="rId5" ref="I17"/>
    <hyperlink r:id="rId6" ref="E18"/>
    <hyperlink r:id="rId7" ref="I18"/>
    <hyperlink r:id="rId8" ref="C21"/>
    <hyperlink r:id="rId9" ref="G21"/>
    <hyperlink r:id="rId10" ref="E30"/>
    <hyperlink r:id="rId11" ref="I30"/>
    <hyperlink r:id="rId12" ref="E31"/>
    <hyperlink r:id="rId13" ref="E43"/>
    <hyperlink r:id="rId14" ref="I43"/>
    <hyperlink r:id="rId15" ref="E44"/>
    <hyperlink r:id="rId16" ref="I44"/>
    <hyperlink r:id="rId17" ref="E56"/>
    <hyperlink r:id="rId18" ref="I56"/>
    <hyperlink r:id="rId19" ref="E57"/>
    <hyperlink r:id="rId20" ref="I57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25"/>
    <col customWidth="1" min="2" max="2" width="8.13"/>
    <col customWidth="1" min="3" max="3" width="4.88"/>
    <col customWidth="1" min="4" max="4" width="32.25"/>
    <col customWidth="1" min="5" max="5" width="9.25"/>
  </cols>
  <sheetData>
    <row r="1" ht="32.25" customHeight="1">
      <c r="A1" s="117" t="s">
        <v>0</v>
      </c>
      <c r="B1" s="118"/>
      <c r="C1" s="118"/>
      <c r="D1" s="118"/>
      <c r="E1" s="119"/>
    </row>
    <row r="2">
      <c r="A2" s="120" t="s">
        <v>45</v>
      </c>
      <c r="B2" s="120" t="s">
        <v>46</v>
      </c>
      <c r="C2" s="120" t="s">
        <v>47</v>
      </c>
      <c r="D2" s="121" t="s">
        <v>48</v>
      </c>
      <c r="E2" s="122" t="s">
        <v>49</v>
      </c>
    </row>
    <row r="3">
      <c r="A3" s="123" t="s">
        <v>15</v>
      </c>
      <c r="B3" s="124">
        <v>1.0</v>
      </c>
      <c r="C3" s="125" t="s">
        <v>50</v>
      </c>
      <c r="D3" s="126" t="s">
        <v>51</v>
      </c>
      <c r="E3" s="127" t="s">
        <v>52</v>
      </c>
    </row>
    <row r="4">
      <c r="A4" s="128"/>
      <c r="B4" s="129">
        <v>1.0</v>
      </c>
      <c r="C4" s="129" t="s">
        <v>50</v>
      </c>
      <c r="D4" s="130" t="s">
        <v>53</v>
      </c>
      <c r="E4" s="131" t="s">
        <v>54</v>
      </c>
    </row>
    <row r="5">
      <c r="A5" s="128"/>
      <c r="B5" s="124">
        <v>1.0</v>
      </c>
      <c r="C5" s="124" t="s">
        <v>50</v>
      </c>
      <c r="D5" s="132" t="s">
        <v>55</v>
      </c>
      <c r="E5" s="127" t="s">
        <v>52</v>
      </c>
    </row>
    <row r="6">
      <c r="A6" s="128"/>
      <c r="B6" s="129">
        <v>1.0</v>
      </c>
      <c r="C6" s="133" t="s">
        <v>56</v>
      </c>
      <c r="D6" s="130" t="s">
        <v>57</v>
      </c>
      <c r="E6" s="131" t="s">
        <v>54</v>
      </c>
    </row>
    <row r="7">
      <c r="A7" s="128"/>
      <c r="B7" s="134">
        <v>1.0</v>
      </c>
      <c r="C7" s="135" t="s">
        <v>58</v>
      </c>
      <c r="D7" s="136" t="s">
        <v>59</v>
      </c>
      <c r="E7" s="137" t="s">
        <v>54</v>
      </c>
    </row>
    <row r="8">
      <c r="A8" s="128"/>
      <c r="B8" s="138">
        <v>1.0</v>
      </c>
      <c r="C8" s="138" t="s">
        <v>60</v>
      </c>
      <c r="D8" s="139" t="s">
        <v>61</v>
      </c>
      <c r="E8" s="140" t="s">
        <v>52</v>
      </c>
    </row>
    <row r="9">
      <c r="A9" s="141"/>
      <c r="B9" s="134">
        <v>1.0</v>
      </c>
      <c r="C9" s="134" t="s">
        <v>62</v>
      </c>
      <c r="D9" s="136" t="s">
        <v>63</v>
      </c>
      <c r="E9" s="137" t="s">
        <v>54</v>
      </c>
    </row>
    <row r="10">
      <c r="A10" s="123" t="s">
        <v>25</v>
      </c>
      <c r="B10" s="138">
        <v>2.0</v>
      </c>
      <c r="C10" s="142" t="s">
        <v>50</v>
      </c>
      <c r="D10" s="139" t="s">
        <v>64</v>
      </c>
      <c r="E10" s="140" t="s">
        <v>52</v>
      </c>
    </row>
    <row r="11">
      <c r="A11" s="128"/>
      <c r="B11" s="134">
        <v>2.0</v>
      </c>
      <c r="C11" s="135" t="s">
        <v>56</v>
      </c>
      <c r="D11" s="136" t="s">
        <v>65</v>
      </c>
      <c r="E11" s="137" t="s">
        <v>54</v>
      </c>
    </row>
    <row r="12">
      <c r="A12" s="128"/>
      <c r="B12" s="129">
        <v>2.0</v>
      </c>
      <c r="C12" s="129" t="s">
        <v>60</v>
      </c>
      <c r="D12" s="130" t="s">
        <v>66</v>
      </c>
      <c r="E12" s="131" t="s">
        <v>54</v>
      </c>
    </row>
    <row r="13">
      <c r="A13" s="141"/>
      <c r="B13" s="124">
        <v>2.0</v>
      </c>
      <c r="C13" s="124" t="s">
        <v>62</v>
      </c>
      <c r="D13" s="132" t="s">
        <v>67</v>
      </c>
      <c r="E13" s="127" t="s">
        <v>52</v>
      </c>
    </row>
    <row r="14">
      <c r="A14" s="123" t="s">
        <v>30</v>
      </c>
      <c r="B14" s="129">
        <v>3.0</v>
      </c>
      <c r="C14" s="133" t="s">
        <v>50</v>
      </c>
      <c r="D14" s="130" t="s">
        <v>68</v>
      </c>
      <c r="E14" s="130" t="s">
        <v>54</v>
      </c>
    </row>
    <row r="15">
      <c r="A15" s="128"/>
      <c r="B15" s="134">
        <v>3.0</v>
      </c>
      <c r="C15" s="135" t="s">
        <v>56</v>
      </c>
      <c r="D15" s="136" t="s">
        <v>69</v>
      </c>
      <c r="E15" s="136" t="s">
        <v>54</v>
      </c>
    </row>
    <row r="16">
      <c r="A16" s="128"/>
      <c r="B16" s="129">
        <v>3.0</v>
      </c>
      <c r="C16" s="129" t="s">
        <v>60</v>
      </c>
      <c r="D16" s="130" t="s">
        <v>70</v>
      </c>
      <c r="E16" s="130" t="s">
        <v>54</v>
      </c>
    </row>
    <row r="17">
      <c r="A17" s="141"/>
      <c r="B17" s="134">
        <v>3.0</v>
      </c>
      <c r="C17" s="134" t="s">
        <v>62</v>
      </c>
      <c r="D17" s="136" t="s">
        <v>71</v>
      </c>
      <c r="E17" s="136" t="s">
        <v>54</v>
      </c>
    </row>
    <row r="18">
      <c r="A18" s="123" t="s">
        <v>38</v>
      </c>
      <c r="B18" s="129">
        <v>4.0</v>
      </c>
      <c r="C18" s="133" t="s">
        <v>50</v>
      </c>
      <c r="D18" s="143" t="s">
        <v>72</v>
      </c>
      <c r="E18" s="143" t="s">
        <v>54</v>
      </c>
    </row>
    <row r="19">
      <c r="A19" s="128"/>
      <c r="B19" s="129">
        <v>4.0</v>
      </c>
      <c r="C19" s="135" t="s">
        <v>56</v>
      </c>
      <c r="D19" s="144" t="s">
        <v>73</v>
      </c>
      <c r="E19" s="144" t="s">
        <v>54</v>
      </c>
    </row>
    <row r="20">
      <c r="A20" s="128"/>
      <c r="B20" s="138">
        <v>4.0</v>
      </c>
      <c r="C20" s="138" t="s">
        <v>58</v>
      </c>
      <c r="D20" s="145" t="s">
        <v>74</v>
      </c>
      <c r="E20" s="145" t="s">
        <v>52</v>
      </c>
    </row>
    <row r="21">
      <c r="A21" s="128"/>
      <c r="B21" s="129">
        <v>4.0</v>
      </c>
      <c r="C21" s="129" t="s">
        <v>60</v>
      </c>
      <c r="D21" s="144" t="s">
        <v>75</v>
      </c>
      <c r="E21" s="144" t="s">
        <v>54</v>
      </c>
    </row>
    <row r="22">
      <c r="A22" s="141"/>
      <c r="B22" s="129">
        <v>4.0</v>
      </c>
      <c r="C22" s="134" t="s">
        <v>62</v>
      </c>
      <c r="D22" s="143" t="s">
        <v>76</v>
      </c>
      <c r="E22" s="143" t="s">
        <v>54</v>
      </c>
    </row>
    <row r="23">
      <c r="A23" s="146" t="s">
        <v>31</v>
      </c>
      <c r="B23" s="146">
        <v>4.0</v>
      </c>
      <c r="C23" s="146" t="s">
        <v>77</v>
      </c>
      <c r="D23" s="147" t="s">
        <v>78</v>
      </c>
      <c r="E23" s="148" t="s">
        <v>31</v>
      </c>
    </row>
  </sheetData>
  <mergeCells count="5">
    <mergeCell ref="A1:E1"/>
    <mergeCell ref="A3:A9"/>
    <mergeCell ref="A10:A13"/>
    <mergeCell ref="A14:A17"/>
    <mergeCell ref="A18:A2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7.0" ySplit="7.0" topLeftCell="H8" activePane="bottomRight" state="frozen"/>
      <selection activeCell="H1" sqref="H1" pane="topRight"/>
      <selection activeCell="A8" sqref="A8" pane="bottomLeft"/>
      <selection activeCell="H8" sqref="H8" pane="bottomRight"/>
    </sheetView>
  </sheetViews>
  <sheetFormatPr customHeight="1" defaultColWidth="12.63" defaultRowHeight="15.75"/>
  <cols>
    <col customWidth="1" min="1" max="1" width="3.88"/>
    <col customWidth="1" min="2" max="2" width="3.25"/>
    <col customWidth="1" min="3" max="3" width="2.5"/>
    <col customWidth="1" min="4" max="4" width="33.5"/>
    <col customWidth="1" min="5" max="5" width="12.25"/>
    <col customWidth="1" min="6" max="6" width="9.5"/>
    <col customWidth="1" min="7" max="7" width="6.75"/>
    <col customWidth="1" min="8" max="50" width="4.5"/>
    <col customWidth="1" min="51" max="51" width="4.38"/>
    <col customWidth="1" min="52" max="56" width="4.5"/>
    <col customWidth="1" min="57" max="57" width="4.38"/>
    <col customWidth="1" min="58" max="62" width="4.5"/>
    <col customWidth="1" min="63" max="63" width="4.38"/>
    <col customWidth="1" min="64" max="68" width="4.5"/>
    <col customWidth="1" min="69" max="69" width="4.38"/>
    <col customWidth="1" min="70" max="76" width="4.5"/>
    <col customWidth="1" min="77" max="77" width="4.38"/>
    <col customWidth="1" min="78" max="83" width="4.5"/>
    <col customWidth="1" min="84" max="84" width="1.75"/>
    <col customWidth="1" min="85" max="85" width="8.5"/>
    <col customWidth="1" min="86" max="86" width="3.13"/>
    <col customWidth="1" min="87" max="87" width="3.5"/>
  </cols>
  <sheetData>
    <row r="1" ht="13.5" customHeight="1">
      <c r="A1" s="149"/>
      <c r="B1" s="150"/>
      <c r="C1" s="150"/>
      <c r="D1" s="150"/>
      <c r="E1" s="151"/>
      <c r="F1" s="152"/>
      <c r="G1" s="152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0"/>
      <c r="W1" s="150"/>
      <c r="X1" s="150"/>
      <c r="Y1" s="150"/>
      <c r="Z1" s="150"/>
      <c r="AA1" s="150"/>
      <c r="AB1" s="150"/>
      <c r="AC1" s="150"/>
      <c r="AD1" s="150"/>
      <c r="AE1" s="150"/>
      <c r="AF1" s="150"/>
      <c r="AG1" s="150"/>
      <c r="AH1" s="150"/>
      <c r="AI1" s="150"/>
      <c r="AJ1" s="150"/>
      <c r="AK1" s="150"/>
      <c r="AL1" s="150"/>
      <c r="AM1" s="150"/>
      <c r="AN1" s="150"/>
      <c r="AO1" s="150"/>
      <c r="AP1" s="150"/>
      <c r="AQ1" s="150"/>
      <c r="AR1" s="150"/>
      <c r="AS1" s="150"/>
      <c r="AT1" s="150"/>
      <c r="AU1" s="150"/>
      <c r="AV1" s="150"/>
      <c r="AW1" s="150"/>
      <c r="AX1" s="150"/>
      <c r="AY1" s="150"/>
      <c r="AZ1" s="150"/>
      <c r="BA1" s="150"/>
      <c r="BB1" s="150"/>
      <c r="BC1" s="150"/>
      <c r="BD1" s="150"/>
      <c r="BE1" s="150"/>
      <c r="BF1" s="150"/>
      <c r="BG1" s="150"/>
      <c r="BH1" s="150"/>
      <c r="BI1" s="150"/>
      <c r="BJ1" s="150"/>
      <c r="BK1" s="150"/>
      <c r="BL1" s="150"/>
      <c r="BM1" s="150"/>
      <c r="BN1" s="150"/>
      <c r="BO1" s="150"/>
      <c r="BP1" s="150"/>
      <c r="BQ1" s="150"/>
      <c r="BR1" s="150"/>
      <c r="BS1" s="150"/>
      <c r="BT1" s="150"/>
      <c r="BU1" s="150"/>
      <c r="BV1" s="150"/>
      <c r="BW1" s="150"/>
      <c r="BX1" s="150"/>
      <c r="BY1" s="150"/>
      <c r="BZ1" s="150"/>
      <c r="CA1" s="150"/>
      <c r="CB1" s="150"/>
      <c r="CC1" s="150"/>
      <c r="CD1" s="150"/>
      <c r="CE1" s="150"/>
      <c r="CF1" s="150"/>
      <c r="CG1" s="150"/>
      <c r="CH1" s="150"/>
      <c r="CI1" s="150"/>
    </row>
    <row r="2" ht="15.75" customHeight="1">
      <c r="A2" s="150"/>
      <c r="B2" s="154"/>
      <c r="C2" s="154"/>
      <c r="D2" s="154"/>
      <c r="E2" s="155"/>
      <c r="F2" s="156"/>
      <c r="G2" s="156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57"/>
      <c r="V2" s="154"/>
      <c r="W2" s="154"/>
      <c r="X2" s="154"/>
      <c r="Y2" s="154"/>
      <c r="Z2" s="154"/>
      <c r="AA2" s="154"/>
      <c r="AB2" s="154"/>
      <c r="AC2" s="154"/>
      <c r="AD2" s="154"/>
      <c r="AE2" s="154"/>
      <c r="AF2" s="154"/>
      <c r="AG2" s="154"/>
      <c r="AH2" s="154"/>
      <c r="AI2" s="154"/>
      <c r="AJ2" s="154"/>
      <c r="AK2" s="154"/>
      <c r="AL2" s="154"/>
      <c r="AM2" s="154"/>
      <c r="AN2" s="154"/>
      <c r="AO2" s="154"/>
      <c r="AP2" s="154"/>
      <c r="AQ2" s="154"/>
      <c r="AR2" s="154"/>
      <c r="AS2" s="154"/>
      <c r="AT2" s="154"/>
      <c r="AU2" s="154"/>
      <c r="AV2" s="154"/>
      <c r="AW2" s="154"/>
      <c r="AX2" s="154"/>
      <c r="AY2" s="154"/>
      <c r="AZ2" s="154"/>
      <c r="BA2" s="154"/>
      <c r="BB2" s="154"/>
      <c r="BC2" s="154"/>
      <c r="BD2" s="154"/>
      <c r="BE2" s="154"/>
      <c r="BF2" s="154"/>
      <c r="BG2" s="154"/>
      <c r="BH2" s="154"/>
      <c r="BI2" s="154"/>
      <c r="BJ2" s="154"/>
      <c r="BK2" s="154"/>
      <c r="BL2" s="154"/>
      <c r="BM2" s="154"/>
      <c r="BN2" s="154"/>
      <c r="BO2" s="154"/>
      <c r="BP2" s="154"/>
      <c r="BQ2" s="154"/>
      <c r="BR2" s="154"/>
      <c r="BS2" s="154"/>
      <c r="BT2" s="154"/>
      <c r="BU2" s="154"/>
      <c r="BV2" s="154"/>
      <c r="BW2" s="154"/>
      <c r="BX2" s="154"/>
      <c r="BY2" s="154"/>
      <c r="BZ2" s="154"/>
      <c r="CA2" s="154"/>
      <c r="CB2" s="154"/>
      <c r="CC2" s="154"/>
      <c r="CD2" s="154"/>
      <c r="CE2" s="154"/>
      <c r="CF2" s="154"/>
      <c r="CG2" s="154"/>
      <c r="CH2" s="154"/>
      <c r="CI2" s="158"/>
    </row>
    <row r="3" ht="11.25" customHeight="1">
      <c r="A3" s="159"/>
      <c r="B3" s="154"/>
      <c r="C3" s="160"/>
      <c r="D3" s="161" t="s">
        <v>79</v>
      </c>
      <c r="E3" s="162"/>
      <c r="F3" s="161"/>
      <c r="G3" s="161"/>
      <c r="H3" s="163"/>
      <c r="I3" s="163"/>
      <c r="J3" s="163"/>
      <c r="K3" s="164"/>
      <c r="L3" s="164"/>
      <c r="M3" s="164"/>
      <c r="N3" s="165"/>
      <c r="O3" s="165"/>
      <c r="P3" s="165"/>
      <c r="Q3" s="165"/>
      <c r="R3" s="165"/>
      <c r="S3" s="164"/>
      <c r="T3" s="165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6"/>
      <c r="AF3" s="166"/>
      <c r="AG3" s="166"/>
      <c r="AH3" s="166"/>
      <c r="AI3" s="166"/>
      <c r="AJ3" s="166"/>
      <c r="AK3" s="166"/>
      <c r="AL3" s="165"/>
      <c r="AM3" s="165"/>
      <c r="AN3" s="165"/>
      <c r="AO3" s="165"/>
      <c r="AP3" s="165"/>
      <c r="AQ3" s="165"/>
      <c r="AR3" s="166"/>
      <c r="AS3" s="166"/>
      <c r="AT3" s="166"/>
      <c r="AU3" s="166"/>
      <c r="AV3" s="165"/>
      <c r="AW3" s="165"/>
      <c r="AX3" s="165"/>
      <c r="AY3" s="165"/>
      <c r="AZ3" s="165"/>
      <c r="BA3" s="165"/>
      <c r="BB3" s="165"/>
      <c r="BC3" s="165"/>
      <c r="BD3" s="165"/>
      <c r="BE3" s="165"/>
      <c r="BF3" s="165"/>
      <c r="BG3" s="165"/>
      <c r="BH3" s="165"/>
      <c r="BI3" s="165"/>
      <c r="BJ3" s="165"/>
      <c r="BK3" s="165"/>
      <c r="BL3" s="165"/>
      <c r="BM3" s="165"/>
      <c r="BN3" s="165"/>
      <c r="BO3" s="165"/>
      <c r="BP3" s="165"/>
      <c r="BQ3" s="165"/>
      <c r="BR3" s="165"/>
      <c r="BS3" s="165"/>
      <c r="BT3" s="165"/>
      <c r="BU3" s="165"/>
      <c r="BV3" s="165"/>
      <c r="BW3" s="165"/>
      <c r="BX3" s="165"/>
      <c r="BY3" s="165"/>
      <c r="BZ3" s="165"/>
      <c r="CA3" s="165"/>
      <c r="CB3" s="165"/>
      <c r="CC3" s="165"/>
      <c r="CD3" s="165"/>
      <c r="CE3" s="165"/>
      <c r="CF3" s="165"/>
      <c r="CG3" s="165"/>
      <c r="CH3" s="165"/>
      <c r="CI3" s="109"/>
    </row>
    <row r="4" ht="15.0" customHeight="1">
      <c r="A4" s="167"/>
      <c r="B4" s="154"/>
      <c r="C4" s="165"/>
      <c r="D4" s="168" t="s">
        <v>80</v>
      </c>
      <c r="E4" s="169">
        <f>IFERROR(__xludf.DUMMYFUNCTION("COUNTA(FILTER(H5:CI5, H6:CI6=""Core""))"),14.0)</f>
        <v>14</v>
      </c>
      <c r="F4" s="170"/>
      <c r="G4" s="28"/>
      <c r="H4" s="171" t="s">
        <v>81</v>
      </c>
      <c r="I4" s="172"/>
      <c r="J4" s="172"/>
      <c r="K4" s="172"/>
      <c r="L4" s="172"/>
      <c r="M4" s="172"/>
      <c r="N4" s="172"/>
      <c r="O4" s="172"/>
      <c r="P4" s="172"/>
      <c r="Q4" s="172"/>
      <c r="R4" s="173"/>
      <c r="S4" s="174"/>
      <c r="T4" s="174"/>
      <c r="U4" s="174"/>
      <c r="V4" s="174"/>
      <c r="W4" s="174"/>
      <c r="X4" s="174"/>
      <c r="Y4" s="174"/>
      <c r="Z4" s="174"/>
      <c r="AA4" s="174"/>
      <c r="AB4" s="174"/>
      <c r="AC4" s="174"/>
      <c r="AD4" s="174"/>
      <c r="AE4" s="174"/>
      <c r="AF4" s="174"/>
      <c r="AG4" s="174"/>
      <c r="AH4" s="175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5"/>
      <c r="AV4" s="174"/>
      <c r="AW4" s="174"/>
      <c r="AX4" s="174"/>
      <c r="AY4" s="174"/>
      <c r="AZ4" s="174"/>
      <c r="BA4" s="174"/>
      <c r="BB4" s="174"/>
      <c r="BC4" s="174"/>
      <c r="BD4" s="174"/>
      <c r="BE4" s="174"/>
      <c r="BF4" s="174"/>
      <c r="BG4" s="174"/>
      <c r="BH4" s="174"/>
      <c r="BI4" s="174"/>
      <c r="BJ4" s="174"/>
      <c r="BK4" s="174"/>
      <c r="BL4" s="174"/>
      <c r="BM4" s="174"/>
      <c r="BN4" s="174"/>
      <c r="BO4" s="174"/>
      <c r="BP4" s="174"/>
      <c r="BQ4" s="174"/>
      <c r="BR4" s="174"/>
      <c r="BS4" s="174"/>
      <c r="BT4" s="174"/>
      <c r="BU4" s="174"/>
      <c r="BV4" s="174"/>
      <c r="BW4" s="174"/>
      <c r="BX4" s="174"/>
      <c r="BY4" s="174"/>
      <c r="BZ4" s="174"/>
      <c r="CA4" s="174"/>
      <c r="CB4" s="174"/>
      <c r="CC4" s="174"/>
      <c r="CD4" s="174"/>
      <c r="CE4" s="174"/>
      <c r="CF4" s="174"/>
      <c r="CG4" s="176"/>
      <c r="CH4" s="177"/>
      <c r="CI4" s="109"/>
    </row>
    <row r="5" ht="116.25" customHeight="1">
      <c r="A5" s="159"/>
      <c r="B5" s="154"/>
      <c r="C5" s="178"/>
      <c r="D5" s="168" t="s">
        <v>82</v>
      </c>
      <c r="E5" s="169">
        <f>IFERROR(__xludf.DUMMYFUNCTION("COUNTA(FILTER(H5:CI5, H6:CI6=""Práctica""))"),6.0)</f>
        <v>6</v>
      </c>
      <c r="F5" s="108"/>
      <c r="G5" s="109"/>
      <c r="H5" s="179" t="str">
        <f t="array" ref="H5:AB5">TRANSPOSE('Lista de asignaciones'!D3:D50)</f>
        <v>Introducción a Colab</v>
      </c>
      <c r="I5" s="180" t="s">
        <v>53</v>
      </c>
      <c r="J5" s="181" t="s">
        <v>55</v>
      </c>
      <c r="K5" s="181" t="s">
        <v>57</v>
      </c>
      <c r="L5" s="182" t="s">
        <v>59</v>
      </c>
      <c r="M5" s="183" t="s">
        <v>61</v>
      </c>
      <c r="N5" s="181" t="s">
        <v>63</v>
      </c>
      <c r="O5" s="182" t="s">
        <v>64</v>
      </c>
      <c r="P5" s="181" t="s">
        <v>65</v>
      </c>
      <c r="Q5" s="180" t="s">
        <v>66</v>
      </c>
      <c r="R5" s="181" t="s">
        <v>67</v>
      </c>
      <c r="S5" s="180" t="s">
        <v>68</v>
      </c>
      <c r="T5" s="181" t="s">
        <v>69</v>
      </c>
      <c r="U5" s="181" t="s">
        <v>70</v>
      </c>
      <c r="V5" s="181" t="s">
        <v>71</v>
      </c>
      <c r="W5" s="184" t="s">
        <v>72</v>
      </c>
      <c r="X5" s="184" t="s">
        <v>73</v>
      </c>
      <c r="Y5" s="185" t="s">
        <v>74</v>
      </c>
      <c r="Z5" s="186" t="s">
        <v>75</v>
      </c>
      <c r="AA5" s="184" t="s">
        <v>76</v>
      </c>
      <c r="AB5" s="185" t="s">
        <v>78</v>
      </c>
      <c r="AC5" s="184"/>
      <c r="AD5" s="184"/>
      <c r="AE5" s="186"/>
      <c r="AF5" s="186"/>
      <c r="AG5" s="187"/>
      <c r="AH5" s="187"/>
      <c r="AI5" s="186"/>
      <c r="AJ5" s="184"/>
      <c r="AK5" s="184"/>
      <c r="AL5" s="184"/>
      <c r="AM5" s="184"/>
      <c r="AN5" s="185"/>
      <c r="AO5" s="185"/>
      <c r="AP5" s="184"/>
      <c r="AQ5" s="184"/>
      <c r="AR5" s="186"/>
      <c r="AS5" s="186"/>
      <c r="AT5" s="187"/>
      <c r="AU5" s="187"/>
      <c r="AV5" s="184"/>
      <c r="AW5" s="184"/>
      <c r="AX5" s="184"/>
      <c r="AY5" s="184"/>
      <c r="AZ5" s="184"/>
      <c r="BA5" s="184"/>
      <c r="BB5" s="184"/>
      <c r="BC5" s="184"/>
      <c r="BD5" s="184"/>
      <c r="BE5" s="184"/>
      <c r="BF5" s="184"/>
      <c r="BG5" s="184"/>
      <c r="BH5" s="184"/>
      <c r="BI5" s="184"/>
      <c r="BJ5" s="184"/>
      <c r="BK5" s="184"/>
      <c r="BL5" s="184"/>
      <c r="BM5" s="184"/>
      <c r="BN5" s="184"/>
      <c r="BO5" s="184"/>
      <c r="BP5" s="184"/>
      <c r="BQ5" s="184"/>
      <c r="BR5" s="184"/>
      <c r="BS5" s="184"/>
      <c r="BT5" s="184"/>
      <c r="BU5" s="184"/>
      <c r="BV5" s="184"/>
      <c r="BW5" s="184"/>
      <c r="BX5" s="184"/>
      <c r="BY5" s="184"/>
      <c r="BZ5" s="184"/>
      <c r="CA5" s="184"/>
      <c r="CB5" s="184"/>
      <c r="CC5" s="184"/>
      <c r="CD5" s="184"/>
      <c r="CE5" s="184"/>
      <c r="CF5" s="188"/>
      <c r="CG5" s="189"/>
      <c r="CH5" s="109"/>
      <c r="CI5" s="109"/>
    </row>
    <row r="6" ht="17.25" customHeight="1">
      <c r="A6" s="190"/>
      <c r="B6" s="154"/>
      <c r="C6" s="191"/>
      <c r="D6" s="189" t="s">
        <v>83</v>
      </c>
      <c r="E6" s="192">
        <f>IFERROR(__xludf.DUMMYFUNCTION("COUNTA(FILTER(H5:CI5, H6:CI6=""Opcional""))"),1.0)</f>
        <v>1</v>
      </c>
      <c r="F6" s="112"/>
      <c r="G6" s="39"/>
      <c r="H6" s="193" t="str">
        <f t="array" ref="H6:AB6">TRANSPOSE('Lista de asignaciones'!E3:E50)</f>
        <v>Práctica</v>
      </c>
      <c r="I6" s="193" t="s">
        <v>54</v>
      </c>
      <c r="J6" s="193" t="s">
        <v>52</v>
      </c>
      <c r="K6" s="194" t="s">
        <v>54</v>
      </c>
      <c r="L6" s="194" t="s">
        <v>54</v>
      </c>
      <c r="M6" s="194" t="s">
        <v>52</v>
      </c>
      <c r="N6" s="193" t="s">
        <v>54</v>
      </c>
      <c r="O6" s="194" t="s">
        <v>52</v>
      </c>
      <c r="P6" s="193" t="s">
        <v>54</v>
      </c>
      <c r="Q6" s="193" t="s">
        <v>54</v>
      </c>
      <c r="R6" s="193" t="s">
        <v>52</v>
      </c>
      <c r="S6" s="195" t="s">
        <v>54</v>
      </c>
      <c r="T6" s="195" t="s">
        <v>54</v>
      </c>
      <c r="U6" s="195" t="s">
        <v>54</v>
      </c>
      <c r="V6" s="196" t="s">
        <v>54</v>
      </c>
      <c r="W6" s="193" t="s">
        <v>54</v>
      </c>
      <c r="X6" s="194" t="s">
        <v>54</v>
      </c>
      <c r="Y6" s="194" t="s">
        <v>52</v>
      </c>
      <c r="Z6" s="193" t="s">
        <v>54</v>
      </c>
      <c r="AA6" s="193" t="s">
        <v>54</v>
      </c>
      <c r="AB6" s="193" t="s">
        <v>31</v>
      </c>
      <c r="AC6" s="193"/>
      <c r="AD6" s="193"/>
      <c r="AE6" s="194"/>
      <c r="AF6" s="194"/>
      <c r="AG6" s="194"/>
      <c r="AH6" s="194"/>
      <c r="AI6" s="194"/>
      <c r="AJ6" s="193"/>
      <c r="AK6" s="193"/>
      <c r="AL6" s="193"/>
      <c r="AM6" s="194"/>
      <c r="AN6" s="193"/>
      <c r="AO6" s="193"/>
      <c r="AP6" s="193"/>
      <c r="AQ6" s="193"/>
      <c r="AR6" s="194"/>
      <c r="AS6" s="194"/>
      <c r="AT6" s="194"/>
      <c r="AU6" s="194"/>
      <c r="AV6" s="193"/>
      <c r="AW6" s="193"/>
      <c r="AX6" s="193"/>
      <c r="AY6" s="193"/>
      <c r="AZ6" s="193"/>
      <c r="BA6" s="193"/>
      <c r="BB6" s="193"/>
      <c r="BC6" s="193"/>
      <c r="BD6" s="193"/>
      <c r="BE6" s="193"/>
      <c r="BF6" s="193"/>
      <c r="BG6" s="193"/>
      <c r="BH6" s="193"/>
      <c r="BI6" s="193"/>
      <c r="BJ6" s="193"/>
      <c r="BK6" s="193"/>
      <c r="BL6" s="193"/>
      <c r="BM6" s="193"/>
      <c r="BN6" s="193"/>
      <c r="BO6" s="193"/>
      <c r="BP6" s="193"/>
      <c r="BQ6" s="193"/>
      <c r="BR6" s="193"/>
      <c r="BS6" s="193"/>
      <c r="BT6" s="193"/>
      <c r="BU6" s="193"/>
      <c r="BV6" s="193"/>
      <c r="BW6" s="193"/>
      <c r="BX6" s="193"/>
      <c r="BY6" s="193"/>
      <c r="BZ6" s="193"/>
      <c r="CA6" s="193"/>
      <c r="CB6" s="193"/>
      <c r="CC6" s="193"/>
      <c r="CD6" s="197"/>
      <c r="CE6" s="197"/>
      <c r="CF6" s="197"/>
      <c r="CG6" s="198"/>
      <c r="CH6" s="109"/>
      <c r="CI6" s="109"/>
    </row>
    <row r="7" ht="17.25" customHeight="1">
      <c r="A7" s="190"/>
      <c r="B7" s="154"/>
      <c r="C7" s="165"/>
      <c r="D7" s="168" t="s">
        <v>84</v>
      </c>
      <c r="E7" s="199" t="s">
        <v>85</v>
      </c>
      <c r="F7" s="199" t="s">
        <v>86</v>
      </c>
      <c r="G7" s="199" t="s">
        <v>54</v>
      </c>
      <c r="H7" s="200" t="str">
        <f t="array" ref="H7:AB7">TRANSPOSE('Lista de asignaciones'!C3:C50)</f>
        <v>Lun</v>
      </c>
      <c r="I7" s="200" t="s">
        <v>50</v>
      </c>
      <c r="J7" s="200" t="s">
        <v>50</v>
      </c>
      <c r="K7" s="201" t="s">
        <v>56</v>
      </c>
      <c r="L7" s="201" t="s">
        <v>58</v>
      </c>
      <c r="M7" s="201" t="s">
        <v>60</v>
      </c>
      <c r="N7" s="200" t="s">
        <v>62</v>
      </c>
      <c r="O7" s="201" t="s">
        <v>50</v>
      </c>
      <c r="P7" s="200" t="s">
        <v>56</v>
      </c>
      <c r="Q7" s="200" t="s">
        <v>60</v>
      </c>
      <c r="R7" s="200" t="s">
        <v>62</v>
      </c>
      <c r="S7" s="200" t="s">
        <v>50</v>
      </c>
      <c r="T7" s="200" t="s">
        <v>56</v>
      </c>
      <c r="U7" s="200" t="s">
        <v>60</v>
      </c>
      <c r="V7" s="201" t="s">
        <v>62</v>
      </c>
      <c r="W7" s="200" t="s">
        <v>50</v>
      </c>
      <c r="X7" s="201" t="s">
        <v>56</v>
      </c>
      <c r="Y7" s="201" t="s">
        <v>58</v>
      </c>
      <c r="Z7" s="200" t="s">
        <v>60</v>
      </c>
      <c r="AA7" s="200" t="s">
        <v>62</v>
      </c>
      <c r="AB7" s="200" t="s">
        <v>77</v>
      </c>
      <c r="AC7" s="200"/>
      <c r="AD7" s="200"/>
      <c r="AE7" s="201"/>
      <c r="AF7" s="201"/>
      <c r="AG7" s="201"/>
      <c r="AH7" s="201"/>
      <c r="AI7" s="201"/>
      <c r="AJ7" s="200"/>
      <c r="AK7" s="200"/>
      <c r="AL7" s="200"/>
      <c r="AM7" s="201"/>
      <c r="AN7" s="200"/>
      <c r="AO7" s="200"/>
      <c r="AP7" s="200"/>
      <c r="AQ7" s="200"/>
      <c r="AR7" s="201"/>
      <c r="AS7" s="201"/>
      <c r="AT7" s="201"/>
      <c r="AU7" s="201"/>
      <c r="AV7" s="200"/>
      <c r="AW7" s="200"/>
      <c r="AX7" s="200"/>
      <c r="AY7" s="200"/>
      <c r="AZ7" s="200"/>
      <c r="BA7" s="200"/>
      <c r="BB7" s="200"/>
      <c r="BC7" s="200"/>
      <c r="BD7" s="200"/>
      <c r="BE7" s="200"/>
      <c r="BF7" s="200"/>
      <c r="BG7" s="200"/>
      <c r="BH7" s="200"/>
      <c r="BI7" s="200"/>
      <c r="BJ7" s="200"/>
      <c r="BK7" s="200"/>
      <c r="BL7" s="200"/>
      <c r="BM7" s="200"/>
      <c r="BN7" s="200"/>
      <c r="BO7" s="200"/>
      <c r="BP7" s="200"/>
      <c r="BQ7" s="200"/>
      <c r="BR7" s="200"/>
      <c r="BS7" s="200"/>
      <c r="BT7" s="200"/>
      <c r="BU7" s="200"/>
      <c r="BV7" s="200"/>
      <c r="BW7" s="200"/>
      <c r="BX7" s="200"/>
      <c r="BY7" s="200"/>
      <c r="BZ7" s="200"/>
      <c r="CA7" s="200"/>
      <c r="CB7" s="200"/>
      <c r="CC7" s="200"/>
      <c r="CD7" s="202"/>
      <c r="CE7" s="202"/>
      <c r="CF7" s="202"/>
      <c r="CG7" s="203"/>
      <c r="CH7" s="39"/>
      <c r="CI7" s="39"/>
    </row>
    <row r="8" ht="17.25" customHeight="1">
      <c r="A8" s="204"/>
      <c r="B8" s="205"/>
      <c r="C8" s="206"/>
      <c r="D8" s="207"/>
      <c r="E8" s="208" t="str">
        <f t="shared" ref="E8:E47" si="1">IF(ISBLANK(D8), "-", SPARKLINE(F8, {"charttype","bar";"max", 100%; "color1","#524eab"}))</f>
        <v>-</v>
      </c>
      <c r="F8" s="209">
        <f t="shared" ref="F8:F47" si="2">IF(G8 = "-",0,G8/$E$4)</f>
        <v>0</v>
      </c>
      <c r="G8" s="208" t="str">
        <f>IFERROR(__xludf.DUMMYFUNCTION("IF(ISBLANK(D8), ""-"", COUNTA(FILTER($H8:CI8, $H$6:CI$6=""Core"")))"),"-")</f>
        <v>-</v>
      </c>
      <c r="H8" s="168"/>
      <c r="I8" s="168"/>
      <c r="J8" s="168"/>
      <c r="K8" s="168"/>
      <c r="L8" s="168"/>
      <c r="M8" s="168"/>
      <c r="N8" s="168"/>
      <c r="O8" s="168"/>
      <c r="P8" s="168"/>
      <c r="Q8" s="168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210"/>
      <c r="AC8" s="210"/>
      <c r="AD8" s="210"/>
      <c r="AE8" s="210"/>
      <c r="AF8" s="210"/>
      <c r="AG8" s="210"/>
      <c r="AH8" s="210"/>
      <c r="AI8" s="210"/>
      <c r="AJ8" s="210"/>
      <c r="AK8" s="211"/>
      <c r="AL8" s="212"/>
      <c r="AM8" s="213"/>
      <c r="AN8" s="212"/>
      <c r="AO8" s="213"/>
      <c r="AP8" s="210"/>
      <c r="AQ8" s="210"/>
      <c r="AR8" s="210"/>
      <c r="AS8" s="210"/>
      <c r="AT8" s="210"/>
      <c r="AU8" s="210"/>
      <c r="AV8" s="210"/>
      <c r="AW8" s="210"/>
      <c r="AX8" s="210"/>
      <c r="AY8" s="210"/>
      <c r="AZ8" s="210"/>
      <c r="BA8" s="210"/>
      <c r="BB8" s="210"/>
      <c r="BC8" s="210"/>
      <c r="BD8" s="210"/>
      <c r="BE8" s="210"/>
      <c r="BF8" s="210"/>
      <c r="BG8" s="210"/>
      <c r="BH8" s="210"/>
      <c r="BI8" s="210"/>
      <c r="BJ8" s="210"/>
      <c r="BK8" s="210"/>
      <c r="BL8" s="210"/>
      <c r="BM8" s="210"/>
      <c r="BN8" s="210"/>
      <c r="BO8" s="210"/>
      <c r="BP8" s="210"/>
      <c r="BQ8" s="210"/>
      <c r="BR8" s="210"/>
      <c r="BS8" s="210"/>
      <c r="BT8" s="210"/>
      <c r="BU8" s="210"/>
      <c r="BV8" s="210"/>
      <c r="BW8" s="210"/>
      <c r="BX8" s="210"/>
      <c r="BY8" s="210"/>
      <c r="BZ8" s="210"/>
      <c r="CA8" s="210"/>
      <c r="CB8" s="210"/>
      <c r="CC8" s="210"/>
      <c r="CD8" s="214"/>
      <c r="CE8" s="214"/>
      <c r="CF8" s="214"/>
      <c r="CG8" s="215"/>
      <c r="CH8" s="216"/>
      <c r="CI8" s="217"/>
    </row>
    <row r="9" ht="17.25" customHeight="1">
      <c r="A9" s="218"/>
      <c r="B9" s="154"/>
      <c r="C9" s="178"/>
      <c r="D9" s="207"/>
      <c r="E9" s="208" t="str">
        <f t="shared" si="1"/>
        <v>-</v>
      </c>
      <c r="F9" s="209">
        <f t="shared" si="2"/>
        <v>0</v>
      </c>
      <c r="G9" s="208" t="str">
        <f>IFERROR(__xludf.DUMMYFUNCTION("IF(ISBLANK(D9), ""-"", COUNTA(FILTER($H9:CI9, $H$6:CI$6=""Core"")))"),"-")</f>
        <v>-</v>
      </c>
      <c r="H9" s="168"/>
      <c r="I9" s="168"/>
      <c r="J9" s="168"/>
      <c r="K9" s="168"/>
      <c r="L9" s="168"/>
      <c r="M9" s="168"/>
      <c r="N9" s="168"/>
      <c r="O9" s="168"/>
      <c r="P9" s="168"/>
      <c r="Q9" s="168"/>
      <c r="R9" s="168"/>
      <c r="S9" s="168"/>
      <c r="T9" s="168"/>
      <c r="U9" s="168"/>
      <c r="V9" s="168"/>
      <c r="W9" s="168"/>
      <c r="X9" s="168"/>
      <c r="Y9" s="168"/>
      <c r="Z9" s="168"/>
      <c r="AA9" s="168"/>
      <c r="AB9" s="210"/>
      <c r="AC9" s="210"/>
      <c r="AD9" s="210"/>
      <c r="AE9" s="210"/>
      <c r="AF9" s="210"/>
      <c r="AG9" s="210"/>
      <c r="AH9" s="210"/>
      <c r="AI9" s="210"/>
      <c r="AJ9" s="210"/>
      <c r="AK9" s="210"/>
      <c r="AL9" s="210"/>
      <c r="AM9" s="210"/>
      <c r="AN9" s="210"/>
      <c r="AO9" s="210"/>
      <c r="AP9" s="210"/>
      <c r="AQ9" s="210"/>
      <c r="AR9" s="210"/>
      <c r="AS9" s="210"/>
      <c r="AT9" s="210"/>
      <c r="AU9" s="210"/>
      <c r="AV9" s="210"/>
      <c r="AW9" s="210"/>
      <c r="AX9" s="210"/>
      <c r="AY9" s="210"/>
      <c r="AZ9" s="210"/>
      <c r="BA9" s="210"/>
      <c r="BB9" s="210"/>
      <c r="BC9" s="210"/>
      <c r="BD9" s="210"/>
      <c r="BE9" s="210"/>
      <c r="BF9" s="210"/>
      <c r="BG9" s="210"/>
      <c r="BH9" s="210"/>
      <c r="BI9" s="210"/>
      <c r="BJ9" s="210"/>
      <c r="BK9" s="210"/>
      <c r="BL9" s="210"/>
      <c r="BM9" s="210"/>
      <c r="BN9" s="210"/>
      <c r="BO9" s="210"/>
      <c r="BP9" s="210"/>
      <c r="BQ9" s="210"/>
      <c r="BR9" s="210"/>
      <c r="BS9" s="210"/>
      <c r="BT9" s="210"/>
      <c r="BU9" s="210"/>
      <c r="BV9" s="210"/>
      <c r="BW9" s="210"/>
      <c r="BX9" s="210"/>
      <c r="BY9" s="210"/>
      <c r="BZ9" s="210"/>
      <c r="CA9" s="210"/>
      <c r="CB9" s="210"/>
      <c r="CC9" s="210"/>
      <c r="CD9" s="219"/>
      <c r="CE9" s="219"/>
      <c r="CF9" s="219"/>
      <c r="CG9" s="220"/>
      <c r="CH9" s="221"/>
      <c r="CI9" s="222"/>
    </row>
    <row r="10">
      <c r="A10" s="218"/>
      <c r="B10" s="154"/>
      <c r="C10" s="178"/>
      <c r="D10" s="207"/>
      <c r="E10" s="208" t="str">
        <f t="shared" si="1"/>
        <v>-</v>
      </c>
      <c r="F10" s="209">
        <f t="shared" si="2"/>
        <v>0</v>
      </c>
      <c r="G10" s="208" t="str">
        <f>IFERROR(__xludf.DUMMYFUNCTION("IF(ISBLANK(D10), ""-"", COUNTA(FILTER($H10:CI10, $H$6:CI$6=""Core"")))"),"-")</f>
        <v>-</v>
      </c>
      <c r="H10" s="168"/>
      <c r="I10" s="168"/>
      <c r="J10" s="168"/>
      <c r="K10" s="168"/>
      <c r="L10" s="168"/>
      <c r="M10" s="168"/>
      <c r="N10" s="168"/>
      <c r="O10" s="168"/>
      <c r="P10" s="168"/>
      <c r="Q10" s="168"/>
      <c r="R10" s="168"/>
      <c r="S10" s="168"/>
      <c r="T10" s="168"/>
      <c r="U10" s="168"/>
      <c r="V10" s="168"/>
      <c r="W10" s="168"/>
      <c r="X10" s="168"/>
      <c r="Y10" s="168"/>
      <c r="Z10" s="168"/>
      <c r="AA10" s="168"/>
      <c r="AB10" s="210"/>
      <c r="AC10" s="210"/>
      <c r="AD10" s="210"/>
      <c r="AE10" s="210"/>
      <c r="AF10" s="210"/>
      <c r="AG10" s="210"/>
      <c r="AH10" s="210"/>
      <c r="AI10" s="210"/>
      <c r="AJ10" s="210"/>
      <c r="AK10" s="211"/>
      <c r="AL10" s="212"/>
      <c r="AM10" s="213"/>
      <c r="AN10" s="212"/>
      <c r="AO10" s="213"/>
      <c r="AP10" s="210"/>
      <c r="AQ10" s="210"/>
      <c r="AR10" s="210"/>
      <c r="AS10" s="210"/>
      <c r="AT10" s="210"/>
      <c r="AU10" s="210"/>
      <c r="AV10" s="210"/>
      <c r="AW10" s="210"/>
      <c r="AX10" s="210"/>
      <c r="AY10" s="210"/>
      <c r="AZ10" s="210"/>
      <c r="BA10" s="210"/>
      <c r="BB10" s="210"/>
      <c r="BC10" s="210"/>
      <c r="BD10" s="210"/>
      <c r="BE10" s="210"/>
      <c r="BF10" s="210"/>
      <c r="BG10" s="210"/>
      <c r="BH10" s="210"/>
      <c r="BI10" s="210"/>
      <c r="BJ10" s="210"/>
      <c r="BK10" s="210"/>
      <c r="BL10" s="210"/>
      <c r="BM10" s="210"/>
      <c r="BN10" s="210"/>
      <c r="BO10" s="210"/>
      <c r="BP10" s="210"/>
      <c r="BQ10" s="210"/>
      <c r="BR10" s="210"/>
      <c r="BS10" s="210"/>
      <c r="BT10" s="210"/>
      <c r="BU10" s="210"/>
      <c r="BV10" s="210"/>
      <c r="BW10" s="210"/>
      <c r="BX10" s="210"/>
      <c r="BY10" s="210"/>
      <c r="BZ10" s="210"/>
      <c r="CA10" s="210"/>
      <c r="CB10" s="210"/>
      <c r="CC10" s="210"/>
      <c r="CD10" s="219"/>
      <c r="CE10" s="219"/>
      <c r="CF10" s="219"/>
      <c r="CG10" s="220"/>
      <c r="CH10" s="221"/>
      <c r="CI10" s="222"/>
    </row>
    <row r="11">
      <c r="A11" s="218"/>
      <c r="B11" s="154"/>
      <c r="C11" s="178"/>
      <c r="D11" s="207"/>
      <c r="E11" s="208" t="str">
        <f t="shared" si="1"/>
        <v>-</v>
      </c>
      <c r="F11" s="209">
        <f t="shared" si="2"/>
        <v>0</v>
      </c>
      <c r="G11" s="208" t="str">
        <f>IFERROR(__xludf.DUMMYFUNCTION("IF(ISBLANK(D11), ""-"", COUNTA(FILTER($H11:CI11, $H$6:CI$6=""Core"")))"),"-")</f>
        <v>-</v>
      </c>
      <c r="H11" s="168"/>
      <c r="I11" s="168"/>
      <c r="J11" s="168"/>
      <c r="K11" s="168"/>
      <c r="L11" s="168"/>
      <c r="M11" s="168"/>
      <c r="N11" s="168"/>
      <c r="O11" s="168"/>
      <c r="P11" s="168"/>
      <c r="Q11" s="168"/>
      <c r="R11" s="168"/>
      <c r="S11" s="168"/>
      <c r="T11" s="168"/>
      <c r="U11" s="168"/>
      <c r="V11" s="168"/>
      <c r="W11" s="168"/>
      <c r="X11" s="168"/>
      <c r="Y11" s="168"/>
      <c r="Z11" s="168"/>
      <c r="AA11" s="168"/>
      <c r="AB11" s="210"/>
      <c r="AC11" s="210"/>
      <c r="AD11" s="210"/>
      <c r="AE11" s="210"/>
      <c r="AF11" s="210"/>
      <c r="AG11" s="210"/>
      <c r="AH11" s="210"/>
      <c r="AI11" s="210"/>
      <c r="AJ11" s="210"/>
      <c r="AK11" s="210"/>
      <c r="AL11" s="210"/>
      <c r="AM11" s="210"/>
      <c r="AN11" s="210"/>
      <c r="AO11" s="210"/>
      <c r="AP11" s="210"/>
      <c r="AQ11" s="210"/>
      <c r="AR11" s="210"/>
      <c r="AS11" s="210"/>
      <c r="AT11" s="210"/>
      <c r="AU11" s="210"/>
      <c r="AV11" s="210"/>
      <c r="AW11" s="210"/>
      <c r="AX11" s="210"/>
      <c r="AY11" s="210"/>
      <c r="AZ11" s="210"/>
      <c r="BA11" s="210"/>
      <c r="BB11" s="210"/>
      <c r="BC11" s="210"/>
      <c r="BD11" s="210"/>
      <c r="BE11" s="210"/>
      <c r="BF11" s="210"/>
      <c r="BG11" s="210"/>
      <c r="BH11" s="210"/>
      <c r="BI11" s="210"/>
      <c r="BJ11" s="210"/>
      <c r="BK11" s="210"/>
      <c r="BL11" s="210"/>
      <c r="BM11" s="210"/>
      <c r="BN11" s="210"/>
      <c r="BO11" s="210"/>
      <c r="BP11" s="210"/>
      <c r="BQ11" s="210"/>
      <c r="BR11" s="210"/>
      <c r="BS11" s="210"/>
      <c r="BT11" s="210"/>
      <c r="BU11" s="210"/>
      <c r="BV11" s="210"/>
      <c r="BW11" s="210"/>
      <c r="BX11" s="210"/>
      <c r="BY11" s="210"/>
      <c r="BZ11" s="210"/>
      <c r="CA11" s="210"/>
      <c r="CB11" s="210"/>
      <c r="CC11" s="210"/>
      <c r="CD11" s="219"/>
      <c r="CE11" s="219"/>
      <c r="CF11" s="219"/>
      <c r="CG11" s="220"/>
      <c r="CH11" s="221"/>
      <c r="CI11" s="222"/>
    </row>
    <row r="12">
      <c r="A12" s="218"/>
      <c r="B12" s="154"/>
      <c r="C12" s="178"/>
      <c r="D12" s="207"/>
      <c r="E12" s="208" t="str">
        <f t="shared" si="1"/>
        <v>-</v>
      </c>
      <c r="F12" s="209">
        <f t="shared" si="2"/>
        <v>0</v>
      </c>
      <c r="G12" s="208" t="str">
        <f>IFERROR(__xludf.DUMMYFUNCTION("IF(ISBLANK(D12), ""-"", COUNTA(FILTER($H12:CI12, $H$6:CI$6=""Core"")))"),"-")</f>
        <v>-</v>
      </c>
      <c r="H12" s="168"/>
      <c r="I12" s="168"/>
      <c r="J12" s="168"/>
      <c r="K12" s="168"/>
      <c r="L12" s="168"/>
      <c r="M12" s="168"/>
      <c r="N12" s="168"/>
      <c r="O12" s="168"/>
      <c r="P12" s="168"/>
      <c r="Q12" s="168"/>
      <c r="R12" s="168"/>
      <c r="S12" s="168"/>
      <c r="T12" s="168"/>
      <c r="U12" s="168"/>
      <c r="V12" s="168"/>
      <c r="W12" s="168"/>
      <c r="X12" s="168"/>
      <c r="Y12" s="168"/>
      <c r="Z12" s="168"/>
      <c r="AA12" s="168"/>
      <c r="AB12" s="210"/>
      <c r="AC12" s="210"/>
      <c r="AD12" s="210"/>
      <c r="AE12" s="210"/>
      <c r="AF12" s="210"/>
      <c r="AG12" s="210"/>
      <c r="AH12" s="210"/>
      <c r="AI12" s="210"/>
      <c r="AJ12" s="210"/>
      <c r="AK12" s="211"/>
      <c r="AL12" s="212"/>
      <c r="AM12" s="213"/>
      <c r="AN12" s="212"/>
      <c r="AO12" s="213"/>
      <c r="AP12" s="210"/>
      <c r="AQ12" s="210"/>
      <c r="AR12" s="210"/>
      <c r="AS12" s="210"/>
      <c r="AT12" s="210"/>
      <c r="AU12" s="210"/>
      <c r="AV12" s="210"/>
      <c r="AW12" s="210"/>
      <c r="AX12" s="210"/>
      <c r="AY12" s="210"/>
      <c r="AZ12" s="210"/>
      <c r="BA12" s="210"/>
      <c r="BB12" s="210"/>
      <c r="BC12" s="210"/>
      <c r="BD12" s="210"/>
      <c r="BE12" s="210"/>
      <c r="BF12" s="210"/>
      <c r="BG12" s="210"/>
      <c r="BH12" s="210"/>
      <c r="BI12" s="210"/>
      <c r="BJ12" s="210"/>
      <c r="BK12" s="210"/>
      <c r="BL12" s="210"/>
      <c r="BM12" s="210"/>
      <c r="BN12" s="210"/>
      <c r="BO12" s="210"/>
      <c r="BP12" s="210"/>
      <c r="BQ12" s="210"/>
      <c r="BR12" s="210"/>
      <c r="BS12" s="210"/>
      <c r="BT12" s="210"/>
      <c r="BU12" s="210"/>
      <c r="BV12" s="210"/>
      <c r="BW12" s="210"/>
      <c r="BX12" s="210"/>
      <c r="BY12" s="210"/>
      <c r="BZ12" s="210"/>
      <c r="CA12" s="210"/>
      <c r="CB12" s="210"/>
      <c r="CC12" s="210"/>
      <c r="CD12" s="219"/>
      <c r="CE12" s="219"/>
      <c r="CF12" s="219"/>
      <c r="CG12" s="220"/>
      <c r="CH12" s="221"/>
      <c r="CI12" s="222"/>
    </row>
    <row r="13">
      <c r="A13" s="218"/>
      <c r="B13" s="154"/>
      <c r="C13" s="178"/>
      <c r="D13" s="207"/>
      <c r="E13" s="208" t="str">
        <f t="shared" si="1"/>
        <v>-</v>
      </c>
      <c r="F13" s="209">
        <f t="shared" si="2"/>
        <v>0</v>
      </c>
      <c r="G13" s="208" t="str">
        <f>IFERROR(__xludf.DUMMYFUNCTION("IF(ISBLANK(D13), ""-"", COUNTA(FILTER($H13:CI13, $H$6:CI$6=""Core"")))"),"-")</f>
        <v>-</v>
      </c>
      <c r="H13" s="168"/>
      <c r="I13" s="168"/>
      <c r="J13" s="168"/>
      <c r="K13" s="168"/>
      <c r="L13" s="168"/>
      <c r="M13" s="168"/>
      <c r="N13" s="168"/>
      <c r="O13" s="168"/>
      <c r="P13" s="168"/>
      <c r="Q13" s="168"/>
      <c r="R13" s="168"/>
      <c r="S13" s="168"/>
      <c r="T13" s="168"/>
      <c r="U13" s="168"/>
      <c r="V13" s="168"/>
      <c r="W13" s="168"/>
      <c r="X13" s="168"/>
      <c r="Y13" s="168"/>
      <c r="Z13" s="168"/>
      <c r="AA13" s="168"/>
      <c r="AB13" s="210"/>
      <c r="AC13" s="210"/>
      <c r="AD13" s="210"/>
      <c r="AE13" s="210"/>
      <c r="AF13" s="210"/>
      <c r="AG13" s="210"/>
      <c r="AH13" s="210"/>
      <c r="AI13" s="210"/>
      <c r="AJ13" s="210"/>
      <c r="AK13" s="210"/>
      <c r="AL13" s="210"/>
      <c r="AM13" s="210"/>
      <c r="AN13" s="210"/>
      <c r="AO13" s="210"/>
      <c r="AP13" s="210"/>
      <c r="AQ13" s="210"/>
      <c r="AR13" s="210"/>
      <c r="AS13" s="210"/>
      <c r="AT13" s="210"/>
      <c r="AU13" s="210"/>
      <c r="AV13" s="210"/>
      <c r="AW13" s="210"/>
      <c r="AX13" s="210"/>
      <c r="AY13" s="210"/>
      <c r="AZ13" s="210"/>
      <c r="BA13" s="210"/>
      <c r="BB13" s="210"/>
      <c r="BC13" s="210"/>
      <c r="BD13" s="210"/>
      <c r="BE13" s="210"/>
      <c r="BF13" s="210"/>
      <c r="BG13" s="210"/>
      <c r="BH13" s="210"/>
      <c r="BI13" s="210"/>
      <c r="BJ13" s="210"/>
      <c r="BK13" s="210"/>
      <c r="BL13" s="210"/>
      <c r="BM13" s="210"/>
      <c r="BN13" s="210"/>
      <c r="BO13" s="210"/>
      <c r="BP13" s="210"/>
      <c r="BQ13" s="210"/>
      <c r="BR13" s="210"/>
      <c r="BS13" s="210"/>
      <c r="BT13" s="210"/>
      <c r="BU13" s="210"/>
      <c r="BV13" s="210"/>
      <c r="BW13" s="210"/>
      <c r="BX13" s="210"/>
      <c r="BY13" s="210"/>
      <c r="BZ13" s="210"/>
      <c r="CA13" s="210"/>
      <c r="CB13" s="210"/>
      <c r="CC13" s="210"/>
      <c r="CD13" s="219"/>
      <c r="CE13" s="219"/>
      <c r="CF13" s="219"/>
      <c r="CG13" s="220"/>
      <c r="CH13" s="221"/>
      <c r="CI13" s="222"/>
    </row>
    <row r="14">
      <c r="A14" s="218"/>
      <c r="B14" s="154"/>
      <c r="C14" s="178"/>
      <c r="D14" s="207"/>
      <c r="E14" s="208" t="str">
        <f t="shared" si="1"/>
        <v>-</v>
      </c>
      <c r="F14" s="209">
        <f t="shared" si="2"/>
        <v>0</v>
      </c>
      <c r="G14" s="208" t="str">
        <f>IFERROR(__xludf.DUMMYFUNCTION("IF(ISBLANK(D14), ""-"", COUNTA(FILTER($H14:CI14, $H$6:CI$6=""Core"")))"),"-")</f>
        <v>-</v>
      </c>
      <c r="H14" s="168"/>
      <c r="I14" s="168"/>
      <c r="J14" s="168"/>
      <c r="K14" s="168"/>
      <c r="L14" s="168"/>
      <c r="M14" s="168"/>
      <c r="N14" s="168"/>
      <c r="O14" s="168"/>
      <c r="P14" s="168"/>
      <c r="Q14" s="168"/>
      <c r="R14" s="168"/>
      <c r="S14" s="168"/>
      <c r="T14" s="168"/>
      <c r="U14" s="168"/>
      <c r="V14" s="168"/>
      <c r="W14" s="168"/>
      <c r="X14" s="168"/>
      <c r="Y14" s="168"/>
      <c r="Z14" s="168"/>
      <c r="AA14" s="168"/>
      <c r="AB14" s="210"/>
      <c r="AC14" s="210"/>
      <c r="AD14" s="210"/>
      <c r="AE14" s="210"/>
      <c r="AF14" s="210"/>
      <c r="AG14" s="210"/>
      <c r="AH14" s="210"/>
      <c r="AI14" s="210"/>
      <c r="AJ14" s="210"/>
      <c r="AK14" s="211"/>
      <c r="AL14" s="212"/>
      <c r="AM14" s="213"/>
      <c r="AN14" s="212"/>
      <c r="AO14" s="213"/>
      <c r="AP14" s="210"/>
      <c r="AQ14" s="210"/>
      <c r="AR14" s="210"/>
      <c r="AS14" s="210"/>
      <c r="AT14" s="210"/>
      <c r="AU14" s="210"/>
      <c r="AV14" s="210"/>
      <c r="AW14" s="210"/>
      <c r="AX14" s="210"/>
      <c r="AY14" s="210"/>
      <c r="AZ14" s="210"/>
      <c r="BA14" s="210"/>
      <c r="BB14" s="210"/>
      <c r="BC14" s="210"/>
      <c r="BD14" s="210"/>
      <c r="BE14" s="210"/>
      <c r="BF14" s="210"/>
      <c r="BG14" s="210"/>
      <c r="BH14" s="210"/>
      <c r="BI14" s="210"/>
      <c r="BJ14" s="210"/>
      <c r="BK14" s="210"/>
      <c r="BL14" s="210"/>
      <c r="BM14" s="210"/>
      <c r="BN14" s="210"/>
      <c r="BO14" s="210"/>
      <c r="BP14" s="210"/>
      <c r="BQ14" s="210"/>
      <c r="BR14" s="210"/>
      <c r="BS14" s="210"/>
      <c r="BT14" s="210"/>
      <c r="BU14" s="210"/>
      <c r="BV14" s="210"/>
      <c r="BW14" s="210"/>
      <c r="BX14" s="210"/>
      <c r="BY14" s="210"/>
      <c r="BZ14" s="210"/>
      <c r="CA14" s="210"/>
      <c r="CB14" s="210"/>
      <c r="CC14" s="210"/>
      <c r="CD14" s="219"/>
      <c r="CE14" s="219"/>
      <c r="CF14" s="219"/>
      <c r="CG14" s="220"/>
      <c r="CH14" s="221"/>
      <c r="CI14" s="222"/>
    </row>
    <row r="15">
      <c r="A15" s="218"/>
      <c r="B15" s="154"/>
      <c r="C15" s="178"/>
      <c r="D15" s="207"/>
      <c r="E15" s="208" t="str">
        <f t="shared" si="1"/>
        <v>-</v>
      </c>
      <c r="F15" s="209">
        <f t="shared" si="2"/>
        <v>0</v>
      </c>
      <c r="G15" s="208" t="str">
        <f>IFERROR(__xludf.DUMMYFUNCTION("IF(ISBLANK(D15), ""-"", COUNTA(FILTER($H15:CI15, $H$6:CI$6=""Core"")))"),"-")</f>
        <v>-</v>
      </c>
      <c r="H15" s="168"/>
      <c r="I15" s="168"/>
      <c r="J15" s="168"/>
      <c r="K15" s="168"/>
      <c r="L15" s="168"/>
      <c r="M15" s="168"/>
      <c r="N15" s="168"/>
      <c r="O15" s="168"/>
      <c r="P15" s="168"/>
      <c r="Q15" s="168"/>
      <c r="R15" s="168"/>
      <c r="S15" s="168"/>
      <c r="T15" s="168"/>
      <c r="U15" s="168"/>
      <c r="V15" s="168"/>
      <c r="W15" s="168"/>
      <c r="X15" s="168"/>
      <c r="Y15" s="168"/>
      <c r="Z15" s="168"/>
      <c r="AA15" s="168"/>
      <c r="AB15" s="210"/>
      <c r="AC15" s="210"/>
      <c r="AD15" s="210"/>
      <c r="AE15" s="210"/>
      <c r="AF15" s="210"/>
      <c r="AG15" s="210"/>
      <c r="AH15" s="210"/>
      <c r="AI15" s="210"/>
      <c r="AJ15" s="210"/>
      <c r="AK15" s="210"/>
      <c r="AL15" s="210"/>
      <c r="AM15" s="210"/>
      <c r="AN15" s="210"/>
      <c r="AO15" s="210"/>
      <c r="AP15" s="210"/>
      <c r="AQ15" s="210"/>
      <c r="AR15" s="210"/>
      <c r="AS15" s="210"/>
      <c r="AT15" s="210"/>
      <c r="AU15" s="210"/>
      <c r="AV15" s="210"/>
      <c r="AW15" s="210"/>
      <c r="AX15" s="210"/>
      <c r="AY15" s="210"/>
      <c r="AZ15" s="210"/>
      <c r="BA15" s="210"/>
      <c r="BB15" s="210"/>
      <c r="BC15" s="210"/>
      <c r="BD15" s="210"/>
      <c r="BE15" s="210"/>
      <c r="BF15" s="210"/>
      <c r="BG15" s="210"/>
      <c r="BH15" s="210"/>
      <c r="BI15" s="210"/>
      <c r="BJ15" s="210"/>
      <c r="BK15" s="210"/>
      <c r="BL15" s="210"/>
      <c r="BM15" s="210"/>
      <c r="BN15" s="210"/>
      <c r="BO15" s="210"/>
      <c r="BP15" s="210"/>
      <c r="BQ15" s="210"/>
      <c r="BR15" s="210"/>
      <c r="BS15" s="210"/>
      <c r="BT15" s="210"/>
      <c r="BU15" s="210"/>
      <c r="BV15" s="210"/>
      <c r="BW15" s="210"/>
      <c r="BX15" s="210"/>
      <c r="BY15" s="210"/>
      <c r="BZ15" s="210"/>
      <c r="CA15" s="210"/>
      <c r="CB15" s="210"/>
      <c r="CC15" s="210"/>
      <c r="CD15" s="219"/>
      <c r="CE15" s="219"/>
      <c r="CF15" s="219"/>
      <c r="CG15" s="220"/>
      <c r="CH15" s="221"/>
      <c r="CI15" s="222"/>
    </row>
    <row r="16">
      <c r="A16" s="218"/>
      <c r="B16" s="154"/>
      <c r="C16" s="178"/>
      <c r="D16" s="207"/>
      <c r="E16" s="208" t="str">
        <f t="shared" si="1"/>
        <v>-</v>
      </c>
      <c r="F16" s="209">
        <f t="shared" si="2"/>
        <v>0</v>
      </c>
      <c r="G16" s="208" t="str">
        <f>IFERROR(__xludf.DUMMYFUNCTION("IF(ISBLANK(D16), ""-"", COUNTA(FILTER($H16:CI16, $H$6:CI$6=""Core"")))"),"-")</f>
        <v>-</v>
      </c>
      <c r="H16" s="168"/>
      <c r="I16" s="168"/>
      <c r="J16" s="168"/>
      <c r="K16" s="168"/>
      <c r="L16" s="168"/>
      <c r="M16" s="168"/>
      <c r="N16" s="168"/>
      <c r="O16" s="168"/>
      <c r="P16" s="168"/>
      <c r="Q16" s="168"/>
      <c r="R16" s="168"/>
      <c r="S16" s="168"/>
      <c r="T16" s="168"/>
      <c r="U16" s="168"/>
      <c r="V16" s="168"/>
      <c r="W16" s="168"/>
      <c r="X16" s="168"/>
      <c r="Y16" s="168"/>
      <c r="Z16" s="168"/>
      <c r="AA16" s="168"/>
      <c r="AB16" s="210"/>
      <c r="AC16" s="210"/>
      <c r="AD16" s="210"/>
      <c r="AE16" s="210"/>
      <c r="AF16" s="210"/>
      <c r="AG16" s="210"/>
      <c r="AH16" s="210"/>
      <c r="AI16" s="210"/>
      <c r="AJ16" s="210"/>
      <c r="AK16" s="211"/>
      <c r="AL16" s="212"/>
      <c r="AM16" s="213"/>
      <c r="AN16" s="212"/>
      <c r="AO16" s="213"/>
      <c r="AP16" s="210"/>
      <c r="AQ16" s="210"/>
      <c r="AR16" s="210"/>
      <c r="AS16" s="210"/>
      <c r="AT16" s="210"/>
      <c r="AU16" s="210"/>
      <c r="AV16" s="210"/>
      <c r="AW16" s="210"/>
      <c r="AX16" s="210"/>
      <c r="AY16" s="210"/>
      <c r="AZ16" s="210"/>
      <c r="BA16" s="210"/>
      <c r="BB16" s="210"/>
      <c r="BC16" s="210"/>
      <c r="BD16" s="210"/>
      <c r="BE16" s="210"/>
      <c r="BF16" s="210"/>
      <c r="BG16" s="210"/>
      <c r="BH16" s="210"/>
      <c r="BI16" s="210"/>
      <c r="BJ16" s="210"/>
      <c r="BK16" s="210"/>
      <c r="BL16" s="210"/>
      <c r="BM16" s="210"/>
      <c r="BN16" s="210"/>
      <c r="BO16" s="210"/>
      <c r="BP16" s="210"/>
      <c r="BQ16" s="210"/>
      <c r="BR16" s="210"/>
      <c r="BS16" s="210"/>
      <c r="BT16" s="210"/>
      <c r="BU16" s="210"/>
      <c r="BV16" s="210"/>
      <c r="BW16" s="210"/>
      <c r="BX16" s="210"/>
      <c r="BY16" s="210"/>
      <c r="BZ16" s="210"/>
      <c r="CA16" s="210"/>
      <c r="CB16" s="210"/>
      <c r="CC16" s="210"/>
      <c r="CD16" s="219"/>
      <c r="CE16" s="219"/>
      <c r="CF16" s="219"/>
      <c r="CG16" s="220"/>
      <c r="CH16" s="221"/>
      <c r="CI16" s="222"/>
    </row>
    <row r="17">
      <c r="A17" s="218"/>
      <c r="B17" s="154"/>
      <c r="C17" s="178"/>
      <c r="D17" s="207"/>
      <c r="E17" s="208" t="str">
        <f t="shared" si="1"/>
        <v>-</v>
      </c>
      <c r="F17" s="209">
        <f t="shared" si="2"/>
        <v>0</v>
      </c>
      <c r="G17" s="208" t="str">
        <f>IFERROR(__xludf.DUMMYFUNCTION("IF(ISBLANK(D17), ""-"", COUNTA(FILTER($H17:CI17, $H$6:CI$6=""Core"")))"),"-")</f>
        <v>-</v>
      </c>
      <c r="H17" s="168"/>
      <c r="I17" s="168"/>
      <c r="J17" s="168"/>
      <c r="K17" s="168"/>
      <c r="L17" s="168"/>
      <c r="M17" s="168"/>
      <c r="N17" s="168"/>
      <c r="O17" s="168"/>
      <c r="P17" s="168"/>
      <c r="Q17" s="168"/>
      <c r="R17" s="168"/>
      <c r="S17" s="168"/>
      <c r="T17" s="168"/>
      <c r="U17" s="168"/>
      <c r="V17" s="168"/>
      <c r="W17" s="168"/>
      <c r="X17" s="168"/>
      <c r="Y17" s="168"/>
      <c r="Z17" s="168"/>
      <c r="AA17" s="168"/>
      <c r="AB17" s="210"/>
      <c r="AC17" s="210"/>
      <c r="AD17" s="210"/>
      <c r="AE17" s="210"/>
      <c r="AF17" s="210"/>
      <c r="AG17" s="210"/>
      <c r="AH17" s="210"/>
      <c r="AI17" s="210"/>
      <c r="AJ17" s="210"/>
      <c r="AK17" s="210"/>
      <c r="AL17" s="210"/>
      <c r="AM17" s="210"/>
      <c r="AN17" s="210"/>
      <c r="AO17" s="210"/>
      <c r="AP17" s="210"/>
      <c r="AQ17" s="210"/>
      <c r="AR17" s="210"/>
      <c r="AS17" s="210"/>
      <c r="AT17" s="210"/>
      <c r="AU17" s="210"/>
      <c r="AV17" s="210"/>
      <c r="AW17" s="210"/>
      <c r="AX17" s="210"/>
      <c r="AY17" s="210"/>
      <c r="AZ17" s="210"/>
      <c r="BA17" s="210"/>
      <c r="BB17" s="210"/>
      <c r="BC17" s="210"/>
      <c r="BD17" s="210"/>
      <c r="BE17" s="210"/>
      <c r="BF17" s="210"/>
      <c r="BG17" s="210"/>
      <c r="BH17" s="210"/>
      <c r="BI17" s="210"/>
      <c r="BJ17" s="210"/>
      <c r="BK17" s="210"/>
      <c r="BL17" s="210"/>
      <c r="BM17" s="210"/>
      <c r="BN17" s="210"/>
      <c r="BO17" s="210"/>
      <c r="BP17" s="210"/>
      <c r="BQ17" s="210"/>
      <c r="BR17" s="210"/>
      <c r="BS17" s="210"/>
      <c r="BT17" s="210"/>
      <c r="BU17" s="210"/>
      <c r="BV17" s="210"/>
      <c r="BW17" s="210"/>
      <c r="BX17" s="210"/>
      <c r="BY17" s="210"/>
      <c r="BZ17" s="210"/>
      <c r="CA17" s="210"/>
      <c r="CB17" s="210"/>
      <c r="CC17" s="210"/>
      <c r="CD17" s="219"/>
      <c r="CE17" s="219"/>
      <c r="CF17" s="219"/>
      <c r="CG17" s="220"/>
      <c r="CH17" s="221"/>
      <c r="CI17" s="222"/>
    </row>
    <row r="18">
      <c r="A18" s="218"/>
      <c r="B18" s="154"/>
      <c r="C18" s="178"/>
      <c r="D18" s="207"/>
      <c r="E18" s="208" t="str">
        <f t="shared" si="1"/>
        <v>-</v>
      </c>
      <c r="F18" s="209">
        <f t="shared" si="2"/>
        <v>0</v>
      </c>
      <c r="G18" s="208" t="str">
        <f>IFERROR(__xludf.DUMMYFUNCTION("IF(ISBLANK(D18), ""-"", COUNTA(FILTER($H18:CI18, $H$6:CI$6=""Core"")))"),"-")</f>
        <v>-</v>
      </c>
      <c r="H18" s="168"/>
      <c r="I18" s="168"/>
      <c r="J18" s="168"/>
      <c r="K18" s="168"/>
      <c r="L18" s="168"/>
      <c r="M18" s="168"/>
      <c r="N18" s="168"/>
      <c r="O18" s="168"/>
      <c r="P18" s="168"/>
      <c r="Q18" s="168"/>
      <c r="R18" s="168"/>
      <c r="S18" s="168"/>
      <c r="T18" s="168"/>
      <c r="U18" s="168"/>
      <c r="V18" s="168"/>
      <c r="W18" s="168"/>
      <c r="X18" s="168"/>
      <c r="Y18" s="168"/>
      <c r="Z18" s="168"/>
      <c r="AA18" s="168"/>
      <c r="AB18" s="210"/>
      <c r="AC18" s="210"/>
      <c r="AD18" s="210"/>
      <c r="AE18" s="210"/>
      <c r="AF18" s="210"/>
      <c r="AG18" s="210"/>
      <c r="AH18" s="210"/>
      <c r="AI18" s="210"/>
      <c r="AJ18" s="210"/>
      <c r="AK18" s="211"/>
      <c r="AL18" s="212"/>
      <c r="AM18" s="213"/>
      <c r="AN18" s="212"/>
      <c r="AO18" s="213"/>
      <c r="AP18" s="210"/>
      <c r="AQ18" s="210"/>
      <c r="AR18" s="210"/>
      <c r="AS18" s="210"/>
      <c r="AT18" s="210"/>
      <c r="AU18" s="210"/>
      <c r="AV18" s="210"/>
      <c r="AW18" s="210"/>
      <c r="AX18" s="210"/>
      <c r="AY18" s="210"/>
      <c r="AZ18" s="210"/>
      <c r="BA18" s="210"/>
      <c r="BB18" s="210"/>
      <c r="BC18" s="210"/>
      <c r="BD18" s="210"/>
      <c r="BE18" s="210"/>
      <c r="BF18" s="210"/>
      <c r="BG18" s="210"/>
      <c r="BH18" s="210"/>
      <c r="BI18" s="210"/>
      <c r="BJ18" s="210"/>
      <c r="BK18" s="210"/>
      <c r="BL18" s="210"/>
      <c r="BM18" s="210"/>
      <c r="BN18" s="210"/>
      <c r="BO18" s="210"/>
      <c r="BP18" s="210"/>
      <c r="BQ18" s="210"/>
      <c r="BR18" s="210"/>
      <c r="BS18" s="210"/>
      <c r="BT18" s="210"/>
      <c r="BU18" s="210"/>
      <c r="BV18" s="210"/>
      <c r="BW18" s="210"/>
      <c r="BX18" s="210"/>
      <c r="BY18" s="210"/>
      <c r="BZ18" s="210"/>
      <c r="CA18" s="210"/>
      <c r="CB18" s="210"/>
      <c r="CC18" s="210"/>
      <c r="CD18" s="219"/>
      <c r="CE18" s="219"/>
      <c r="CF18" s="219"/>
      <c r="CG18" s="220"/>
      <c r="CH18" s="221"/>
      <c r="CI18" s="222"/>
    </row>
    <row r="19">
      <c r="A19" s="218"/>
      <c r="B19" s="154"/>
      <c r="C19" s="178"/>
      <c r="D19" s="207"/>
      <c r="E19" s="208" t="str">
        <f t="shared" si="1"/>
        <v>-</v>
      </c>
      <c r="F19" s="209">
        <f t="shared" si="2"/>
        <v>0</v>
      </c>
      <c r="G19" s="208" t="str">
        <f>IFERROR(__xludf.DUMMYFUNCTION("IF(ISBLANK(D19), ""-"", COUNTA(FILTER($H19:CI19, $H$6:CI$6=""Core"")))"),"-")</f>
        <v>-</v>
      </c>
      <c r="H19" s="168"/>
      <c r="I19" s="168"/>
      <c r="J19" s="168"/>
      <c r="K19" s="168"/>
      <c r="L19" s="168"/>
      <c r="M19" s="168"/>
      <c r="N19" s="168"/>
      <c r="O19" s="168"/>
      <c r="P19" s="168"/>
      <c r="Q19" s="168"/>
      <c r="R19" s="168"/>
      <c r="S19" s="168"/>
      <c r="T19" s="168"/>
      <c r="U19" s="168"/>
      <c r="V19" s="168"/>
      <c r="W19" s="168"/>
      <c r="X19" s="168"/>
      <c r="Y19" s="168"/>
      <c r="Z19" s="168"/>
      <c r="AA19" s="168"/>
      <c r="AB19" s="210"/>
      <c r="AC19" s="210"/>
      <c r="AD19" s="210"/>
      <c r="AE19" s="210"/>
      <c r="AF19" s="210"/>
      <c r="AG19" s="210"/>
      <c r="AH19" s="210"/>
      <c r="AI19" s="210"/>
      <c r="AJ19" s="210"/>
      <c r="AK19" s="210"/>
      <c r="AL19" s="210"/>
      <c r="AM19" s="210"/>
      <c r="AN19" s="210"/>
      <c r="AO19" s="210"/>
      <c r="AP19" s="210"/>
      <c r="AQ19" s="210"/>
      <c r="AR19" s="210"/>
      <c r="AS19" s="210"/>
      <c r="AT19" s="210"/>
      <c r="AU19" s="210"/>
      <c r="AV19" s="210"/>
      <c r="AW19" s="210"/>
      <c r="AX19" s="210"/>
      <c r="AY19" s="210"/>
      <c r="AZ19" s="210"/>
      <c r="BA19" s="210"/>
      <c r="BB19" s="210"/>
      <c r="BC19" s="210"/>
      <c r="BD19" s="210"/>
      <c r="BE19" s="210"/>
      <c r="BF19" s="210"/>
      <c r="BG19" s="210"/>
      <c r="BH19" s="210"/>
      <c r="BI19" s="210"/>
      <c r="BJ19" s="210"/>
      <c r="BK19" s="210"/>
      <c r="BL19" s="210"/>
      <c r="BM19" s="210"/>
      <c r="BN19" s="210"/>
      <c r="BO19" s="210"/>
      <c r="BP19" s="210"/>
      <c r="BQ19" s="210"/>
      <c r="BR19" s="210"/>
      <c r="BS19" s="210"/>
      <c r="BT19" s="210"/>
      <c r="BU19" s="210"/>
      <c r="BV19" s="210"/>
      <c r="BW19" s="210"/>
      <c r="BX19" s="210"/>
      <c r="BY19" s="210"/>
      <c r="BZ19" s="210"/>
      <c r="CA19" s="210"/>
      <c r="CB19" s="210"/>
      <c r="CC19" s="210"/>
      <c r="CD19" s="219"/>
      <c r="CE19" s="219"/>
      <c r="CF19" s="219"/>
      <c r="CG19" s="220"/>
      <c r="CH19" s="221"/>
      <c r="CI19" s="222"/>
    </row>
    <row r="20">
      <c r="A20" s="218"/>
      <c r="B20" s="154"/>
      <c r="C20" s="178"/>
      <c r="D20" s="207"/>
      <c r="E20" s="208" t="str">
        <f t="shared" si="1"/>
        <v>-</v>
      </c>
      <c r="F20" s="209">
        <f t="shared" si="2"/>
        <v>0</v>
      </c>
      <c r="G20" s="208" t="str">
        <f>IFERROR(__xludf.DUMMYFUNCTION("IF(ISBLANK(D20), ""-"", COUNTA(FILTER($H20:CI20, $H$6:CI$6=""Core"")))"),"-")</f>
        <v>-</v>
      </c>
      <c r="H20" s="168"/>
      <c r="I20" s="168"/>
      <c r="J20" s="168"/>
      <c r="K20" s="168"/>
      <c r="L20" s="168"/>
      <c r="M20" s="168"/>
      <c r="N20" s="168"/>
      <c r="O20" s="168"/>
      <c r="P20" s="168"/>
      <c r="Q20" s="168"/>
      <c r="R20" s="168"/>
      <c r="S20" s="168"/>
      <c r="T20" s="168"/>
      <c r="U20" s="168"/>
      <c r="V20" s="168"/>
      <c r="W20" s="168"/>
      <c r="X20" s="168"/>
      <c r="Y20" s="168"/>
      <c r="Z20" s="168"/>
      <c r="AA20" s="168"/>
      <c r="AB20" s="210"/>
      <c r="AC20" s="210"/>
      <c r="AD20" s="210"/>
      <c r="AE20" s="210"/>
      <c r="AF20" s="210"/>
      <c r="AG20" s="210"/>
      <c r="AH20" s="210"/>
      <c r="AI20" s="210"/>
      <c r="AJ20" s="210"/>
      <c r="AK20" s="211"/>
      <c r="AL20" s="212"/>
      <c r="AM20" s="213"/>
      <c r="AN20" s="212"/>
      <c r="AO20" s="213"/>
      <c r="AP20" s="210"/>
      <c r="AQ20" s="210"/>
      <c r="AR20" s="210"/>
      <c r="AS20" s="210"/>
      <c r="AT20" s="210"/>
      <c r="AU20" s="210"/>
      <c r="AV20" s="210"/>
      <c r="AW20" s="210"/>
      <c r="AX20" s="210"/>
      <c r="AY20" s="210"/>
      <c r="AZ20" s="210"/>
      <c r="BA20" s="210"/>
      <c r="BB20" s="210"/>
      <c r="BC20" s="210"/>
      <c r="BD20" s="210"/>
      <c r="BE20" s="210"/>
      <c r="BF20" s="210"/>
      <c r="BG20" s="210"/>
      <c r="BH20" s="210"/>
      <c r="BI20" s="210"/>
      <c r="BJ20" s="210"/>
      <c r="BK20" s="210"/>
      <c r="BL20" s="210"/>
      <c r="BM20" s="210"/>
      <c r="BN20" s="210"/>
      <c r="BO20" s="210"/>
      <c r="BP20" s="210"/>
      <c r="BQ20" s="210"/>
      <c r="BR20" s="210"/>
      <c r="BS20" s="210"/>
      <c r="BT20" s="210"/>
      <c r="BU20" s="210"/>
      <c r="BV20" s="210"/>
      <c r="BW20" s="210"/>
      <c r="BX20" s="210"/>
      <c r="BY20" s="210"/>
      <c r="BZ20" s="210"/>
      <c r="CA20" s="210"/>
      <c r="CB20" s="210"/>
      <c r="CC20" s="210"/>
      <c r="CD20" s="219"/>
      <c r="CE20" s="219"/>
      <c r="CF20" s="219"/>
      <c r="CG20" s="220"/>
      <c r="CH20" s="221"/>
      <c r="CI20" s="222"/>
    </row>
    <row r="21">
      <c r="A21" s="218"/>
      <c r="B21" s="154"/>
      <c r="C21" s="178"/>
      <c r="D21" s="207"/>
      <c r="E21" s="208" t="str">
        <f t="shared" si="1"/>
        <v>-</v>
      </c>
      <c r="F21" s="209">
        <f t="shared" si="2"/>
        <v>0</v>
      </c>
      <c r="G21" s="208" t="str">
        <f>IFERROR(__xludf.DUMMYFUNCTION("IF(ISBLANK(D21), ""-"", COUNTA(FILTER($H21:CI21, $H$6:CI$6=""Core"")))"),"-")</f>
        <v>-</v>
      </c>
      <c r="H21" s="168"/>
      <c r="I21" s="168"/>
      <c r="J21" s="168"/>
      <c r="K21" s="168"/>
      <c r="L21" s="168"/>
      <c r="M21" s="168"/>
      <c r="N21" s="168"/>
      <c r="O21" s="168"/>
      <c r="P21" s="168"/>
      <c r="Q21" s="168"/>
      <c r="R21" s="168"/>
      <c r="S21" s="168"/>
      <c r="T21" s="168"/>
      <c r="U21" s="168"/>
      <c r="V21" s="168"/>
      <c r="W21" s="168"/>
      <c r="X21" s="168"/>
      <c r="Y21" s="168"/>
      <c r="Z21" s="168"/>
      <c r="AA21" s="168"/>
      <c r="AB21" s="210"/>
      <c r="AC21" s="210"/>
      <c r="AD21" s="210"/>
      <c r="AE21" s="210"/>
      <c r="AF21" s="210"/>
      <c r="AG21" s="210"/>
      <c r="AH21" s="210"/>
      <c r="AI21" s="210"/>
      <c r="AJ21" s="210"/>
      <c r="AK21" s="210"/>
      <c r="AL21" s="210"/>
      <c r="AM21" s="210"/>
      <c r="AN21" s="210"/>
      <c r="AO21" s="210"/>
      <c r="AP21" s="210"/>
      <c r="AQ21" s="210"/>
      <c r="AR21" s="210"/>
      <c r="AS21" s="210"/>
      <c r="AT21" s="210"/>
      <c r="AU21" s="210"/>
      <c r="AV21" s="210"/>
      <c r="AW21" s="210"/>
      <c r="AX21" s="210"/>
      <c r="AY21" s="210"/>
      <c r="AZ21" s="210"/>
      <c r="BA21" s="210"/>
      <c r="BB21" s="210"/>
      <c r="BC21" s="210"/>
      <c r="BD21" s="210"/>
      <c r="BE21" s="210"/>
      <c r="BF21" s="210"/>
      <c r="BG21" s="210"/>
      <c r="BH21" s="210"/>
      <c r="BI21" s="210"/>
      <c r="BJ21" s="210"/>
      <c r="BK21" s="210"/>
      <c r="BL21" s="210"/>
      <c r="BM21" s="210"/>
      <c r="BN21" s="210"/>
      <c r="BO21" s="210"/>
      <c r="BP21" s="210"/>
      <c r="BQ21" s="210"/>
      <c r="BR21" s="210"/>
      <c r="BS21" s="210"/>
      <c r="BT21" s="210"/>
      <c r="BU21" s="210"/>
      <c r="BV21" s="210"/>
      <c r="BW21" s="210"/>
      <c r="BX21" s="210"/>
      <c r="BY21" s="210"/>
      <c r="BZ21" s="210"/>
      <c r="CA21" s="210"/>
      <c r="CB21" s="210"/>
      <c r="CC21" s="210"/>
      <c r="CD21" s="219"/>
      <c r="CE21" s="219"/>
      <c r="CF21" s="219"/>
      <c r="CG21" s="220"/>
      <c r="CH21" s="221"/>
      <c r="CI21" s="222"/>
    </row>
    <row r="22">
      <c r="A22" s="218"/>
      <c r="B22" s="154"/>
      <c r="C22" s="178"/>
      <c r="D22" s="207"/>
      <c r="E22" s="208" t="str">
        <f t="shared" si="1"/>
        <v>-</v>
      </c>
      <c r="F22" s="209">
        <f t="shared" si="2"/>
        <v>0</v>
      </c>
      <c r="G22" s="208" t="str">
        <f>IFERROR(__xludf.DUMMYFUNCTION("IF(ISBLANK(D22), ""-"", COUNTA(FILTER($H22:CI22, $H$6:CI$6=""Core"")))"),"-")</f>
        <v>-</v>
      </c>
      <c r="H22" s="168"/>
      <c r="I22" s="168"/>
      <c r="J22" s="168"/>
      <c r="K22" s="168"/>
      <c r="L22" s="168"/>
      <c r="M22" s="168"/>
      <c r="N22" s="168"/>
      <c r="O22" s="168"/>
      <c r="P22" s="168"/>
      <c r="Q22" s="168"/>
      <c r="R22" s="168"/>
      <c r="S22" s="168"/>
      <c r="T22" s="168"/>
      <c r="U22" s="168"/>
      <c r="V22" s="168"/>
      <c r="W22" s="168"/>
      <c r="X22" s="168"/>
      <c r="Y22" s="168"/>
      <c r="Z22" s="168"/>
      <c r="AA22" s="168"/>
      <c r="AB22" s="210"/>
      <c r="AC22" s="210"/>
      <c r="AD22" s="210"/>
      <c r="AE22" s="210"/>
      <c r="AF22" s="210"/>
      <c r="AG22" s="210"/>
      <c r="AH22" s="210"/>
      <c r="AI22" s="210"/>
      <c r="AJ22" s="210"/>
      <c r="AK22" s="211"/>
      <c r="AL22" s="212"/>
      <c r="AM22" s="213"/>
      <c r="AN22" s="212"/>
      <c r="AO22" s="213"/>
      <c r="AP22" s="210"/>
      <c r="AQ22" s="210"/>
      <c r="AR22" s="210"/>
      <c r="AS22" s="210"/>
      <c r="AT22" s="210"/>
      <c r="AU22" s="210"/>
      <c r="AV22" s="210"/>
      <c r="AW22" s="210"/>
      <c r="AX22" s="210"/>
      <c r="AY22" s="210"/>
      <c r="AZ22" s="210"/>
      <c r="BA22" s="210"/>
      <c r="BB22" s="210"/>
      <c r="BC22" s="210"/>
      <c r="BD22" s="210"/>
      <c r="BE22" s="210"/>
      <c r="BF22" s="210"/>
      <c r="BG22" s="210"/>
      <c r="BH22" s="210"/>
      <c r="BI22" s="210"/>
      <c r="BJ22" s="210"/>
      <c r="BK22" s="210"/>
      <c r="BL22" s="210"/>
      <c r="BM22" s="210"/>
      <c r="BN22" s="210"/>
      <c r="BO22" s="210"/>
      <c r="BP22" s="210"/>
      <c r="BQ22" s="210"/>
      <c r="BR22" s="210"/>
      <c r="BS22" s="210"/>
      <c r="BT22" s="210"/>
      <c r="BU22" s="210"/>
      <c r="BV22" s="210"/>
      <c r="BW22" s="210"/>
      <c r="BX22" s="210"/>
      <c r="BY22" s="210"/>
      <c r="BZ22" s="210"/>
      <c r="CA22" s="210"/>
      <c r="CB22" s="210"/>
      <c r="CC22" s="210"/>
      <c r="CD22" s="219"/>
      <c r="CE22" s="219"/>
      <c r="CF22" s="219"/>
      <c r="CG22" s="220"/>
      <c r="CH22" s="221"/>
      <c r="CI22" s="222"/>
    </row>
    <row r="23">
      <c r="A23" s="218"/>
      <c r="B23" s="154"/>
      <c r="C23" s="178"/>
      <c r="D23" s="207"/>
      <c r="E23" s="208" t="str">
        <f t="shared" si="1"/>
        <v>-</v>
      </c>
      <c r="F23" s="209">
        <f t="shared" si="2"/>
        <v>0</v>
      </c>
      <c r="G23" s="208" t="str">
        <f>IFERROR(__xludf.DUMMYFUNCTION("IF(ISBLANK(D23), ""-"", COUNTA(FILTER($H23:CI23, $H$6:CI$6=""Core"")))"),"-")</f>
        <v>-</v>
      </c>
      <c r="H23" s="168"/>
      <c r="I23" s="168"/>
      <c r="J23" s="168"/>
      <c r="K23" s="168"/>
      <c r="L23" s="168"/>
      <c r="M23" s="168"/>
      <c r="N23" s="168"/>
      <c r="O23" s="168"/>
      <c r="P23" s="168"/>
      <c r="Q23" s="168"/>
      <c r="R23" s="168"/>
      <c r="S23" s="168"/>
      <c r="T23" s="168"/>
      <c r="U23" s="168"/>
      <c r="V23" s="168"/>
      <c r="W23" s="168"/>
      <c r="X23" s="168"/>
      <c r="Y23" s="168"/>
      <c r="Z23" s="168"/>
      <c r="AA23" s="168"/>
      <c r="AB23" s="210"/>
      <c r="AC23" s="210"/>
      <c r="AD23" s="210"/>
      <c r="AE23" s="210"/>
      <c r="AF23" s="210"/>
      <c r="AG23" s="210"/>
      <c r="AH23" s="210"/>
      <c r="AI23" s="210"/>
      <c r="AJ23" s="210"/>
      <c r="AK23" s="210"/>
      <c r="AL23" s="210"/>
      <c r="AM23" s="210"/>
      <c r="AN23" s="210"/>
      <c r="AO23" s="210"/>
      <c r="AP23" s="210"/>
      <c r="AQ23" s="210"/>
      <c r="AR23" s="210"/>
      <c r="AS23" s="210"/>
      <c r="AT23" s="210"/>
      <c r="AU23" s="210"/>
      <c r="AV23" s="210"/>
      <c r="AW23" s="210"/>
      <c r="AX23" s="210"/>
      <c r="AY23" s="210"/>
      <c r="AZ23" s="210"/>
      <c r="BA23" s="210"/>
      <c r="BB23" s="210"/>
      <c r="BC23" s="210"/>
      <c r="BD23" s="210"/>
      <c r="BE23" s="210"/>
      <c r="BF23" s="210"/>
      <c r="BG23" s="210"/>
      <c r="BH23" s="210"/>
      <c r="BI23" s="210"/>
      <c r="BJ23" s="210"/>
      <c r="BK23" s="210"/>
      <c r="BL23" s="210"/>
      <c r="BM23" s="210"/>
      <c r="BN23" s="210"/>
      <c r="BO23" s="210"/>
      <c r="BP23" s="210"/>
      <c r="BQ23" s="210"/>
      <c r="BR23" s="210"/>
      <c r="BS23" s="210"/>
      <c r="BT23" s="210"/>
      <c r="BU23" s="210"/>
      <c r="BV23" s="210"/>
      <c r="BW23" s="210"/>
      <c r="BX23" s="210"/>
      <c r="BY23" s="210"/>
      <c r="BZ23" s="210"/>
      <c r="CA23" s="210"/>
      <c r="CB23" s="210"/>
      <c r="CC23" s="210"/>
      <c r="CD23" s="219"/>
      <c r="CE23" s="219"/>
      <c r="CF23" s="219"/>
      <c r="CG23" s="220"/>
      <c r="CH23" s="221"/>
      <c r="CI23" s="222"/>
    </row>
    <row r="24">
      <c r="A24" s="218"/>
      <c r="B24" s="154"/>
      <c r="C24" s="178"/>
      <c r="D24" s="207"/>
      <c r="E24" s="208" t="str">
        <f t="shared" si="1"/>
        <v>-</v>
      </c>
      <c r="F24" s="209">
        <f t="shared" si="2"/>
        <v>0</v>
      </c>
      <c r="G24" s="208" t="str">
        <f>IFERROR(__xludf.DUMMYFUNCTION("IF(ISBLANK(D24), ""-"", COUNTA(FILTER($H24:CI24, $H$6:CI$6=""Core"")))"),"-")</f>
        <v>-</v>
      </c>
      <c r="H24" s="168"/>
      <c r="I24" s="168"/>
      <c r="J24" s="168"/>
      <c r="K24" s="168"/>
      <c r="L24" s="168"/>
      <c r="M24" s="168"/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8"/>
      <c r="Y24" s="168"/>
      <c r="Z24" s="168"/>
      <c r="AA24" s="168"/>
      <c r="AB24" s="210"/>
      <c r="AC24" s="210"/>
      <c r="AD24" s="210"/>
      <c r="AE24" s="210"/>
      <c r="AF24" s="210"/>
      <c r="AG24" s="210"/>
      <c r="AH24" s="210"/>
      <c r="AI24" s="210"/>
      <c r="AJ24" s="210"/>
      <c r="AK24" s="211"/>
      <c r="AL24" s="212"/>
      <c r="AM24" s="213"/>
      <c r="AN24" s="212"/>
      <c r="AO24" s="213"/>
      <c r="AP24" s="210"/>
      <c r="AQ24" s="210"/>
      <c r="AR24" s="210"/>
      <c r="AS24" s="210"/>
      <c r="AT24" s="210"/>
      <c r="AU24" s="210"/>
      <c r="AV24" s="210"/>
      <c r="AW24" s="210"/>
      <c r="AX24" s="210"/>
      <c r="AY24" s="210"/>
      <c r="AZ24" s="210"/>
      <c r="BA24" s="210"/>
      <c r="BB24" s="210"/>
      <c r="BC24" s="210"/>
      <c r="BD24" s="210"/>
      <c r="BE24" s="210"/>
      <c r="BF24" s="210"/>
      <c r="BG24" s="210"/>
      <c r="BH24" s="210"/>
      <c r="BI24" s="210"/>
      <c r="BJ24" s="210"/>
      <c r="BK24" s="210"/>
      <c r="BL24" s="210"/>
      <c r="BM24" s="210"/>
      <c r="BN24" s="210"/>
      <c r="BO24" s="210"/>
      <c r="BP24" s="210"/>
      <c r="BQ24" s="210"/>
      <c r="BR24" s="210"/>
      <c r="BS24" s="210"/>
      <c r="BT24" s="210"/>
      <c r="BU24" s="210"/>
      <c r="BV24" s="210"/>
      <c r="BW24" s="210"/>
      <c r="BX24" s="210"/>
      <c r="BY24" s="210"/>
      <c r="BZ24" s="210"/>
      <c r="CA24" s="210"/>
      <c r="CB24" s="210"/>
      <c r="CC24" s="210"/>
      <c r="CD24" s="219"/>
      <c r="CE24" s="219"/>
      <c r="CF24" s="219"/>
      <c r="CG24" s="220"/>
      <c r="CH24" s="221"/>
      <c r="CI24" s="222"/>
    </row>
    <row r="25">
      <c r="A25" s="218"/>
      <c r="B25" s="154"/>
      <c r="C25" s="178"/>
      <c r="D25" s="207"/>
      <c r="E25" s="208" t="str">
        <f t="shared" si="1"/>
        <v>-</v>
      </c>
      <c r="F25" s="209">
        <f t="shared" si="2"/>
        <v>0</v>
      </c>
      <c r="G25" s="208" t="str">
        <f>IFERROR(__xludf.DUMMYFUNCTION("IF(ISBLANK(D25), ""-"", COUNTA(FILTER($H25:CI25, $H$6:CI$6=""Core"")))"),"-")</f>
        <v>-</v>
      </c>
      <c r="H25" s="168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68"/>
      <c r="AA25" s="168"/>
      <c r="AB25" s="210"/>
      <c r="AC25" s="210"/>
      <c r="AD25" s="210"/>
      <c r="AE25" s="210"/>
      <c r="AF25" s="210"/>
      <c r="AG25" s="210"/>
      <c r="AH25" s="210"/>
      <c r="AI25" s="210"/>
      <c r="AJ25" s="210"/>
      <c r="AK25" s="210"/>
      <c r="AL25" s="210"/>
      <c r="AM25" s="210"/>
      <c r="AN25" s="210"/>
      <c r="AO25" s="210"/>
      <c r="AP25" s="210"/>
      <c r="AQ25" s="210"/>
      <c r="AR25" s="210"/>
      <c r="AS25" s="210"/>
      <c r="AT25" s="210"/>
      <c r="AU25" s="210"/>
      <c r="AV25" s="210"/>
      <c r="AW25" s="210"/>
      <c r="AX25" s="210"/>
      <c r="AY25" s="210"/>
      <c r="AZ25" s="210"/>
      <c r="BA25" s="210"/>
      <c r="BB25" s="210"/>
      <c r="BC25" s="210"/>
      <c r="BD25" s="210"/>
      <c r="BE25" s="210"/>
      <c r="BF25" s="210"/>
      <c r="BG25" s="210"/>
      <c r="BH25" s="210"/>
      <c r="BI25" s="210"/>
      <c r="BJ25" s="210"/>
      <c r="BK25" s="210"/>
      <c r="BL25" s="210"/>
      <c r="BM25" s="210"/>
      <c r="BN25" s="210"/>
      <c r="BO25" s="210"/>
      <c r="BP25" s="210"/>
      <c r="BQ25" s="210"/>
      <c r="BR25" s="210"/>
      <c r="BS25" s="210"/>
      <c r="BT25" s="210"/>
      <c r="BU25" s="210"/>
      <c r="BV25" s="210"/>
      <c r="BW25" s="210"/>
      <c r="BX25" s="210"/>
      <c r="BY25" s="210"/>
      <c r="BZ25" s="210"/>
      <c r="CA25" s="210"/>
      <c r="CB25" s="210"/>
      <c r="CC25" s="210"/>
      <c r="CD25" s="219"/>
      <c r="CE25" s="219"/>
      <c r="CF25" s="219"/>
      <c r="CG25" s="220"/>
      <c r="CH25" s="221"/>
      <c r="CI25" s="222"/>
    </row>
    <row r="26">
      <c r="A26" s="218"/>
      <c r="B26" s="154"/>
      <c r="C26" s="178"/>
      <c r="D26" s="207"/>
      <c r="E26" s="208" t="str">
        <f t="shared" si="1"/>
        <v>-</v>
      </c>
      <c r="F26" s="209">
        <f t="shared" si="2"/>
        <v>0</v>
      </c>
      <c r="G26" s="208" t="str">
        <f>IFERROR(__xludf.DUMMYFUNCTION("IF(ISBLANK(D26), ""-"", COUNTA(FILTER($H26:CI26, $H$6:CI$6=""Core"")))"),"-")</f>
        <v>-</v>
      </c>
      <c r="H26" s="168"/>
      <c r="I26" s="168"/>
      <c r="J26" s="168"/>
      <c r="K26" s="168"/>
      <c r="L26" s="168"/>
      <c r="M26" s="168"/>
      <c r="N26" s="168"/>
      <c r="O26" s="168"/>
      <c r="P26" s="168"/>
      <c r="Q26" s="168"/>
      <c r="R26" s="168"/>
      <c r="S26" s="168"/>
      <c r="T26" s="168"/>
      <c r="U26" s="168"/>
      <c r="V26" s="168"/>
      <c r="W26" s="168"/>
      <c r="X26" s="168"/>
      <c r="Y26" s="168"/>
      <c r="Z26" s="168"/>
      <c r="AA26" s="168"/>
      <c r="AB26" s="210"/>
      <c r="AC26" s="210"/>
      <c r="AD26" s="210"/>
      <c r="AE26" s="210"/>
      <c r="AF26" s="210"/>
      <c r="AG26" s="210"/>
      <c r="AH26" s="210"/>
      <c r="AI26" s="210"/>
      <c r="AJ26" s="210"/>
      <c r="AK26" s="211"/>
      <c r="AL26" s="212"/>
      <c r="AM26" s="213"/>
      <c r="AN26" s="212"/>
      <c r="AO26" s="213"/>
      <c r="AP26" s="210"/>
      <c r="AQ26" s="210"/>
      <c r="AR26" s="210"/>
      <c r="AS26" s="210"/>
      <c r="AT26" s="210"/>
      <c r="AU26" s="210"/>
      <c r="AV26" s="210"/>
      <c r="AW26" s="210"/>
      <c r="AX26" s="210"/>
      <c r="AY26" s="210"/>
      <c r="AZ26" s="210"/>
      <c r="BA26" s="210"/>
      <c r="BB26" s="210"/>
      <c r="BC26" s="210"/>
      <c r="BD26" s="210"/>
      <c r="BE26" s="210"/>
      <c r="BF26" s="210"/>
      <c r="BG26" s="210"/>
      <c r="BH26" s="210"/>
      <c r="BI26" s="210"/>
      <c r="BJ26" s="210"/>
      <c r="BK26" s="210"/>
      <c r="BL26" s="210"/>
      <c r="BM26" s="210"/>
      <c r="BN26" s="210"/>
      <c r="BO26" s="210"/>
      <c r="BP26" s="210"/>
      <c r="BQ26" s="210"/>
      <c r="BR26" s="210"/>
      <c r="BS26" s="210"/>
      <c r="BT26" s="210"/>
      <c r="BU26" s="210"/>
      <c r="BV26" s="210"/>
      <c r="BW26" s="210"/>
      <c r="BX26" s="210"/>
      <c r="BY26" s="210"/>
      <c r="BZ26" s="210"/>
      <c r="CA26" s="210"/>
      <c r="CB26" s="210"/>
      <c r="CC26" s="210"/>
      <c r="CD26" s="219"/>
      <c r="CE26" s="219"/>
      <c r="CF26" s="219"/>
      <c r="CG26" s="220"/>
      <c r="CH26" s="221"/>
      <c r="CI26" s="222"/>
    </row>
    <row r="27">
      <c r="A27" s="218"/>
      <c r="B27" s="154"/>
      <c r="C27" s="178"/>
      <c r="D27" s="207"/>
      <c r="E27" s="208" t="str">
        <f t="shared" si="1"/>
        <v>-</v>
      </c>
      <c r="F27" s="209">
        <f t="shared" si="2"/>
        <v>0</v>
      </c>
      <c r="G27" s="208" t="str">
        <f>IFERROR(__xludf.DUMMYFUNCTION("IF(ISBLANK(D27), ""-"", COUNTA(FILTER($H27:CI27, $H$6:CI$6=""Core"")))"),"-")</f>
        <v>-</v>
      </c>
      <c r="H27" s="168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8"/>
      <c r="Y27" s="168"/>
      <c r="Z27" s="168"/>
      <c r="AA27" s="168"/>
      <c r="AB27" s="210"/>
      <c r="AC27" s="210"/>
      <c r="AD27" s="210"/>
      <c r="AE27" s="210"/>
      <c r="AF27" s="210"/>
      <c r="AG27" s="210"/>
      <c r="AH27" s="210"/>
      <c r="AI27" s="210"/>
      <c r="AJ27" s="210"/>
      <c r="AK27" s="210"/>
      <c r="AL27" s="210"/>
      <c r="AM27" s="210"/>
      <c r="AN27" s="210"/>
      <c r="AO27" s="210"/>
      <c r="AP27" s="210"/>
      <c r="AQ27" s="210"/>
      <c r="AR27" s="210"/>
      <c r="AS27" s="210"/>
      <c r="AT27" s="210"/>
      <c r="AU27" s="210"/>
      <c r="AV27" s="210"/>
      <c r="AW27" s="210"/>
      <c r="AX27" s="210"/>
      <c r="AY27" s="210"/>
      <c r="AZ27" s="210"/>
      <c r="BA27" s="210"/>
      <c r="BB27" s="210"/>
      <c r="BC27" s="210"/>
      <c r="BD27" s="210"/>
      <c r="BE27" s="210"/>
      <c r="BF27" s="210"/>
      <c r="BG27" s="210"/>
      <c r="BH27" s="210"/>
      <c r="BI27" s="210"/>
      <c r="BJ27" s="210"/>
      <c r="BK27" s="210"/>
      <c r="BL27" s="210"/>
      <c r="BM27" s="210"/>
      <c r="BN27" s="210"/>
      <c r="BO27" s="210"/>
      <c r="BP27" s="210"/>
      <c r="BQ27" s="210"/>
      <c r="BR27" s="210"/>
      <c r="BS27" s="210"/>
      <c r="BT27" s="210"/>
      <c r="BU27" s="210"/>
      <c r="BV27" s="210"/>
      <c r="BW27" s="210"/>
      <c r="BX27" s="210"/>
      <c r="BY27" s="210"/>
      <c r="BZ27" s="210"/>
      <c r="CA27" s="210"/>
      <c r="CB27" s="210"/>
      <c r="CC27" s="210"/>
      <c r="CD27" s="219"/>
      <c r="CE27" s="219"/>
      <c r="CF27" s="219"/>
      <c r="CG27" s="220"/>
      <c r="CH27" s="221"/>
      <c r="CI27" s="222"/>
    </row>
    <row r="28">
      <c r="A28" s="218"/>
      <c r="B28" s="154"/>
      <c r="C28" s="178"/>
      <c r="D28" s="207"/>
      <c r="E28" s="208" t="str">
        <f t="shared" si="1"/>
        <v>-</v>
      </c>
      <c r="F28" s="209">
        <f t="shared" si="2"/>
        <v>0</v>
      </c>
      <c r="G28" s="208" t="str">
        <f>IFERROR(__xludf.DUMMYFUNCTION("IF(ISBLANK(D28), ""-"", COUNTA(FILTER($H28:CI28, $H$6:CI$6=""Core"")))"),"-")</f>
        <v>-</v>
      </c>
      <c r="H28" s="168"/>
      <c r="I28" s="168"/>
      <c r="J28" s="168"/>
      <c r="K28" s="168"/>
      <c r="L28" s="168"/>
      <c r="M28" s="168"/>
      <c r="N28" s="168"/>
      <c r="O28" s="168"/>
      <c r="P28" s="168"/>
      <c r="Q28" s="168"/>
      <c r="R28" s="168"/>
      <c r="S28" s="168"/>
      <c r="T28" s="168"/>
      <c r="U28" s="168"/>
      <c r="V28" s="168"/>
      <c r="W28" s="168"/>
      <c r="X28" s="168"/>
      <c r="Y28" s="168"/>
      <c r="Z28" s="168"/>
      <c r="AA28" s="168"/>
      <c r="AB28" s="210"/>
      <c r="AC28" s="210"/>
      <c r="AD28" s="210"/>
      <c r="AE28" s="210"/>
      <c r="AF28" s="210"/>
      <c r="AG28" s="210"/>
      <c r="AH28" s="210"/>
      <c r="AI28" s="210"/>
      <c r="AJ28" s="210"/>
      <c r="AK28" s="211"/>
      <c r="AL28" s="212"/>
      <c r="AM28" s="213"/>
      <c r="AN28" s="212"/>
      <c r="AO28" s="213"/>
      <c r="AP28" s="210"/>
      <c r="AQ28" s="210"/>
      <c r="AR28" s="210"/>
      <c r="AS28" s="210"/>
      <c r="AT28" s="210"/>
      <c r="AU28" s="210"/>
      <c r="AV28" s="210"/>
      <c r="AW28" s="210"/>
      <c r="AX28" s="210"/>
      <c r="AY28" s="210"/>
      <c r="AZ28" s="210"/>
      <c r="BA28" s="210"/>
      <c r="BB28" s="210"/>
      <c r="BC28" s="210"/>
      <c r="BD28" s="210"/>
      <c r="BE28" s="210"/>
      <c r="BF28" s="210"/>
      <c r="BG28" s="210"/>
      <c r="BH28" s="210"/>
      <c r="BI28" s="210"/>
      <c r="BJ28" s="210"/>
      <c r="BK28" s="210"/>
      <c r="BL28" s="210"/>
      <c r="BM28" s="210"/>
      <c r="BN28" s="210"/>
      <c r="BO28" s="210"/>
      <c r="BP28" s="210"/>
      <c r="BQ28" s="210"/>
      <c r="BR28" s="210"/>
      <c r="BS28" s="210"/>
      <c r="BT28" s="210"/>
      <c r="BU28" s="210"/>
      <c r="BV28" s="210"/>
      <c r="BW28" s="210"/>
      <c r="BX28" s="210"/>
      <c r="BY28" s="210"/>
      <c r="BZ28" s="210"/>
      <c r="CA28" s="210"/>
      <c r="CB28" s="210"/>
      <c r="CC28" s="210"/>
      <c r="CD28" s="219"/>
      <c r="CE28" s="219"/>
      <c r="CF28" s="219"/>
      <c r="CG28" s="220"/>
      <c r="CH28" s="221"/>
      <c r="CI28" s="222"/>
    </row>
    <row r="29">
      <c r="A29" s="218"/>
      <c r="B29" s="154"/>
      <c r="C29" s="178"/>
      <c r="D29" s="207"/>
      <c r="E29" s="208" t="str">
        <f t="shared" si="1"/>
        <v>-</v>
      </c>
      <c r="F29" s="209">
        <f t="shared" si="2"/>
        <v>0</v>
      </c>
      <c r="G29" s="208" t="str">
        <f>IFERROR(__xludf.DUMMYFUNCTION("IF(ISBLANK(D29), ""-"", COUNTA(FILTER($H29:CI29, $H$6:CI$6=""Core"")))"),"-")</f>
        <v>-</v>
      </c>
      <c r="H29" s="168"/>
      <c r="I29" s="168"/>
      <c r="J29" s="168"/>
      <c r="K29" s="168"/>
      <c r="L29" s="168"/>
      <c r="M29" s="168"/>
      <c r="N29" s="168"/>
      <c r="O29" s="168"/>
      <c r="P29" s="168"/>
      <c r="Q29" s="168"/>
      <c r="R29" s="168"/>
      <c r="S29" s="168"/>
      <c r="T29" s="168"/>
      <c r="U29" s="168"/>
      <c r="V29" s="168"/>
      <c r="W29" s="168"/>
      <c r="X29" s="168"/>
      <c r="Y29" s="168"/>
      <c r="Z29" s="168"/>
      <c r="AA29" s="168"/>
      <c r="AB29" s="210"/>
      <c r="AC29" s="210"/>
      <c r="AD29" s="210"/>
      <c r="AE29" s="210"/>
      <c r="AF29" s="210"/>
      <c r="AG29" s="210"/>
      <c r="AH29" s="210"/>
      <c r="AI29" s="210"/>
      <c r="AJ29" s="210"/>
      <c r="AK29" s="210"/>
      <c r="AL29" s="210"/>
      <c r="AM29" s="210"/>
      <c r="AN29" s="210"/>
      <c r="AO29" s="210"/>
      <c r="AP29" s="210"/>
      <c r="AQ29" s="210"/>
      <c r="AR29" s="210"/>
      <c r="AS29" s="210"/>
      <c r="AT29" s="210"/>
      <c r="AU29" s="210"/>
      <c r="AV29" s="210"/>
      <c r="AW29" s="210"/>
      <c r="AX29" s="210"/>
      <c r="AY29" s="210"/>
      <c r="AZ29" s="210"/>
      <c r="BA29" s="210"/>
      <c r="BB29" s="210"/>
      <c r="BC29" s="210"/>
      <c r="BD29" s="210"/>
      <c r="BE29" s="210"/>
      <c r="BF29" s="210"/>
      <c r="BG29" s="210"/>
      <c r="BH29" s="210"/>
      <c r="BI29" s="210"/>
      <c r="BJ29" s="210"/>
      <c r="BK29" s="210"/>
      <c r="BL29" s="210"/>
      <c r="BM29" s="210"/>
      <c r="BN29" s="210"/>
      <c r="BO29" s="210"/>
      <c r="BP29" s="210"/>
      <c r="BQ29" s="210"/>
      <c r="BR29" s="210"/>
      <c r="BS29" s="210"/>
      <c r="BT29" s="210"/>
      <c r="BU29" s="210"/>
      <c r="BV29" s="210"/>
      <c r="BW29" s="210"/>
      <c r="BX29" s="210"/>
      <c r="BY29" s="210"/>
      <c r="BZ29" s="210"/>
      <c r="CA29" s="210"/>
      <c r="CB29" s="210"/>
      <c r="CC29" s="210"/>
      <c r="CD29" s="219"/>
      <c r="CE29" s="219"/>
      <c r="CF29" s="219"/>
      <c r="CG29" s="220"/>
      <c r="CH29" s="221"/>
      <c r="CI29" s="222"/>
    </row>
    <row r="30">
      <c r="A30" s="218"/>
      <c r="B30" s="154"/>
      <c r="C30" s="178"/>
      <c r="D30" s="207"/>
      <c r="E30" s="208" t="str">
        <f t="shared" si="1"/>
        <v>-</v>
      </c>
      <c r="F30" s="209">
        <f t="shared" si="2"/>
        <v>0</v>
      </c>
      <c r="G30" s="208" t="str">
        <f>IFERROR(__xludf.DUMMYFUNCTION("IF(ISBLANK(D30), ""-"", COUNTA(FILTER($H30:CI30, $H$6:CI$6=""Core"")))"),"-")</f>
        <v>-</v>
      </c>
      <c r="H30" s="168"/>
      <c r="I30" s="168"/>
      <c r="J30" s="168"/>
      <c r="K30" s="168"/>
      <c r="L30" s="168"/>
      <c r="M30" s="168"/>
      <c r="N30" s="168"/>
      <c r="O30" s="168"/>
      <c r="P30" s="168"/>
      <c r="Q30" s="168"/>
      <c r="R30" s="168"/>
      <c r="S30" s="168"/>
      <c r="T30" s="168"/>
      <c r="U30" s="168"/>
      <c r="V30" s="168"/>
      <c r="W30" s="168"/>
      <c r="X30" s="168"/>
      <c r="Y30" s="168"/>
      <c r="Z30" s="168"/>
      <c r="AA30" s="168"/>
      <c r="AB30" s="210"/>
      <c r="AC30" s="210"/>
      <c r="AD30" s="210"/>
      <c r="AE30" s="210"/>
      <c r="AF30" s="210"/>
      <c r="AG30" s="210"/>
      <c r="AH30" s="210"/>
      <c r="AI30" s="210"/>
      <c r="AJ30" s="210"/>
      <c r="AK30" s="211"/>
      <c r="AL30" s="212"/>
      <c r="AM30" s="213"/>
      <c r="AN30" s="212"/>
      <c r="AO30" s="213"/>
      <c r="AP30" s="210"/>
      <c r="AQ30" s="210"/>
      <c r="AR30" s="210"/>
      <c r="AS30" s="210"/>
      <c r="AT30" s="210"/>
      <c r="AU30" s="210"/>
      <c r="AV30" s="210"/>
      <c r="AW30" s="210"/>
      <c r="AX30" s="210"/>
      <c r="AY30" s="210"/>
      <c r="AZ30" s="210"/>
      <c r="BA30" s="210"/>
      <c r="BB30" s="210"/>
      <c r="BC30" s="210"/>
      <c r="BD30" s="210"/>
      <c r="BE30" s="210"/>
      <c r="BF30" s="210"/>
      <c r="BG30" s="210"/>
      <c r="BH30" s="210"/>
      <c r="BI30" s="210"/>
      <c r="BJ30" s="210"/>
      <c r="BK30" s="210"/>
      <c r="BL30" s="210"/>
      <c r="BM30" s="210"/>
      <c r="BN30" s="210"/>
      <c r="BO30" s="210"/>
      <c r="BP30" s="210"/>
      <c r="BQ30" s="210"/>
      <c r="BR30" s="210"/>
      <c r="BS30" s="210"/>
      <c r="BT30" s="210"/>
      <c r="BU30" s="210"/>
      <c r="BV30" s="210"/>
      <c r="BW30" s="210"/>
      <c r="BX30" s="210"/>
      <c r="BY30" s="210"/>
      <c r="BZ30" s="210"/>
      <c r="CA30" s="210"/>
      <c r="CB30" s="210"/>
      <c r="CC30" s="210"/>
      <c r="CD30" s="219"/>
      <c r="CE30" s="219"/>
      <c r="CF30" s="219"/>
      <c r="CG30" s="220"/>
      <c r="CH30" s="221"/>
      <c r="CI30" s="222"/>
    </row>
    <row r="31">
      <c r="A31" s="218"/>
      <c r="B31" s="154"/>
      <c r="C31" s="178"/>
      <c r="D31" s="207"/>
      <c r="E31" s="208" t="str">
        <f t="shared" si="1"/>
        <v>-</v>
      </c>
      <c r="F31" s="209">
        <f t="shared" si="2"/>
        <v>0</v>
      </c>
      <c r="G31" s="208" t="str">
        <f>IFERROR(__xludf.DUMMYFUNCTION("IF(ISBLANK(D31), ""-"", COUNTA(FILTER($H31:CI31, $H$6:CI$6=""Core"")))"),"-")</f>
        <v>-</v>
      </c>
      <c r="H31" s="168"/>
      <c r="I31" s="168"/>
      <c r="J31" s="168"/>
      <c r="K31" s="168"/>
      <c r="L31" s="168"/>
      <c r="M31" s="168"/>
      <c r="N31" s="168"/>
      <c r="O31" s="168"/>
      <c r="P31" s="168"/>
      <c r="Q31" s="168"/>
      <c r="R31" s="168"/>
      <c r="S31" s="168"/>
      <c r="T31" s="168"/>
      <c r="U31" s="168"/>
      <c r="V31" s="168"/>
      <c r="W31" s="168"/>
      <c r="X31" s="168"/>
      <c r="Y31" s="168"/>
      <c r="Z31" s="168"/>
      <c r="AA31" s="168"/>
      <c r="AB31" s="210"/>
      <c r="AC31" s="210"/>
      <c r="AD31" s="210"/>
      <c r="AE31" s="210"/>
      <c r="AF31" s="210"/>
      <c r="AG31" s="210"/>
      <c r="AH31" s="210"/>
      <c r="AI31" s="210"/>
      <c r="AJ31" s="210"/>
      <c r="AK31" s="210"/>
      <c r="AL31" s="210"/>
      <c r="AM31" s="210"/>
      <c r="AN31" s="210"/>
      <c r="AO31" s="210"/>
      <c r="AP31" s="210"/>
      <c r="AQ31" s="210"/>
      <c r="AR31" s="210"/>
      <c r="AS31" s="210"/>
      <c r="AT31" s="210"/>
      <c r="AU31" s="210"/>
      <c r="AV31" s="210"/>
      <c r="AW31" s="210"/>
      <c r="AX31" s="210"/>
      <c r="AY31" s="210"/>
      <c r="AZ31" s="210"/>
      <c r="BA31" s="210"/>
      <c r="BB31" s="210"/>
      <c r="BC31" s="210"/>
      <c r="BD31" s="210"/>
      <c r="BE31" s="210"/>
      <c r="BF31" s="210"/>
      <c r="BG31" s="210"/>
      <c r="BH31" s="210"/>
      <c r="BI31" s="210"/>
      <c r="BJ31" s="210"/>
      <c r="BK31" s="210"/>
      <c r="BL31" s="210"/>
      <c r="BM31" s="210"/>
      <c r="BN31" s="210"/>
      <c r="BO31" s="210"/>
      <c r="BP31" s="210"/>
      <c r="BQ31" s="210"/>
      <c r="BR31" s="210"/>
      <c r="BS31" s="210"/>
      <c r="BT31" s="210"/>
      <c r="BU31" s="210"/>
      <c r="BV31" s="210"/>
      <c r="BW31" s="210"/>
      <c r="BX31" s="210"/>
      <c r="BY31" s="210"/>
      <c r="BZ31" s="210"/>
      <c r="CA31" s="210"/>
      <c r="CB31" s="210"/>
      <c r="CC31" s="210"/>
      <c r="CD31" s="219"/>
      <c r="CE31" s="219"/>
      <c r="CF31" s="219"/>
      <c r="CG31" s="220"/>
      <c r="CH31" s="221"/>
      <c r="CI31" s="222"/>
    </row>
    <row r="32">
      <c r="A32" s="218"/>
      <c r="B32" s="154"/>
      <c r="C32" s="178"/>
      <c r="D32" s="207"/>
      <c r="E32" s="208" t="str">
        <f t="shared" si="1"/>
        <v>-</v>
      </c>
      <c r="F32" s="209">
        <f t="shared" si="2"/>
        <v>0</v>
      </c>
      <c r="G32" s="208" t="str">
        <f>IFERROR(__xludf.DUMMYFUNCTION("IF(ISBLANK(D32), ""-"", COUNTA(FILTER($H32:CI32, $H$6:CI$6=""Core"")))"),"-")</f>
        <v>-</v>
      </c>
      <c r="H32" s="168"/>
      <c r="I32" s="168"/>
      <c r="J32" s="168"/>
      <c r="K32" s="168"/>
      <c r="L32" s="168"/>
      <c r="M32" s="168"/>
      <c r="N32" s="168"/>
      <c r="O32" s="168"/>
      <c r="P32" s="168"/>
      <c r="Q32" s="168"/>
      <c r="R32" s="168"/>
      <c r="S32" s="168"/>
      <c r="T32" s="168"/>
      <c r="U32" s="168"/>
      <c r="V32" s="168"/>
      <c r="W32" s="168"/>
      <c r="X32" s="168"/>
      <c r="Y32" s="168"/>
      <c r="Z32" s="168"/>
      <c r="AA32" s="168"/>
      <c r="AB32" s="210"/>
      <c r="AC32" s="210"/>
      <c r="AD32" s="210"/>
      <c r="AE32" s="210"/>
      <c r="AF32" s="210"/>
      <c r="AG32" s="210"/>
      <c r="AH32" s="210"/>
      <c r="AI32" s="210"/>
      <c r="AJ32" s="210"/>
      <c r="AK32" s="211"/>
      <c r="AL32" s="212"/>
      <c r="AM32" s="213"/>
      <c r="AN32" s="212"/>
      <c r="AO32" s="213"/>
      <c r="AP32" s="210"/>
      <c r="AQ32" s="210"/>
      <c r="AR32" s="210"/>
      <c r="AS32" s="210"/>
      <c r="AT32" s="210"/>
      <c r="AU32" s="210"/>
      <c r="AV32" s="210"/>
      <c r="AW32" s="210"/>
      <c r="AX32" s="210"/>
      <c r="AY32" s="210"/>
      <c r="AZ32" s="210"/>
      <c r="BA32" s="210"/>
      <c r="BB32" s="210"/>
      <c r="BC32" s="210"/>
      <c r="BD32" s="210"/>
      <c r="BE32" s="210"/>
      <c r="BF32" s="210"/>
      <c r="BG32" s="210"/>
      <c r="BH32" s="210"/>
      <c r="BI32" s="210"/>
      <c r="BJ32" s="210"/>
      <c r="BK32" s="210"/>
      <c r="BL32" s="210"/>
      <c r="BM32" s="210"/>
      <c r="BN32" s="210"/>
      <c r="BO32" s="210"/>
      <c r="BP32" s="210"/>
      <c r="BQ32" s="210"/>
      <c r="BR32" s="210"/>
      <c r="BS32" s="210"/>
      <c r="BT32" s="210"/>
      <c r="BU32" s="210"/>
      <c r="BV32" s="210"/>
      <c r="BW32" s="210"/>
      <c r="BX32" s="210"/>
      <c r="BY32" s="210"/>
      <c r="BZ32" s="210"/>
      <c r="CA32" s="210"/>
      <c r="CB32" s="210"/>
      <c r="CC32" s="210"/>
      <c r="CD32" s="219"/>
      <c r="CE32" s="219"/>
      <c r="CF32" s="219"/>
      <c r="CG32" s="220"/>
      <c r="CH32" s="221"/>
      <c r="CI32" s="222"/>
    </row>
    <row r="33">
      <c r="A33" s="218"/>
      <c r="B33" s="154"/>
      <c r="C33" s="178"/>
      <c r="D33" s="207"/>
      <c r="E33" s="208" t="str">
        <f t="shared" si="1"/>
        <v>-</v>
      </c>
      <c r="F33" s="209">
        <f t="shared" si="2"/>
        <v>0</v>
      </c>
      <c r="G33" s="208" t="str">
        <f>IFERROR(__xludf.DUMMYFUNCTION("IF(ISBLANK(D33), ""-"", COUNTA(FILTER($H33:CI33, $H$6:CI$6=""Core"")))"),"-")</f>
        <v>-</v>
      </c>
      <c r="H33" s="168"/>
      <c r="I33" s="168"/>
      <c r="J33" s="168"/>
      <c r="K33" s="168"/>
      <c r="L33" s="168"/>
      <c r="M33" s="168"/>
      <c r="N33" s="168"/>
      <c r="O33" s="168"/>
      <c r="P33" s="168"/>
      <c r="Q33" s="168"/>
      <c r="R33" s="168"/>
      <c r="S33" s="168"/>
      <c r="T33" s="168"/>
      <c r="U33" s="168"/>
      <c r="V33" s="168"/>
      <c r="W33" s="168"/>
      <c r="X33" s="168"/>
      <c r="Y33" s="168"/>
      <c r="Z33" s="168"/>
      <c r="AA33" s="168"/>
      <c r="AB33" s="210"/>
      <c r="AC33" s="210"/>
      <c r="AD33" s="210"/>
      <c r="AE33" s="210"/>
      <c r="AF33" s="210"/>
      <c r="AG33" s="210"/>
      <c r="AH33" s="210"/>
      <c r="AI33" s="210"/>
      <c r="AJ33" s="210"/>
      <c r="AK33" s="210"/>
      <c r="AL33" s="210"/>
      <c r="AM33" s="210"/>
      <c r="AN33" s="210"/>
      <c r="AO33" s="210"/>
      <c r="AP33" s="210"/>
      <c r="AQ33" s="210"/>
      <c r="AR33" s="210"/>
      <c r="AS33" s="210"/>
      <c r="AT33" s="210"/>
      <c r="AU33" s="210"/>
      <c r="AV33" s="210"/>
      <c r="AW33" s="210"/>
      <c r="AX33" s="210"/>
      <c r="AY33" s="210"/>
      <c r="AZ33" s="210"/>
      <c r="BA33" s="210"/>
      <c r="BB33" s="210"/>
      <c r="BC33" s="210"/>
      <c r="BD33" s="210"/>
      <c r="BE33" s="210"/>
      <c r="BF33" s="210"/>
      <c r="BG33" s="210"/>
      <c r="BH33" s="210"/>
      <c r="BI33" s="210"/>
      <c r="BJ33" s="210"/>
      <c r="BK33" s="210"/>
      <c r="BL33" s="210"/>
      <c r="BM33" s="210"/>
      <c r="BN33" s="210"/>
      <c r="BO33" s="210"/>
      <c r="BP33" s="210"/>
      <c r="BQ33" s="210"/>
      <c r="BR33" s="210"/>
      <c r="BS33" s="210"/>
      <c r="BT33" s="210"/>
      <c r="BU33" s="210"/>
      <c r="BV33" s="210"/>
      <c r="BW33" s="210"/>
      <c r="BX33" s="210"/>
      <c r="BY33" s="210"/>
      <c r="BZ33" s="210"/>
      <c r="CA33" s="210"/>
      <c r="CB33" s="210"/>
      <c r="CC33" s="210"/>
      <c r="CD33" s="219"/>
      <c r="CE33" s="219"/>
      <c r="CF33" s="219"/>
      <c r="CG33" s="220"/>
      <c r="CH33" s="221"/>
      <c r="CI33" s="222"/>
    </row>
    <row r="34">
      <c r="A34" s="218"/>
      <c r="B34" s="154"/>
      <c r="C34" s="178"/>
      <c r="D34" s="207"/>
      <c r="E34" s="208" t="str">
        <f t="shared" si="1"/>
        <v>-</v>
      </c>
      <c r="F34" s="209">
        <f t="shared" si="2"/>
        <v>0</v>
      </c>
      <c r="G34" s="208" t="str">
        <f>IFERROR(__xludf.DUMMYFUNCTION("IF(ISBLANK(D34), ""-"", COUNTA(FILTER($H34:CI34, $H$6:CI$6=""Core"")))"),"-")</f>
        <v>-</v>
      </c>
      <c r="H34" s="168"/>
      <c r="I34" s="168"/>
      <c r="J34" s="168"/>
      <c r="K34" s="168"/>
      <c r="L34" s="168"/>
      <c r="M34" s="168"/>
      <c r="N34" s="168"/>
      <c r="O34" s="168"/>
      <c r="P34" s="168"/>
      <c r="Q34" s="168"/>
      <c r="R34" s="168"/>
      <c r="S34" s="168"/>
      <c r="T34" s="168"/>
      <c r="U34" s="168"/>
      <c r="V34" s="168"/>
      <c r="W34" s="168"/>
      <c r="X34" s="168"/>
      <c r="Y34" s="168"/>
      <c r="Z34" s="168"/>
      <c r="AA34" s="168"/>
      <c r="AB34" s="210"/>
      <c r="AC34" s="210"/>
      <c r="AD34" s="210"/>
      <c r="AE34" s="210"/>
      <c r="AF34" s="210"/>
      <c r="AG34" s="210"/>
      <c r="AH34" s="210"/>
      <c r="AI34" s="210"/>
      <c r="AJ34" s="210"/>
      <c r="AK34" s="211"/>
      <c r="AL34" s="212"/>
      <c r="AM34" s="213"/>
      <c r="AN34" s="212"/>
      <c r="AO34" s="213"/>
      <c r="AP34" s="210"/>
      <c r="AQ34" s="210"/>
      <c r="AR34" s="210"/>
      <c r="AS34" s="210"/>
      <c r="AT34" s="210"/>
      <c r="AU34" s="210"/>
      <c r="AV34" s="210"/>
      <c r="AW34" s="210"/>
      <c r="AX34" s="210"/>
      <c r="AY34" s="210"/>
      <c r="AZ34" s="210"/>
      <c r="BA34" s="210"/>
      <c r="BB34" s="210"/>
      <c r="BC34" s="210"/>
      <c r="BD34" s="210"/>
      <c r="BE34" s="210"/>
      <c r="BF34" s="210"/>
      <c r="BG34" s="210"/>
      <c r="BH34" s="210"/>
      <c r="BI34" s="210"/>
      <c r="BJ34" s="210"/>
      <c r="BK34" s="210"/>
      <c r="BL34" s="210"/>
      <c r="BM34" s="210"/>
      <c r="BN34" s="210"/>
      <c r="BO34" s="210"/>
      <c r="BP34" s="210"/>
      <c r="BQ34" s="210"/>
      <c r="BR34" s="210"/>
      <c r="BS34" s="210"/>
      <c r="BT34" s="210"/>
      <c r="BU34" s="210"/>
      <c r="BV34" s="210"/>
      <c r="BW34" s="210"/>
      <c r="BX34" s="210"/>
      <c r="BY34" s="210"/>
      <c r="BZ34" s="210"/>
      <c r="CA34" s="210"/>
      <c r="CB34" s="210"/>
      <c r="CC34" s="210"/>
      <c r="CD34" s="219"/>
      <c r="CE34" s="219"/>
      <c r="CF34" s="219"/>
      <c r="CG34" s="220"/>
      <c r="CH34" s="221"/>
      <c r="CI34" s="222"/>
    </row>
    <row r="35">
      <c r="A35" s="218"/>
      <c r="B35" s="154"/>
      <c r="C35" s="178"/>
      <c r="D35" s="207"/>
      <c r="E35" s="208" t="str">
        <f t="shared" si="1"/>
        <v>-</v>
      </c>
      <c r="F35" s="209">
        <f t="shared" si="2"/>
        <v>0</v>
      </c>
      <c r="G35" s="208" t="str">
        <f>IFERROR(__xludf.DUMMYFUNCTION("IF(ISBLANK(D35), ""-"", COUNTA(FILTER($H35:CI35, $H$6:CI$6=""Core"")))"),"-")</f>
        <v>-</v>
      </c>
      <c r="H35" s="168"/>
      <c r="I35" s="168"/>
      <c r="J35" s="168"/>
      <c r="K35" s="168"/>
      <c r="L35" s="168"/>
      <c r="M35" s="168"/>
      <c r="N35" s="168"/>
      <c r="O35" s="168"/>
      <c r="P35" s="168"/>
      <c r="Q35" s="168"/>
      <c r="R35" s="168"/>
      <c r="S35" s="168"/>
      <c r="T35" s="168"/>
      <c r="U35" s="168"/>
      <c r="V35" s="168"/>
      <c r="W35" s="168"/>
      <c r="X35" s="168"/>
      <c r="Y35" s="168"/>
      <c r="Z35" s="168"/>
      <c r="AA35" s="168"/>
      <c r="AB35" s="210"/>
      <c r="AC35" s="210"/>
      <c r="AD35" s="210"/>
      <c r="AE35" s="210"/>
      <c r="AF35" s="210"/>
      <c r="AG35" s="210"/>
      <c r="AH35" s="210"/>
      <c r="AI35" s="210"/>
      <c r="AJ35" s="210"/>
      <c r="AK35" s="210"/>
      <c r="AL35" s="210"/>
      <c r="AM35" s="210"/>
      <c r="AN35" s="210"/>
      <c r="AO35" s="210"/>
      <c r="AP35" s="210"/>
      <c r="AQ35" s="210"/>
      <c r="AR35" s="210"/>
      <c r="AS35" s="210"/>
      <c r="AT35" s="210"/>
      <c r="AU35" s="210"/>
      <c r="AV35" s="210"/>
      <c r="AW35" s="210"/>
      <c r="AX35" s="210"/>
      <c r="AY35" s="210"/>
      <c r="AZ35" s="210"/>
      <c r="BA35" s="210"/>
      <c r="BB35" s="210"/>
      <c r="BC35" s="210"/>
      <c r="BD35" s="210"/>
      <c r="BE35" s="210"/>
      <c r="BF35" s="210"/>
      <c r="BG35" s="210"/>
      <c r="BH35" s="210"/>
      <c r="BI35" s="210"/>
      <c r="BJ35" s="210"/>
      <c r="BK35" s="210"/>
      <c r="BL35" s="210"/>
      <c r="BM35" s="210"/>
      <c r="BN35" s="210"/>
      <c r="BO35" s="210"/>
      <c r="BP35" s="210"/>
      <c r="BQ35" s="210"/>
      <c r="BR35" s="210"/>
      <c r="BS35" s="210"/>
      <c r="BT35" s="210"/>
      <c r="BU35" s="210"/>
      <c r="BV35" s="210"/>
      <c r="BW35" s="210"/>
      <c r="BX35" s="210"/>
      <c r="BY35" s="210"/>
      <c r="BZ35" s="210"/>
      <c r="CA35" s="210"/>
      <c r="CB35" s="210"/>
      <c r="CC35" s="210"/>
      <c r="CD35" s="219"/>
      <c r="CE35" s="219"/>
      <c r="CF35" s="219"/>
      <c r="CG35" s="220"/>
      <c r="CH35" s="221"/>
      <c r="CI35" s="222"/>
    </row>
    <row r="36">
      <c r="A36" s="218"/>
      <c r="B36" s="154"/>
      <c r="C36" s="178"/>
      <c r="D36" s="207"/>
      <c r="E36" s="208" t="str">
        <f t="shared" si="1"/>
        <v>-</v>
      </c>
      <c r="F36" s="209">
        <f t="shared" si="2"/>
        <v>0</v>
      </c>
      <c r="G36" s="208" t="str">
        <f>IFERROR(__xludf.DUMMYFUNCTION("IF(ISBLANK(D36), ""-"", COUNTA(FILTER($H36:CI36, $H$6:CI$6=""Core"")))"),"-")</f>
        <v>-</v>
      </c>
      <c r="H36" s="168"/>
      <c r="I36" s="168"/>
      <c r="J36" s="168"/>
      <c r="K36" s="168"/>
      <c r="L36" s="168"/>
      <c r="M36" s="168"/>
      <c r="N36" s="168"/>
      <c r="O36" s="168"/>
      <c r="P36" s="168"/>
      <c r="Q36" s="168"/>
      <c r="R36" s="168"/>
      <c r="S36" s="168"/>
      <c r="T36" s="168"/>
      <c r="U36" s="168"/>
      <c r="V36" s="168"/>
      <c r="W36" s="168"/>
      <c r="X36" s="168"/>
      <c r="Y36" s="168"/>
      <c r="Z36" s="168"/>
      <c r="AA36" s="168"/>
      <c r="AB36" s="210"/>
      <c r="AC36" s="210"/>
      <c r="AD36" s="210"/>
      <c r="AE36" s="210"/>
      <c r="AF36" s="210"/>
      <c r="AG36" s="210"/>
      <c r="AH36" s="210"/>
      <c r="AI36" s="210"/>
      <c r="AJ36" s="210"/>
      <c r="AK36" s="211"/>
      <c r="AL36" s="212"/>
      <c r="AM36" s="213"/>
      <c r="AN36" s="212"/>
      <c r="AO36" s="213"/>
      <c r="AP36" s="210"/>
      <c r="AQ36" s="210"/>
      <c r="AR36" s="210"/>
      <c r="AS36" s="210"/>
      <c r="AT36" s="210"/>
      <c r="AU36" s="210"/>
      <c r="AV36" s="210"/>
      <c r="AW36" s="210"/>
      <c r="AX36" s="210"/>
      <c r="AY36" s="210"/>
      <c r="AZ36" s="210"/>
      <c r="BA36" s="210"/>
      <c r="BB36" s="210"/>
      <c r="BC36" s="210"/>
      <c r="BD36" s="210"/>
      <c r="BE36" s="210"/>
      <c r="BF36" s="210"/>
      <c r="BG36" s="210"/>
      <c r="BH36" s="210"/>
      <c r="BI36" s="210"/>
      <c r="BJ36" s="210"/>
      <c r="BK36" s="210"/>
      <c r="BL36" s="210"/>
      <c r="BM36" s="210"/>
      <c r="BN36" s="210"/>
      <c r="BO36" s="210"/>
      <c r="BP36" s="210"/>
      <c r="BQ36" s="210"/>
      <c r="BR36" s="210"/>
      <c r="BS36" s="210"/>
      <c r="BT36" s="210"/>
      <c r="BU36" s="210"/>
      <c r="BV36" s="210"/>
      <c r="BW36" s="210"/>
      <c r="BX36" s="210"/>
      <c r="BY36" s="210"/>
      <c r="BZ36" s="210"/>
      <c r="CA36" s="210"/>
      <c r="CB36" s="210"/>
      <c r="CC36" s="210"/>
      <c r="CD36" s="219"/>
      <c r="CE36" s="219"/>
      <c r="CF36" s="219"/>
      <c r="CG36" s="220"/>
      <c r="CH36" s="221"/>
      <c r="CI36" s="222"/>
    </row>
    <row r="37">
      <c r="A37" s="218"/>
      <c r="B37" s="154"/>
      <c r="C37" s="178"/>
      <c r="D37" s="207"/>
      <c r="E37" s="208" t="str">
        <f t="shared" si="1"/>
        <v>-</v>
      </c>
      <c r="F37" s="209">
        <f t="shared" si="2"/>
        <v>0</v>
      </c>
      <c r="G37" s="208" t="str">
        <f>IFERROR(__xludf.DUMMYFUNCTION("IF(ISBLANK(D37), ""-"", COUNTA(FILTER($H37:CI37, $H$6:CI$6=""Core"")))"),"-")</f>
        <v>-</v>
      </c>
      <c r="H37" s="168"/>
      <c r="I37" s="168"/>
      <c r="J37" s="168"/>
      <c r="K37" s="168"/>
      <c r="L37" s="168"/>
      <c r="M37" s="168"/>
      <c r="N37" s="168"/>
      <c r="O37" s="168"/>
      <c r="P37" s="168"/>
      <c r="Q37" s="168"/>
      <c r="R37" s="168"/>
      <c r="S37" s="168"/>
      <c r="T37" s="168"/>
      <c r="U37" s="168"/>
      <c r="V37" s="168"/>
      <c r="W37" s="168"/>
      <c r="X37" s="168"/>
      <c r="Y37" s="168"/>
      <c r="Z37" s="168"/>
      <c r="AA37" s="168"/>
      <c r="AB37" s="210"/>
      <c r="AC37" s="210"/>
      <c r="AD37" s="210"/>
      <c r="AE37" s="210"/>
      <c r="AF37" s="210"/>
      <c r="AG37" s="210"/>
      <c r="AH37" s="210"/>
      <c r="AI37" s="210"/>
      <c r="AJ37" s="210"/>
      <c r="AK37" s="210"/>
      <c r="AL37" s="210"/>
      <c r="AM37" s="210"/>
      <c r="AN37" s="210"/>
      <c r="AO37" s="210"/>
      <c r="AP37" s="210"/>
      <c r="AQ37" s="210"/>
      <c r="AR37" s="210"/>
      <c r="AS37" s="210"/>
      <c r="AT37" s="210"/>
      <c r="AU37" s="210"/>
      <c r="AV37" s="210"/>
      <c r="AW37" s="210"/>
      <c r="AX37" s="210"/>
      <c r="AY37" s="210"/>
      <c r="AZ37" s="210"/>
      <c r="BA37" s="210"/>
      <c r="BB37" s="210"/>
      <c r="BC37" s="210"/>
      <c r="BD37" s="210"/>
      <c r="BE37" s="210"/>
      <c r="BF37" s="210"/>
      <c r="BG37" s="210"/>
      <c r="BH37" s="210"/>
      <c r="BI37" s="210"/>
      <c r="BJ37" s="210"/>
      <c r="BK37" s="210"/>
      <c r="BL37" s="210"/>
      <c r="BM37" s="210"/>
      <c r="BN37" s="210"/>
      <c r="BO37" s="210"/>
      <c r="BP37" s="210"/>
      <c r="BQ37" s="210"/>
      <c r="BR37" s="210"/>
      <c r="BS37" s="210"/>
      <c r="BT37" s="210"/>
      <c r="BU37" s="210"/>
      <c r="BV37" s="210"/>
      <c r="BW37" s="210"/>
      <c r="BX37" s="210"/>
      <c r="BY37" s="210"/>
      <c r="BZ37" s="210"/>
      <c r="CA37" s="210"/>
      <c r="CB37" s="210"/>
      <c r="CC37" s="210"/>
      <c r="CD37" s="219"/>
      <c r="CE37" s="219"/>
      <c r="CF37" s="219"/>
      <c r="CG37" s="220"/>
      <c r="CH37" s="221"/>
      <c r="CI37" s="222"/>
    </row>
    <row r="38">
      <c r="A38" s="218"/>
      <c r="B38" s="154"/>
      <c r="C38" s="178"/>
      <c r="D38" s="207"/>
      <c r="E38" s="208" t="str">
        <f t="shared" si="1"/>
        <v>-</v>
      </c>
      <c r="F38" s="209">
        <f t="shared" si="2"/>
        <v>0</v>
      </c>
      <c r="G38" s="208" t="str">
        <f>IFERROR(__xludf.DUMMYFUNCTION("IF(ISBLANK(D38), ""-"", COUNTA(FILTER($H38:CI38, $H$6:CI$6=""Core"")))"),"-")</f>
        <v>-</v>
      </c>
      <c r="H38" s="168"/>
      <c r="I38" s="168"/>
      <c r="J38" s="168"/>
      <c r="K38" s="168"/>
      <c r="L38" s="168"/>
      <c r="M38" s="168"/>
      <c r="N38" s="168"/>
      <c r="O38" s="168"/>
      <c r="P38" s="168"/>
      <c r="Q38" s="168"/>
      <c r="R38" s="168"/>
      <c r="S38" s="168"/>
      <c r="T38" s="168"/>
      <c r="U38" s="168"/>
      <c r="V38" s="168"/>
      <c r="W38" s="168"/>
      <c r="X38" s="168"/>
      <c r="Y38" s="168"/>
      <c r="Z38" s="168"/>
      <c r="AA38" s="168"/>
      <c r="AB38" s="210"/>
      <c r="AC38" s="210"/>
      <c r="AD38" s="210"/>
      <c r="AE38" s="210"/>
      <c r="AF38" s="210"/>
      <c r="AG38" s="210"/>
      <c r="AH38" s="210"/>
      <c r="AI38" s="210"/>
      <c r="AJ38" s="210"/>
      <c r="AK38" s="211"/>
      <c r="AL38" s="212"/>
      <c r="AM38" s="213"/>
      <c r="AN38" s="212"/>
      <c r="AO38" s="213"/>
      <c r="AP38" s="210"/>
      <c r="AQ38" s="210"/>
      <c r="AR38" s="210"/>
      <c r="AS38" s="210"/>
      <c r="AT38" s="210"/>
      <c r="AU38" s="210"/>
      <c r="AV38" s="210"/>
      <c r="AW38" s="210"/>
      <c r="AX38" s="210"/>
      <c r="AY38" s="210"/>
      <c r="AZ38" s="210"/>
      <c r="BA38" s="210"/>
      <c r="BB38" s="210"/>
      <c r="BC38" s="210"/>
      <c r="BD38" s="210"/>
      <c r="BE38" s="210"/>
      <c r="BF38" s="210"/>
      <c r="BG38" s="210"/>
      <c r="BH38" s="210"/>
      <c r="BI38" s="210"/>
      <c r="BJ38" s="210"/>
      <c r="BK38" s="210"/>
      <c r="BL38" s="210"/>
      <c r="BM38" s="210"/>
      <c r="BN38" s="210"/>
      <c r="BO38" s="210"/>
      <c r="BP38" s="210"/>
      <c r="BQ38" s="210"/>
      <c r="BR38" s="210"/>
      <c r="BS38" s="210"/>
      <c r="BT38" s="210"/>
      <c r="BU38" s="210"/>
      <c r="BV38" s="210"/>
      <c r="BW38" s="210"/>
      <c r="BX38" s="210"/>
      <c r="BY38" s="210"/>
      <c r="BZ38" s="210"/>
      <c r="CA38" s="210"/>
      <c r="CB38" s="210"/>
      <c r="CC38" s="210"/>
      <c r="CD38" s="219"/>
      <c r="CE38" s="219"/>
      <c r="CF38" s="219"/>
      <c r="CG38" s="220"/>
      <c r="CH38" s="221"/>
      <c r="CI38" s="222"/>
    </row>
    <row r="39">
      <c r="A39" s="218"/>
      <c r="B39" s="154"/>
      <c r="C39" s="178"/>
      <c r="D39" s="207"/>
      <c r="E39" s="208" t="str">
        <f t="shared" si="1"/>
        <v>-</v>
      </c>
      <c r="F39" s="209">
        <f t="shared" si="2"/>
        <v>0</v>
      </c>
      <c r="G39" s="208" t="str">
        <f>IFERROR(__xludf.DUMMYFUNCTION("IF(ISBLANK(D39), ""-"", COUNTA(FILTER($H39:CI39, $H$6:CI$6=""Core"")))"),"-")</f>
        <v>-</v>
      </c>
      <c r="H39" s="168"/>
      <c r="I39" s="168"/>
      <c r="J39" s="168"/>
      <c r="K39" s="168"/>
      <c r="L39" s="168"/>
      <c r="M39" s="168"/>
      <c r="N39" s="168"/>
      <c r="O39" s="168"/>
      <c r="P39" s="168"/>
      <c r="Q39" s="168"/>
      <c r="R39" s="168"/>
      <c r="S39" s="168"/>
      <c r="T39" s="168"/>
      <c r="U39" s="168"/>
      <c r="V39" s="168"/>
      <c r="W39" s="168"/>
      <c r="X39" s="168"/>
      <c r="Y39" s="168"/>
      <c r="Z39" s="168"/>
      <c r="AA39" s="168"/>
      <c r="AB39" s="210"/>
      <c r="AC39" s="210"/>
      <c r="AD39" s="210"/>
      <c r="AE39" s="210"/>
      <c r="AF39" s="210"/>
      <c r="AG39" s="210"/>
      <c r="AH39" s="210"/>
      <c r="AI39" s="210"/>
      <c r="AJ39" s="210"/>
      <c r="AK39" s="210"/>
      <c r="AL39" s="210"/>
      <c r="AM39" s="210"/>
      <c r="AN39" s="210"/>
      <c r="AO39" s="210"/>
      <c r="AP39" s="210"/>
      <c r="AQ39" s="210"/>
      <c r="AR39" s="210"/>
      <c r="AS39" s="210"/>
      <c r="AT39" s="210"/>
      <c r="AU39" s="210"/>
      <c r="AV39" s="210"/>
      <c r="AW39" s="210"/>
      <c r="AX39" s="210"/>
      <c r="AY39" s="210"/>
      <c r="AZ39" s="210"/>
      <c r="BA39" s="210"/>
      <c r="BB39" s="210"/>
      <c r="BC39" s="210"/>
      <c r="BD39" s="210"/>
      <c r="BE39" s="210"/>
      <c r="BF39" s="210"/>
      <c r="BG39" s="210"/>
      <c r="BH39" s="210"/>
      <c r="BI39" s="210"/>
      <c r="BJ39" s="210"/>
      <c r="BK39" s="210"/>
      <c r="BL39" s="210"/>
      <c r="BM39" s="210"/>
      <c r="BN39" s="210"/>
      <c r="BO39" s="210"/>
      <c r="BP39" s="210"/>
      <c r="BQ39" s="210"/>
      <c r="BR39" s="210"/>
      <c r="BS39" s="210"/>
      <c r="BT39" s="210"/>
      <c r="BU39" s="210"/>
      <c r="BV39" s="210"/>
      <c r="BW39" s="210"/>
      <c r="BX39" s="210"/>
      <c r="BY39" s="210"/>
      <c r="BZ39" s="210"/>
      <c r="CA39" s="210"/>
      <c r="CB39" s="210"/>
      <c r="CC39" s="210"/>
      <c r="CD39" s="219"/>
      <c r="CE39" s="219"/>
      <c r="CF39" s="219"/>
      <c r="CG39" s="220"/>
      <c r="CH39" s="221"/>
      <c r="CI39" s="222"/>
    </row>
    <row r="40">
      <c r="A40" s="218"/>
      <c r="B40" s="154"/>
      <c r="C40" s="178"/>
      <c r="D40" s="207"/>
      <c r="E40" s="208" t="str">
        <f t="shared" si="1"/>
        <v>-</v>
      </c>
      <c r="F40" s="209">
        <f t="shared" si="2"/>
        <v>0</v>
      </c>
      <c r="G40" s="208" t="str">
        <f>IFERROR(__xludf.DUMMYFUNCTION("IF(ISBLANK(D40), ""-"", COUNTA(FILTER($H40:CI40, $H$6:CI$6=""Core"")))"),"-")</f>
        <v>-</v>
      </c>
      <c r="H40" s="168"/>
      <c r="I40" s="168"/>
      <c r="J40" s="168"/>
      <c r="K40" s="168"/>
      <c r="L40" s="168"/>
      <c r="M40" s="168"/>
      <c r="N40" s="168"/>
      <c r="O40" s="168"/>
      <c r="P40" s="168"/>
      <c r="Q40" s="168"/>
      <c r="R40" s="168"/>
      <c r="S40" s="168"/>
      <c r="T40" s="168"/>
      <c r="U40" s="168"/>
      <c r="V40" s="168"/>
      <c r="W40" s="168"/>
      <c r="X40" s="168"/>
      <c r="Y40" s="168"/>
      <c r="Z40" s="168"/>
      <c r="AA40" s="168"/>
      <c r="AB40" s="210"/>
      <c r="AC40" s="210"/>
      <c r="AD40" s="210"/>
      <c r="AE40" s="210"/>
      <c r="AF40" s="210"/>
      <c r="AG40" s="210"/>
      <c r="AH40" s="210"/>
      <c r="AI40" s="210"/>
      <c r="AJ40" s="210"/>
      <c r="AK40" s="211"/>
      <c r="AL40" s="212"/>
      <c r="AM40" s="213"/>
      <c r="AN40" s="212"/>
      <c r="AO40" s="213"/>
      <c r="AP40" s="210"/>
      <c r="AQ40" s="210"/>
      <c r="AR40" s="210"/>
      <c r="AS40" s="210"/>
      <c r="AT40" s="210"/>
      <c r="AU40" s="210"/>
      <c r="AV40" s="210"/>
      <c r="AW40" s="210"/>
      <c r="AX40" s="210"/>
      <c r="AY40" s="210"/>
      <c r="AZ40" s="210"/>
      <c r="BA40" s="210"/>
      <c r="BB40" s="210"/>
      <c r="BC40" s="210"/>
      <c r="BD40" s="210"/>
      <c r="BE40" s="210"/>
      <c r="BF40" s="210"/>
      <c r="BG40" s="210"/>
      <c r="BH40" s="210"/>
      <c r="BI40" s="210"/>
      <c r="BJ40" s="210"/>
      <c r="BK40" s="210"/>
      <c r="BL40" s="210"/>
      <c r="BM40" s="210"/>
      <c r="BN40" s="210"/>
      <c r="BO40" s="210"/>
      <c r="BP40" s="210"/>
      <c r="BQ40" s="210"/>
      <c r="BR40" s="210"/>
      <c r="BS40" s="210"/>
      <c r="BT40" s="210"/>
      <c r="BU40" s="210"/>
      <c r="BV40" s="210"/>
      <c r="BW40" s="210"/>
      <c r="BX40" s="210"/>
      <c r="BY40" s="210"/>
      <c r="BZ40" s="210"/>
      <c r="CA40" s="210"/>
      <c r="CB40" s="210"/>
      <c r="CC40" s="210"/>
      <c r="CD40" s="219"/>
      <c r="CE40" s="219"/>
      <c r="CF40" s="219"/>
      <c r="CG40" s="220"/>
      <c r="CH40" s="221"/>
      <c r="CI40" s="222"/>
    </row>
    <row r="41">
      <c r="A41" s="218"/>
      <c r="B41" s="154"/>
      <c r="C41" s="178"/>
      <c r="D41" s="207"/>
      <c r="E41" s="208" t="str">
        <f t="shared" si="1"/>
        <v>-</v>
      </c>
      <c r="F41" s="209">
        <f t="shared" si="2"/>
        <v>0</v>
      </c>
      <c r="G41" s="208" t="str">
        <f>IFERROR(__xludf.DUMMYFUNCTION("IF(ISBLANK(D41), ""-"", COUNTA(FILTER($H41:CI41, $H$6:CI$6=""Core"")))"),"-")</f>
        <v>-</v>
      </c>
      <c r="H41" s="168"/>
      <c r="I41" s="168"/>
      <c r="J41" s="168"/>
      <c r="K41" s="168"/>
      <c r="L41" s="168"/>
      <c r="M41" s="168"/>
      <c r="N41" s="168"/>
      <c r="O41" s="168"/>
      <c r="P41" s="168"/>
      <c r="Q41" s="168"/>
      <c r="R41" s="168"/>
      <c r="S41" s="168"/>
      <c r="T41" s="168"/>
      <c r="U41" s="168"/>
      <c r="V41" s="168"/>
      <c r="W41" s="168"/>
      <c r="X41" s="168"/>
      <c r="Y41" s="168"/>
      <c r="Z41" s="168"/>
      <c r="AA41" s="168"/>
      <c r="AB41" s="210"/>
      <c r="AC41" s="210"/>
      <c r="AD41" s="210"/>
      <c r="AE41" s="210"/>
      <c r="AF41" s="210"/>
      <c r="AG41" s="210"/>
      <c r="AH41" s="210"/>
      <c r="AI41" s="210"/>
      <c r="AJ41" s="210"/>
      <c r="AK41" s="210"/>
      <c r="AL41" s="210"/>
      <c r="AM41" s="210"/>
      <c r="AN41" s="210"/>
      <c r="AO41" s="210"/>
      <c r="AP41" s="210"/>
      <c r="AQ41" s="210"/>
      <c r="AR41" s="210"/>
      <c r="AS41" s="210"/>
      <c r="AT41" s="210"/>
      <c r="AU41" s="210"/>
      <c r="AV41" s="210"/>
      <c r="AW41" s="210"/>
      <c r="AX41" s="210"/>
      <c r="AY41" s="210"/>
      <c r="AZ41" s="210"/>
      <c r="BA41" s="210"/>
      <c r="BB41" s="210"/>
      <c r="BC41" s="210"/>
      <c r="BD41" s="210"/>
      <c r="BE41" s="210"/>
      <c r="BF41" s="210"/>
      <c r="BG41" s="210"/>
      <c r="BH41" s="210"/>
      <c r="BI41" s="210"/>
      <c r="BJ41" s="210"/>
      <c r="BK41" s="210"/>
      <c r="BL41" s="210"/>
      <c r="BM41" s="210"/>
      <c r="BN41" s="210"/>
      <c r="BO41" s="210"/>
      <c r="BP41" s="210"/>
      <c r="BQ41" s="210"/>
      <c r="BR41" s="210"/>
      <c r="BS41" s="210"/>
      <c r="BT41" s="210"/>
      <c r="BU41" s="210"/>
      <c r="BV41" s="210"/>
      <c r="BW41" s="210"/>
      <c r="BX41" s="210"/>
      <c r="BY41" s="210"/>
      <c r="BZ41" s="210"/>
      <c r="CA41" s="210"/>
      <c r="CB41" s="210"/>
      <c r="CC41" s="210"/>
      <c r="CD41" s="219"/>
      <c r="CE41" s="219"/>
      <c r="CF41" s="219"/>
      <c r="CG41" s="220"/>
      <c r="CH41" s="221"/>
      <c r="CI41" s="222"/>
    </row>
    <row r="42">
      <c r="A42" s="218"/>
      <c r="B42" s="154"/>
      <c r="C42" s="178"/>
      <c r="D42" s="207"/>
      <c r="E42" s="208" t="str">
        <f t="shared" si="1"/>
        <v>-</v>
      </c>
      <c r="F42" s="209">
        <f t="shared" si="2"/>
        <v>0</v>
      </c>
      <c r="G42" s="208" t="str">
        <f>IFERROR(__xludf.DUMMYFUNCTION("IF(ISBLANK(D42), ""-"", COUNTA(FILTER($H42:CI42, $H$6:CI$6=""Core"")))"),"-")</f>
        <v>-</v>
      </c>
      <c r="H42" s="168"/>
      <c r="I42" s="168"/>
      <c r="J42" s="168"/>
      <c r="K42" s="168"/>
      <c r="L42" s="168"/>
      <c r="M42" s="168"/>
      <c r="N42" s="168"/>
      <c r="O42" s="168"/>
      <c r="P42" s="168"/>
      <c r="Q42" s="168"/>
      <c r="R42" s="168"/>
      <c r="S42" s="168"/>
      <c r="T42" s="168"/>
      <c r="U42" s="168"/>
      <c r="V42" s="168"/>
      <c r="W42" s="168"/>
      <c r="X42" s="168"/>
      <c r="Y42" s="168"/>
      <c r="Z42" s="168"/>
      <c r="AA42" s="168"/>
      <c r="AB42" s="210"/>
      <c r="AC42" s="210"/>
      <c r="AD42" s="210"/>
      <c r="AE42" s="210"/>
      <c r="AF42" s="210"/>
      <c r="AG42" s="210"/>
      <c r="AH42" s="210"/>
      <c r="AI42" s="210"/>
      <c r="AJ42" s="210"/>
      <c r="AK42" s="211"/>
      <c r="AL42" s="212"/>
      <c r="AM42" s="213"/>
      <c r="AN42" s="212"/>
      <c r="AO42" s="213"/>
      <c r="AP42" s="210"/>
      <c r="AQ42" s="210"/>
      <c r="AR42" s="210"/>
      <c r="AS42" s="210"/>
      <c r="AT42" s="210"/>
      <c r="AU42" s="210"/>
      <c r="AV42" s="210"/>
      <c r="AW42" s="210"/>
      <c r="AX42" s="210"/>
      <c r="AY42" s="210"/>
      <c r="AZ42" s="210"/>
      <c r="BA42" s="210"/>
      <c r="BB42" s="210"/>
      <c r="BC42" s="210"/>
      <c r="BD42" s="210"/>
      <c r="BE42" s="210"/>
      <c r="BF42" s="210"/>
      <c r="BG42" s="210"/>
      <c r="BH42" s="210"/>
      <c r="BI42" s="210"/>
      <c r="BJ42" s="210"/>
      <c r="BK42" s="210"/>
      <c r="BL42" s="210"/>
      <c r="BM42" s="210"/>
      <c r="BN42" s="210"/>
      <c r="BO42" s="210"/>
      <c r="BP42" s="210"/>
      <c r="BQ42" s="210"/>
      <c r="BR42" s="210"/>
      <c r="BS42" s="210"/>
      <c r="BT42" s="210"/>
      <c r="BU42" s="210"/>
      <c r="BV42" s="210"/>
      <c r="BW42" s="210"/>
      <c r="BX42" s="210"/>
      <c r="BY42" s="210"/>
      <c r="BZ42" s="210"/>
      <c r="CA42" s="210"/>
      <c r="CB42" s="210"/>
      <c r="CC42" s="210"/>
      <c r="CD42" s="219"/>
      <c r="CE42" s="219"/>
      <c r="CF42" s="219"/>
      <c r="CG42" s="220"/>
      <c r="CH42" s="221"/>
      <c r="CI42" s="222"/>
    </row>
    <row r="43">
      <c r="A43" s="218"/>
      <c r="B43" s="154"/>
      <c r="C43" s="178"/>
      <c r="D43" s="207"/>
      <c r="E43" s="208" t="str">
        <f t="shared" si="1"/>
        <v>-</v>
      </c>
      <c r="F43" s="209">
        <f t="shared" si="2"/>
        <v>0</v>
      </c>
      <c r="G43" s="208" t="str">
        <f>IFERROR(__xludf.DUMMYFUNCTION("IF(ISBLANK(D43), ""-"", COUNTA(FILTER($H43:CI43, $H$6:CI$6=""Core"")))"),"-")</f>
        <v>-</v>
      </c>
      <c r="H43" s="168"/>
      <c r="I43" s="168"/>
      <c r="J43" s="168"/>
      <c r="K43" s="168"/>
      <c r="L43" s="168"/>
      <c r="M43" s="168"/>
      <c r="N43" s="168"/>
      <c r="O43" s="168"/>
      <c r="P43" s="168"/>
      <c r="Q43" s="168"/>
      <c r="R43" s="168"/>
      <c r="S43" s="168"/>
      <c r="T43" s="168"/>
      <c r="U43" s="168"/>
      <c r="V43" s="168"/>
      <c r="W43" s="168"/>
      <c r="X43" s="168"/>
      <c r="Y43" s="168"/>
      <c r="Z43" s="168"/>
      <c r="AA43" s="168"/>
      <c r="AB43" s="210"/>
      <c r="AC43" s="210"/>
      <c r="AD43" s="210"/>
      <c r="AE43" s="210"/>
      <c r="AF43" s="210"/>
      <c r="AG43" s="210"/>
      <c r="AH43" s="210"/>
      <c r="AI43" s="210"/>
      <c r="AJ43" s="210"/>
      <c r="AK43" s="210"/>
      <c r="AL43" s="210"/>
      <c r="AM43" s="210"/>
      <c r="AN43" s="210"/>
      <c r="AO43" s="210"/>
      <c r="AP43" s="210"/>
      <c r="AQ43" s="210"/>
      <c r="AR43" s="210"/>
      <c r="AS43" s="210"/>
      <c r="AT43" s="210"/>
      <c r="AU43" s="210"/>
      <c r="AV43" s="210"/>
      <c r="AW43" s="210"/>
      <c r="AX43" s="210"/>
      <c r="AY43" s="210"/>
      <c r="AZ43" s="210"/>
      <c r="BA43" s="210"/>
      <c r="BB43" s="210"/>
      <c r="BC43" s="210"/>
      <c r="BD43" s="210"/>
      <c r="BE43" s="210"/>
      <c r="BF43" s="210"/>
      <c r="BG43" s="210"/>
      <c r="BH43" s="210"/>
      <c r="BI43" s="210"/>
      <c r="BJ43" s="210"/>
      <c r="BK43" s="210"/>
      <c r="BL43" s="210"/>
      <c r="BM43" s="210"/>
      <c r="BN43" s="210"/>
      <c r="BO43" s="210"/>
      <c r="BP43" s="210"/>
      <c r="BQ43" s="210"/>
      <c r="BR43" s="210"/>
      <c r="BS43" s="210"/>
      <c r="BT43" s="210"/>
      <c r="BU43" s="210"/>
      <c r="BV43" s="210"/>
      <c r="BW43" s="210"/>
      <c r="BX43" s="210"/>
      <c r="BY43" s="210"/>
      <c r="BZ43" s="210"/>
      <c r="CA43" s="210"/>
      <c r="CB43" s="210"/>
      <c r="CC43" s="210"/>
      <c r="CD43" s="219"/>
      <c r="CE43" s="219"/>
      <c r="CF43" s="219"/>
      <c r="CG43" s="220"/>
      <c r="CH43" s="221"/>
      <c r="CI43" s="222"/>
    </row>
    <row r="44">
      <c r="A44" s="218"/>
      <c r="B44" s="154"/>
      <c r="C44" s="178"/>
      <c r="D44" s="207"/>
      <c r="E44" s="208" t="str">
        <f t="shared" si="1"/>
        <v>-</v>
      </c>
      <c r="F44" s="209">
        <f t="shared" si="2"/>
        <v>0</v>
      </c>
      <c r="G44" s="208" t="str">
        <f>IFERROR(__xludf.DUMMYFUNCTION("IF(ISBLANK(D44), ""-"", COUNTA(FILTER($H44:CI44, $H$6:CI$6=""Core"")))"),"-")</f>
        <v>-</v>
      </c>
      <c r="H44" s="168"/>
      <c r="I44" s="168"/>
      <c r="J44" s="168"/>
      <c r="K44" s="168"/>
      <c r="L44" s="168"/>
      <c r="M44" s="168"/>
      <c r="N44" s="168"/>
      <c r="O44" s="168"/>
      <c r="P44" s="168"/>
      <c r="Q44" s="168"/>
      <c r="R44" s="168"/>
      <c r="S44" s="168"/>
      <c r="T44" s="168"/>
      <c r="U44" s="168"/>
      <c r="V44" s="168"/>
      <c r="W44" s="168"/>
      <c r="X44" s="168"/>
      <c r="Y44" s="168"/>
      <c r="Z44" s="168"/>
      <c r="AA44" s="168"/>
      <c r="AB44" s="210"/>
      <c r="AC44" s="210"/>
      <c r="AD44" s="210"/>
      <c r="AE44" s="210"/>
      <c r="AF44" s="210"/>
      <c r="AG44" s="210"/>
      <c r="AH44" s="210"/>
      <c r="AI44" s="210"/>
      <c r="AJ44" s="210"/>
      <c r="AK44" s="211"/>
      <c r="AL44" s="212"/>
      <c r="AM44" s="213"/>
      <c r="AN44" s="212"/>
      <c r="AO44" s="213"/>
      <c r="AP44" s="210"/>
      <c r="AQ44" s="210"/>
      <c r="AR44" s="210"/>
      <c r="AS44" s="210"/>
      <c r="AT44" s="210"/>
      <c r="AU44" s="210"/>
      <c r="AV44" s="210"/>
      <c r="AW44" s="210"/>
      <c r="AX44" s="210"/>
      <c r="AY44" s="210"/>
      <c r="AZ44" s="210"/>
      <c r="BA44" s="210"/>
      <c r="BB44" s="210"/>
      <c r="BC44" s="210"/>
      <c r="BD44" s="210"/>
      <c r="BE44" s="210"/>
      <c r="BF44" s="210"/>
      <c r="BG44" s="210"/>
      <c r="BH44" s="210"/>
      <c r="BI44" s="210"/>
      <c r="BJ44" s="210"/>
      <c r="BK44" s="210"/>
      <c r="BL44" s="210"/>
      <c r="BM44" s="210"/>
      <c r="BN44" s="210"/>
      <c r="BO44" s="210"/>
      <c r="BP44" s="210"/>
      <c r="BQ44" s="210"/>
      <c r="BR44" s="210"/>
      <c r="BS44" s="210"/>
      <c r="BT44" s="210"/>
      <c r="BU44" s="210"/>
      <c r="BV44" s="210"/>
      <c r="BW44" s="210"/>
      <c r="BX44" s="210"/>
      <c r="BY44" s="210"/>
      <c r="BZ44" s="210"/>
      <c r="CA44" s="210"/>
      <c r="CB44" s="210"/>
      <c r="CC44" s="210"/>
      <c r="CD44" s="219"/>
      <c r="CE44" s="219"/>
      <c r="CF44" s="219"/>
      <c r="CG44" s="220"/>
      <c r="CH44" s="221"/>
      <c r="CI44" s="222"/>
    </row>
    <row r="45">
      <c r="A45" s="218"/>
      <c r="B45" s="154"/>
      <c r="C45" s="178"/>
      <c r="D45" s="207"/>
      <c r="E45" s="208" t="str">
        <f t="shared" si="1"/>
        <v>-</v>
      </c>
      <c r="F45" s="209">
        <f t="shared" si="2"/>
        <v>0</v>
      </c>
      <c r="G45" s="208" t="str">
        <f>IFERROR(__xludf.DUMMYFUNCTION("IF(ISBLANK(D45), ""-"", COUNTA(FILTER($H45:CI45, $H$6:CI$6=""Core"")))"),"-")</f>
        <v>-</v>
      </c>
      <c r="H45" s="168"/>
      <c r="I45" s="168"/>
      <c r="J45" s="168"/>
      <c r="K45" s="168"/>
      <c r="L45" s="168"/>
      <c r="M45" s="168"/>
      <c r="N45" s="168"/>
      <c r="O45" s="168"/>
      <c r="P45" s="168"/>
      <c r="Q45" s="168"/>
      <c r="R45" s="168"/>
      <c r="S45" s="168"/>
      <c r="T45" s="168"/>
      <c r="U45" s="168"/>
      <c r="V45" s="168"/>
      <c r="W45" s="168"/>
      <c r="X45" s="168"/>
      <c r="Y45" s="168"/>
      <c r="Z45" s="168"/>
      <c r="AA45" s="168"/>
      <c r="AB45" s="210"/>
      <c r="AC45" s="210"/>
      <c r="AD45" s="210"/>
      <c r="AE45" s="210"/>
      <c r="AF45" s="210"/>
      <c r="AG45" s="210"/>
      <c r="AH45" s="210"/>
      <c r="AI45" s="210"/>
      <c r="AJ45" s="210"/>
      <c r="AK45" s="210"/>
      <c r="AL45" s="210"/>
      <c r="AM45" s="210"/>
      <c r="AN45" s="210"/>
      <c r="AO45" s="210"/>
      <c r="AP45" s="210"/>
      <c r="AQ45" s="210"/>
      <c r="AR45" s="210"/>
      <c r="AS45" s="210"/>
      <c r="AT45" s="210"/>
      <c r="AU45" s="210"/>
      <c r="AV45" s="210"/>
      <c r="AW45" s="210"/>
      <c r="AX45" s="210"/>
      <c r="AY45" s="210"/>
      <c r="AZ45" s="210"/>
      <c r="BA45" s="210"/>
      <c r="BB45" s="210"/>
      <c r="BC45" s="210"/>
      <c r="BD45" s="210"/>
      <c r="BE45" s="210"/>
      <c r="BF45" s="210"/>
      <c r="BG45" s="210"/>
      <c r="BH45" s="210"/>
      <c r="BI45" s="210"/>
      <c r="BJ45" s="210"/>
      <c r="BK45" s="210"/>
      <c r="BL45" s="210"/>
      <c r="BM45" s="210"/>
      <c r="BN45" s="210"/>
      <c r="BO45" s="210"/>
      <c r="BP45" s="210"/>
      <c r="BQ45" s="210"/>
      <c r="BR45" s="210"/>
      <c r="BS45" s="210"/>
      <c r="BT45" s="210"/>
      <c r="BU45" s="210"/>
      <c r="BV45" s="210"/>
      <c r="BW45" s="210"/>
      <c r="BX45" s="210"/>
      <c r="BY45" s="210"/>
      <c r="BZ45" s="210"/>
      <c r="CA45" s="210"/>
      <c r="CB45" s="210"/>
      <c r="CC45" s="210"/>
      <c r="CD45" s="219"/>
      <c r="CE45" s="219"/>
      <c r="CF45" s="219"/>
      <c r="CG45" s="220"/>
      <c r="CH45" s="221"/>
      <c r="CI45" s="222"/>
    </row>
    <row r="46">
      <c r="A46" s="218"/>
      <c r="B46" s="154"/>
      <c r="C46" s="178"/>
      <c r="D46" s="207"/>
      <c r="E46" s="208" t="str">
        <f t="shared" si="1"/>
        <v>-</v>
      </c>
      <c r="F46" s="209">
        <f t="shared" si="2"/>
        <v>0</v>
      </c>
      <c r="G46" s="208" t="str">
        <f>IFERROR(__xludf.DUMMYFUNCTION("IF(ISBLANK(D46), ""-"", COUNTA(FILTER($H46:CI46, $H$6:CI$6=""Core"")))"),"-")</f>
        <v>-</v>
      </c>
      <c r="H46" s="168"/>
      <c r="I46" s="168"/>
      <c r="J46" s="168"/>
      <c r="K46" s="168"/>
      <c r="L46" s="168"/>
      <c r="M46" s="168"/>
      <c r="N46" s="168"/>
      <c r="O46" s="168"/>
      <c r="P46" s="168"/>
      <c r="Q46" s="168"/>
      <c r="R46" s="168"/>
      <c r="S46" s="168"/>
      <c r="T46" s="168"/>
      <c r="U46" s="168"/>
      <c r="V46" s="168"/>
      <c r="W46" s="168"/>
      <c r="X46" s="168"/>
      <c r="Y46" s="168"/>
      <c r="Z46" s="168"/>
      <c r="AA46" s="168"/>
      <c r="AB46" s="210"/>
      <c r="AC46" s="210"/>
      <c r="AD46" s="210"/>
      <c r="AE46" s="210"/>
      <c r="AF46" s="210"/>
      <c r="AG46" s="210"/>
      <c r="AH46" s="210"/>
      <c r="AI46" s="210"/>
      <c r="AJ46" s="210"/>
      <c r="AK46" s="211"/>
      <c r="AL46" s="212"/>
      <c r="AM46" s="213"/>
      <c r="AN46" s="212"/>
      <c r="AO46" s="213"/>
      <c r="AP46" s="210"/>
      <c r="AQ46" s="210"/>
      <c r="AR46" s="210"/>
      <c r="AS46" s="210"/>
      <c r="AT46" s="210"/>
      <c r="AU46" s="210"/>
      <c r="AV46" s="210"/>
      <c r="AW46" s="210"/>
      <c r="AX46" s="210"/>
      <c r="AY46" s="210"/>
      <c r="AZ46" s="210"/>
      <c r="BA46" s="210"/>
      <c r="BB46" s="210"/>
      <c r="BC46" s="210"/>
      <c r="BD46" s="210"/>
      <c r="BE46" s="210"/>
      <c r="BF46" s="210"/>
      <c r="BG46" s="210"/>
      <c r="BH46" s="210"/>
      <c r="BI46" s="210"/>
      <c r="BJ46" s="210"/>
      <c r="BK46" s="210"/>
      <c r="BL46" s="210"/>
      <c r="BM46" s="210"/>
      <c r="BN46" s="210"/>
      <c r="BO46" s="210"/>
      <c r="BP46" s="210"/>
      <c r="BQ46" s="210"/>
      <c r="BR46" s="210"/>
      <c r="BS46" s="210"/>
      <c r="BT46" s="210"/>
      <c r="BU46" s="210"/>
      <c r="BV46" s="210"/>
      <c r="BW46" s="210"/>
      <c r="BX46" s="210"/>
      <c r="BY46" s="210"/>
      <c r="BZ46" s="210"/>
      <c r="CA46" s="210"/>
      <c r="CB46" s="210"/>
      <c r="CC46" s="210"/>
      <c r="CD46" s="219"/>
      <c r="CE46" s="219"/>
      <c r="CF46" s="219"/>
      <c r="CG46" s="220"/>
      <c r="CH46" s="221"/>
      <c r="CI46" s="222"/>
    </row>
    <row r="47">
      <c r="A47" s="218"/>
      <c r="B47" s="154"/>
      <c r="C47" s="178"/>
      <c r="D47" s="207"/>
      <c r="E47" s="208" t="str">
        <f t="shared" si="1"/>
        <v>-</v>
      </c>
      <c r="F47" s="209">
        <f t="shared" si="2"/>
        <v>0</v>
      </c>
      <c r="G47" s="208" t="str">
        <f>IFERROR(__xludf.DUMMYFUNCTION("IF(ISBLANK(D47), ""-"", COUNTA(FILTER($H47:CI47, $H$6:CI$6=""Core"")))"),"-")</f>
        <v>-</v>
      </c>
      <c r="H47" s="168"/>
      <c r="I47" s="168"/>
      <c r="J47" s="168"/>
      <c r="K47" s="168"/>
      <c r="L47" s="168"/>
      <c r="M47" s="168"/>
      <c r="N47" s="168"/>
      <c r="O47" s="168"/>
      <c r="P47" s="168"/>
      <c r="Q47" s="168"/>
      <c r="R47" s="168"/>
      <c r="S47" s="168"/>
      <c r="T47" s="168"/>
      <c r="U47" s="168"/>
      <c r="V47" s="168"/>
      <c r="W47" s="168"/>
      <c r="X47" s="168"/>
      <c r="Y47" s="168"/>
      <c r="Z47" s="168"/>
      <c r="AA47" s="168"/>
      <c r="AB47" s="210"/>
      <c r="AC47" s="210"/>
      <c r="AD47" s="210"/>
      <c r="AE47" s="210"/>
      <c r="AF47" s="210"/>
      <c r="AG47" s="210"/>
      <c r="AH47" s="210"/>
      <c r="AI47" s="210"/>
      <c r="AJ47" s="210"/>
      <c r="AK47" s="210"/>
      <c r="AL47" s="210"/>
      <c r="AM47" s="210"/>
      <c r="AN47" s="210"/>
      <c r="AO47" s="210"/>
      <c r="AP47" s="210"/>
      <c r="AQ47" s="210"/>
      <c r="AR47" s="210"/>
      <c r="AS47" s="210"/>
      <c r="AT47" s="210"/>
      <c r="AU47" s="210"/>
      <c r="AV47" s="210"/>
      <c r="AW47" s="210"/>
      <c r="AX47" s="210"/>
      <c r="AY47" s="210"/>
      <c r="AZ47" s="210"/>
      <c r="BA47" s="210"/>
      <c r="BB47" s="210"/>
      <c r="BC47" s="210"/>
      <c r="BD47" s="210"/>
      <c r="BE47" s="210"/>
      <c r="BF47" s="210"/>
      <c r="BG47" s="210"/>
      <c r="BH47" s="210"/>
      <c r="BI47" s="210"/>
      <c r="BJ47" s="210"/>
      <c r="BK47" s="210"/>
      <c r="BL47" s="210"/>
      <c r="BM47" s="210"/>
      <c r="BN47" s="210"/>
      <c r="BO47" s="210"/>
      <c r="BP47" s="210"/>
      <c r="BQ47" s="210"/>
      <c r="BR47" s="210"/>
      <c r="BS47" s="210"/>
      <c r="BT47" s="210"/>
      <c r="BU47" s="210"/>
      <c r="BV47" s="210"/>
      <c r="BW47" s="210"/>
      <c r="BX47" s="210"/>
      <c r="BY47" s="210"/>
      <c r="BZ47" s="210"/>
      <c r="CA47" s="210"/>
      <c r="CB47" s="210"/>
      <c r="CC47" s="210"/>
      <c r="CD47" s="223"/>
      <c r="CE47" s="223"/>
      <c r="CF47" s="223"/>
      <c r="CG47" s="224"/>
      <c r="CH47" s="221"/>
      <c r="CI47" s="222"/>
    </row>
    <row r="48" ht="12.0" customHeight="1">
      <c r="A48" s="218"/>
      <c r="B48" s="154"/>
      <c r="C48" s="178"/>
      <c r="D48" s="178"/>
      <c r="E48" s="225"/>
      <c r="F48" s="178"/>
      <c r="G48" s="178"/>
      <c r="H48" s="226"/>
      <c r="I48" s="226"/>
      <c r="J48" s="226"/>
      <c r="K48" s="226"/>
      <c r="L48" s="226"/>
      <c r="M48" s="226"/>
      <c r="N48" s="225"/>
      <c r="O48" s="225"/>
      <c r="P48" s="225"/>
      <c r="Q48" s="225"/>
      <c r="R48" s="225"/>
      <c r="S48" s="225"/>
      <c r="T48" s="225"/>
      <c r="U48" s="225"/>
      <c r="V48" s="225"/>
      <c r="W48" s="225"/>
      <c r="X48" s="225"/>
      <c r="Y48" s="225"/>
      <c r="Z48" s="225"/>
      <c r="AA48" s="225"/>
      <c r="AB48" s="225"/>
      <c r="AC48" s="225"/>
      <c r="AD48" s="225"/>
      <c r="AE48" s="225"/>
      <c r="AF48" s="225"/>
      <c r="AG48" s="225"/>
      <c r="AH48" s="225"/>
      <c r="AI48" s="225"/>
      <c r="AJ48" s="225"/>
      <c r="AK48" s="225"/>
      <c r="AL48" s="225"/>
      <c r="AM48" s="225"/>
      <c r="AN48" s="225"/>
      <c r="AO48" s="225"/>
      <c r="AP48" s="225"/>
      <c r="AQ48" s="225"/>
      <c r="AR48" s="225"/>
      <c r="AS48" s="225"/>
      <c r="AT48" s="225"/>
      <c r="AU48" s="225"/>
      <c r="AV48" s="225"/>
      <c r="AW48" s="225"/>
      <c r="AX48" s="225"/>
      <c r="AY48" s="225"/>
      <c r="AZ48" s="225"/>
      <c r="BA48" s="225"/>
      <c r="BB48" s="225"/>
      <c r="BC48" s="225"/>
      <c r="BD48" s="225"/>
      <c r="BE48" s="225"/>
      <c r="BF48" s="225"/>
      <c r="BG48" s="225"/>
      <c r="BH48" s="225"/>
      <c r="BI48" s="225"/>
      <c r="BJ48" s="225"/>
      <c r="BK48" s="225"/>
      <c r="BL48" s="225"/>
      <c r="BM48" s="225"/>
      <c r="BN48" s="225"/>
      <c r="BO48" s="225"/>
      <c r="BP48" s="225"/>
      <c r="BQ48" s="225"/>
      <c r="BR48" s="225"/>
      <c r="BS48" s="225"/>
      <c r="BT48" s="225"/>
      <c r="BU48" s="225"/>
      <c r="BV48" s="225"/>
      <c r="BW48" s="225"/>
      <c r="BX48" s="225"/>
      <c r="BY48" s="225"/>
      <c r="BZ48" s="225"/>
      <c r="CA48" s="225"/>
      <c r="CB48" s="225"/>
      <c r="CC48" s="225"/>
      <c r="CD48" s="225"/>
      <c r="CE48" s="225"/>
      <c r="CF48" s="225"/>
      <c r="CG48" s="225"/>
      <c r="CH48" s="227"/>
      <c r="CI48" s="222"/>
    </row>
    <row r="49">
      <c r="A49" s="218"/>
      <c r="B49" s="154"/>
      <c r="C49" s="228"/>
      <c r="D49" s="228"/>
      <c r="E49" s="229"/>
      <c r="F49" s="228"/>
      <c r="G49" s="228"/>
      <c r="H49" s="230"/>
      <c r="I49" s="230"/>
      <c r="J49" s="230"/>
      <c r="K49" s="230"/>
      <c r="L49" s="230"/>
      <c r="M49" s="230"/>
      <c r="N49" s="229"/>
      <c r="O49" s="229"/>
      <c r="P49" s="229"/>
      <c r="Q49" s="229"/>
      <c r="R49" s="229"/>
      <c r="S49" s="229"/>
      <c r="T49" s="229"/>
      <c r="U49" s="229"/>
      <c r="V49" s="229"/>
      <c r="W49" s="229"/>
      <c r="X49" s="229"/>
      <c r="Y49" s="229"/>
      <c r="Z49" s="229"/>
      <c r="AA49" s="229"/>
      <c r="AB49" s="229"/>
      <c r="AC49" s="229"/>
      <c r="AD49" s="229"/>
      <c r="AE49" s="229"/>
      <c r="AF49" s="229"/>
      <c r="AG49" s="229"/>
      <c r="AH49" s="229"/>
      <c r="AI49" s="229"/>
      <c r="AJ49" s="229"/>
      <c r="AK49" s="229"/>
      <c r="AL49" s="229"/>
      <c r="AM49" s="229"/>
      <c r="AN49" s="229"/>
      <c r="AO49" s="229"/>
      <c r="AP49" s="229"/>
      <c r="AQ49" s="229"/>
      <c r="AR49" s="229"/>
      <c r="AS49" s="229"/>
      <c r="AT49" s="229"/>
      <c r="AU49" s="229"/>
      <c r="AV49" s="229"/>
      <c r="AW49" s="229"/>
      <c r="AX49" s="229"/>
      <c r="AY49" s="229"/>
      <c r="AZ49" s="229"/>
      <c r="BA49" s="229"/>
      <c r="BB49" s="229"/>
      <c r="BC49" s="229"/>
      <c r="BD49" s="229"/>
      <c r="BE49" s="229"/>
      <c r="BF49" s="229"/>
      <c r="BG49" s="229"/>
      <c r="BH49" s="229"/>
      <c r="BI49" s="229"/>
      <c r="BJ49" s="229"/>
      <c r="BK49" s="229"/>
      <c r="BL49" s="229"/>
      <c r="BM49" s="229"/>
      <c r="BN49" s="229"/>
      <c r="BO49" s="229"/>
      <c r="BP49" s="229"/>
      <c r="BQ49" s="229"/>
      <c r="BR49" s="229"/>
      <c r="BS49" s="229"/>
      <c r="BT49" s="229"/>
      <c r="BU49" s="229"/>
      <c r="BV49" s="229"/>
      <c r="BW49" s="229"/>
      <c r="BX49" s="229"/>
      <c r="BY49" s="229"/>
      <c r="BZ49" s="229"/>
      <c r="CA49" s="229"/>
      <c r="CB49" s="229"/>
      <c r="CC49" s="229"/>
      <c r="CD49" s="229"/>
      <c r="CE49" s="229"/>
      <c r="CF49" s="229"/>
      <c r="CG49" s="229"/>
      <c r="CH49" s="229"/>
      <c r="CI49" s="231"/>
    </row>
    <row r="50">
      <c r="A50" s="218"/>
      <c r="B50" s="150"/>
      <c r="C50" s="218"/>
      <c r="D50" s="218"/>
      <c r="E50" s="232"/>
      <c r="F50" s="218"/>
      <c r="G50" s="218"/>
      <c r="H50" s="233"/>
      <c r="I50" s="233"/>
      <c r="J50" s="233"/>
      <c r="K50" s="233"/>
      <c r="L50" s="233"/>
      <c r="M50" s="233"/>
      <c r="N50" s="232"/>
      <c r="O50" s="232"/>
      <c r="P50" s="232"/>
      <c r="Q50" s="232"/>
      <c r="R50" s="232"/>
      <c r="S50" s="232"/>
      <c r="T50" s="232"/>
      <c r="U50" s="232"/>
      <c r="V50" s="232"/>
      <c r="W50" s="232"/>
      <c r="X50" s="232"/>
      <c r="Y50" s="232"/>
      <c r="Z50" s="232"/>
      <c r="AA50" s="232"/>
      <c r="AB50" s="232"/>
      <c r="AC50" s="232"/>
      <c r="AD50" s="232"/>
      <c r="AE50" s="232"/>
      <c r="AF50" s="232"/>
      <c r="AG50" s="232"/>
      <c r="AH50" s="232"/>
      <c r="AI50" s="232"/>
      <c r="AJ50" s="232"/>
      <c r="AK50" s="232"/>
      <c r="AL50" s="232"/>
      <c r="AM50" s="232"/>
      <c r="AN50" s="232"/>
      <c r="AO50" s="232"/>
      <c r="AP50" s="232"/>
      <c r="AQ50" s="232"/>
      <c r="AR50" s="232"/>
      <c r="AS50" s="232"/>
      <c r="AT50" s="232"/>
      <c r="AU50" s="232"/>
      <c r="AV50" s="232"/>
      <c r="AW50" s="232"/>
      <c r="AX50" s="232"/>
      <c r="AY50" s="232"/>
      <c r="AZ50" s="232"/>
      <c r="BA50" s="232"/>
      <c r="BB50" s="232"/>
      <c r="BC50" s="232"/>
      <c r="BD50" s="232"/>
      <c r="BE50" s="232"/>
      <c r="BF50" s="232"/>
      <c r="BG50" s="232"/>
      <c r="BH50" s="232"/>
      <c r="BI50" s="232"/>
      <c r="BJ50" s="232"/>
      <c r="BK50" s="232"/>
      <c r="BL50" s="232"/>
      <c r="BM50" s="232"/>
      <c r="BN50" s="232"/>
      <c r="BO50" s="232"/>
      <c r="BP50" s="232"/>
      <c r="BQ50" s="232"/>
      <c r="BR50" s="232"/>
      <c r="BS50" s="232"/>
      <c r="BT50" s="232"/>
      <c r="BU50" s="232"/>
      <c r="BV50" s="232"/>
      <c r="BW50" s="232"/>
      <c r="BX50" s="232"/>
      <c r="BY50" s="232"/>
      <c r="BZ50" s="232"/>
      <c r="CA50" s="232"/>
      <c r="CB50" s="232"/>
      <c r="CC50" s="232"/>
      <c r="CD50" s="232"/>
      <c r="CE50" s="232"/>
      <c r="CF50" s="232"/>
      <c r="CG50" s="232"/>
      <c r="CH50" s="232"/>
      <c r="CI50" s="232"/>
    </row>
  </sheetData>
  <mergeCells count="4">
    <mergeCell ref="CI2:CI7"/>
    <mergeCell ref="F4:G6"/>
    <mergeCell ref="CH4:CH7"/>
    <mergeCell ref="CI8:CI49"/>
  </mergeCells>
  <conditionalFormatting sqref="CG5:CG47 H6:CF47 CH8:CI47">
    <cfRule type="expression" dxfId="0" priority="1">
      <formula>EQ(CG$6, "Opcional")</formula>
    </cfRule>
  </conditionalFormatting>
  <conditionalFormatting sqref="CG5 I8:CI47">
    <cfRule type="notContainsBlanks" dxfId="1" priority="2">
      <formula>LEN(TRIM(CG5))&gt;0</formula>
    </cfRule>
  </conditionalFormatting>
  <conditionalFormatting sqref="H5:CG5">
    <cfRule type="expression" dxfId="2" priority="3">
      <formula>EQ(H6, "Core")</formula>
    </cfRule>
  </conditionalFormatting>
  <conditionalFormatting sqref="H5:CG5">
    <cfRule type="expression" dxfId="3" priority="4">
      <formula>EQ(H6, "Opcional")</formula>
    </cfRule>
  </conditionalFormatting>
  <conditionalFormatting sqref="CG5:CG47 H6:CF47 CH8:CI47">
    <cfRule type="expression" dxfId="4" priority="5">
      <formula>EQ(CG$6, "Examen")</formula>
    </cfRule>
  </conditionalFormatting>
  <conditionalFormatting sqref="H5:CG5">
    <cfRule type="expression" dxfId="5" priority="6">
      <formula>EQ(H6, "Examen")</formula>
    </cfRule>
  </conditionalFormatting>
  <conditionalFormatting sqref="F8:F47">
    <cfRule type="colorScale" priority="7">
      <colorScale>
        <cfvo type="formula" val="0"/>
        <cfvo type="formula" val="0.89"/>
        <cfvo type="formula" val="0.9"/>
        <color rgb="FFDD7E6B"/>
        <color rgb="FFFFD666"/>
        <color rgb="FF93C47D"/>
      </colorScale>
    </cfRule>
  </conditionalFormatting>
  <conditionalFormatting sqref="H5:CG5">
    <cfRule type="expression" dxfId="6" priority="8">
      <formula>EQ(H6, "Revisión")</formula>
    </cfRule>
  </conditionalFormatting>
  <conditionalFormatting sqref="CG5:CG47 H6:CF47 CH8:CI47">
    <cfRule type="expression" dxfId="1" priority="9">
      <formula>EQ(CG$6, "Core")</formula>
    </cfRule>
  </conditionalFormatting>
  <conditionalFormatting sqref="CG5:CG47 H6:CF47 CH8:CI47">
    <cfRule type="expression" dxfId="7" priority="10">
      <formula>EQ(CG$6, "Revisión")</formula>
    </cfRule>
  </conditionalFormatting>
  <dataValidations>
    <dataValidation type="list" allowBlank="1" showDropDown="1" showErrorMessage="1" sqref="H8:Y8 H9:X23 H24:W24 H25:X29 H30:Y30 H31:X45 H46:W46 H47:X47 AH8:AO47">
      <formula1>"x"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0"/>
    <col customWidth="1" min="2" max="2" width="3.13"/>
    <col customWidth="1" min="3" max="4" width="5.13"/>
    <col customWidth="1" min="5" max="6" width="25.63"/>
    <col customWidth="1" min="7" max="7" width="5.13"/>
    <col customWidth="1" min="8" max="9" width="25.63"/>
    <col customWidth="1" min="10" max="11" width="5.13"/>
    <col customWidth="1" min="12" max="12" width="3.13"/>
    <col customWidth="1" min="13" max="13" width="2.0"/>
  </cols>
  <sheetData>
    <row r="1" ht="11.25" customHeight="1">
      <c r="A1" s="234"/>
      <c r="B1" s="234"/>
      <c r="C1" s="234"/>
      <c r="D1" s="234"/>
      <c r="E1" s="234"/>
      <c r="F1" s="234"/>
      <c r="G1" s="234"/>
      <c r="H1" s="234"/>
      <c r="I1" s="234"/>
      <c r="J1" s="234"/>
      <c r="K1" s="234"/>
      <c r="L1" s="234"/>
      <c r="M1" s="234"/>
    </row>
    <row r="2">
      <c r="A2" s="234"/>
      <c r="B2" s="235"/>
      <c r="C2" s="235"/>
      <c r="D2" s="235"/>
      <c r="E2" s="235"/>
      <c r="F2" s="235"/>
      <c r="G2" s="235"/>
      <c r="H2" s="235"/>
      <c r="I2" s="235"/>
      <c r="J2" s="235"/>
      <c r="K2" s="235"/>
      <c r="L2" s="235"/>
      <c r="M2" s="234"/>
    </row>
    <row r="3">
      <c r="A3" s="234"/>
      <c r="B3" s="235"/>
      <c r="C3" s="236"/>
      <c r="D3" s="236"/>
      <c r="E3" s="236" t="s">
        <v>6</v>
      </c>
      <c r="J3" s="236"/>
      <c r="K3" s="236"/>
      <c r="L3" s="235"/>
      <c r="M3" s="234"/>
    </row>
    <row r="4">
      <c r="A4" s="234"/>
      <c r="B4" s="235"/>
      <c r="D4" s="236"/>
      <c r="J4" s="236"/>
      <c r="L4" s="235"/>
      <c r="M4" s="234"/>
    </row>
    <row r="5">
      <c r="A5" s="234"/>
      <c r="B5" s="235"/>
      <c r="D5" s="236"/>
      <c r="J5" s="236"/>
      <c r="L5" s="235"/>
      <c r="M5" s="234"/>
    </row>
    <row r="6" ht="24.75" customHeight="1">
      <c r="A6" s="72"/>
      <c r="B6" s="237"/>
      <c r="C6" s="238"/>
      <c r="D6" s="238"/>
      <c r="E6" s="239"/>
      <c r="J6" s="240"/>
      <c r="K6" s="240"/>
      <c r="L6" s="241"/>
      <c r="M6" s="242"/>
    </row>
    <row r="7" ht="40.5" customHeight="1">
      <c r="A7" s="72"/>
      <c r="B7" s="237"/>
      <c r="C7" s="238"/>
      <c r="D7" s="72"/>
      <c r="E7" s="243" t="s">
        <v>87</v>
      </c>
      <c r="F7" s="244"/>
      <c r="G7" s="245"/>
      <c r="H7" s="243" t="s">
        <v>88</v>
      </c>
      <c r="I7" s="244"/>
      <c r="J7" s="242"/>
      <c r="K7" s="240"/>
      <c r="L7" s="241"/>
      <c r="M7" s="242"/>
    </row>
    <row r="8" ht="40.5" customHeight="1">
      <c r="A8" s="72"/>
      <c r="B8" s="237"/>
      <c r="E8" s="246" t="s">
        <v>89</v>
      </c>
      <c r="F8" s="246" t="s">
        <v>90</v>
      </c>
      <c r="G8" s="242"/>
      <c r="H8" s="246" t="s">
        <v>89</v>
      </c>
      <c r="I8" s="246" t="s">
        <v>91</v>
      </c>
      <c r="K8" s="240"/>
      <c r="L8" s="241"/>
      <c r="M8" s="242"/>
    </row>
    <row r="9" ht="40.5" customHeight="1">
      <c r="A9" s="72"/>
      <c r="B9" s="237"/>
      <c r="E9" s="247"/>
      <c r="F9" s="248"/>
      <c r="G9" s="242"/>
      <c r="H9" s="249"/>
      <c r="I9" s="244"/>
      <c r="K9" s="240"/>
      <c r="L9" s="241"/>
      <c r="M9" s="242"/>
    </row>
    <row r="10" ht="40.5" customHeight="1">
      <c r="A10" s="72"/>
      <c r="B10" s="237"/>
      <c r="E10" s="250" t="s">
        <v>92</v>
      </c>
      <c r="F10" s="248"/>
      <c r="G10" s="242"/>
      <c r="H10" s="250"/>
      <c r="I10" s="251"/>
      <c r="K10" s="240"/>
      <c r="L10" s="241"/>
      <c r="M10" s="242"/>
    </row>
    <row r="11" ht="40.5" customHeight="1">
      <c r="A11" s="72"/>
      <c r="B11" s="237"/>
      <c r="E11" s="252" t="s">
        <v>93</v>
      </c>
      <c r="F11" s="248"/>
      <c r="G11" s="242"/>
      <c r="H11" s="248"/>
      <c r="I11" s="248"/>
      <c r="K11" s="240"/>
      <c r="L11" s="241"/>
      <c r="M11" s="242"/>
    </row>
    <row r="12" ht="40.5" customHeight="1">
      <c r="A12" s="72"/>
      <c r="B12" s="237"/>
      <c r="E12" s="253" t="s">
        <v>94</v>
      </c>
      <c r="F12" s="248"/>
      <c r="G12" s="242"/>
      <c r="H12" s="248"/>
      <c r="I12" s="248"/>
      <c r="K12" s="240"/>
      <c r="L12" s="241"/>
      <c r="M12" s="242"/>
    </row>
    <row r="13" ht="40.5" customHeight="1">
      <c r="A13" s="72"/>
      <c r="B13" s="237"/>
      <c r="E13" s="253" t="s">
        <v>95</v>
      </c>
      <c r="F13" s="248"/>
      <c r="G13" s="242"/>
      <c r="H13" s="246"/>
      <c r="I13" s="248"/>
      <c r="K13" s="240"/>
      <c r="L13" s="241"/>
      <c r="M13" s="242"/>
    </row>
    <row r="14" ht="40.5" customHeight="1">
      <c r="A14" s="72"/>
      <c r="B14" s="237"/>
      <c r="E14" s="254"/>
      <c r="F14" s="248"/>
      <c r="G14" s="242"/>
      <c r="H14" s="246"/>
      <c r="I14" s="248"/>
      <c r="K14" s="240"/>
      <c r="L14" s="241"/>
      <c r="M14" s="242"/>
    </row>
    <row r="15" ht="40.5" customHeight="1">
      <c r="A15" s="72"/>
      <c r="B15" s="237"/>
      <c r="E15" s="248"/>
      <c r="F15" s="248"/>
      <c r="G15" s="242"/>
      <c r="H15" s="246"/>
      <c r="I15" s="248"/>
      <c r="K15" s="240"/>
      <c r="L15" s="241"/>
      <c r="M15" s="242"/>
    </row>
    <row r="16" ht="40.5" customHeight="1">
      <c r="A16" s="72"/>
      <c r="B16" s="237"/>
      <c r="E16" s="248"/>
      <c r="F16" s="248"/>
      <c r="G16" s="242"/>
      <c r="H16" s="255"/>
      <c r="I16" s="256"/>
      <c r="K16" s="240"/>
      <c r="L16" s="241"/>
      <c r="M16" s="242"/>
    </row>
    <row r="17" ht="40.5" customHeight="1">
      <c r="A17" s="72"/>
      <c r="B17" s="237"/>
      <c r="E17" s="248"/>
      <c r="F17" s="248"/>
      <c r="G17" s="242"/>
      <c r="H17" s="257"/>
      <c r="I17" s="256"/>
      <c r="K17" s="240"/>
      <c r="L17" s="241"/>
      <c r="M17" s="242"/>
    </row>
    <row r="18" ht="40.5" customHeight="1">
      <c r="A18" s="72"/>
      <c r="B18" s="237"/>
      <c r="E18" s="246"/>
      <c r="F18" s="248"/>
      <c r="G18" s="242"/>
      <c r="H18" s="254"/>
      <c r="I18" s="246"/>
      <c r="K18" s="240"/>
      <c r="L18" s="241"/>
      <c r="M18" s="242"/>
    </row>
    <row r="19" ht="40.5" customHeight="1">
      <c r="A19" s="72"/>
      <c r="B19" s="237"/>
      <c r="E19" s="254"/>
      <c r="F19" s="248"/>
      <c r="G19" s="242"/>
      <c r="H19" s="254"/>
      <c r="I19" s="246"/>
      <c r="K19" s="240"/>
      <c r="L19" s="241"/>
      <c r="M19" s="242"/>
    </row>
    <row r="20" ht="40.5" customHeight="1">
      <c r="A20" s="72"/>
      <c r="B20" s="237"/>
      <c r="E20" s="254"/>
      <c r="F20" s="248"/>
      <c r="G20" s="242"/>
      <c r="H20" s="258"/>
      <c r="I20" s="259"/>
      <c r="K20" s="240"/>
      <c r="L20" s="241"/>
      <c r="M20" s="242"/>
    </row>
    <row r="21" ht="40.5" customHeight="1">
      <c r="A21" s="72"/>
      <c r="B21" s="237"/>
      <c r="E21" s="254"/>
      <c r="F21" s="248"/>
      <c r="G21" s="242"/>
      <c r="H21" s="260"/>
      <c r="I21" s="244"/>
      <c r="K21" s="240"/>
      <c r="L21" s="241"/>
      <c r="M21" s="242"/>
    </row>
    <row r="22" ht="40.5" customHeight="1">
      <c r="A22" s="72"/>
      <c r="B22" s="237"/>
      <c r="E22" s="254"/>
      <c r="F22" s="248"/>
      <c r="G22" s="242"/>
      <c r="H22" s="260"/>
      <c r="I22" s="244"/>
      <c r="K22" s="240"/>
      <c r="L22" s="241"/>
      <c r="M22" s="242"/>
    </row>
    <row r="23" ht="40.5" customHeight="1">
      <c r="A23" s="72"/>
      <c r="B23" s="237"/>
      <c r="E23" s="254"/>
      <c r="F23" s="248"/>
      <c r="G23" s="242"/>
      <c r="H23" s="261"/>
      <c r="I23" s="260"/>
      <c r="K23" s="240"/>
      <c r="L23" s="241"/>
      <c r="M23" s="242"/>
    </row>
    <row r="24" ht="40.5" customHeight="1">
      <c r="A24" s="72"/>
      <c r="B24" s="237"/>
      <c r="E24" s="254"/>
      <c r="F24" s="248"/>
      <c r="G24" s="242"/>
      <c r="H24" s="257"/>
      <c r="I24" s="257"/>
      <c r="K24" s="240"/>
      <c r="L24" s="241"/>
      <c r="M24" s="242"/>
    </row>
    <row r="25" ht="25.5" customHeight="1">
      <c r="A25" s="72"/>
      <c r="B25" s="237"/>
      <c r="E25" s="242"/>
      <c r="K25" s="240"/>
      <c r="L25" s="241"/>
      <c r="M25" s="242"/>
    </row>
    <row r="26" ht="25.5" customHeight="1">
      <c r="A26" s="72"/>
      <c r="B26" s="237"/>
      <c r="D26" s="238"/>
      <c r="E26" s="240"/>
      <c r="F26" s="240"/>
      <c r="G26" s="240"/>
      <c r="H26" s="240"/>
      <c r="J26" s="240"/>
      <c r="K26" s="240"/>
      <c r="L26" s="241"/>
      <c r="M26" s="242"/>
    </row>
    <row r="27" ht="15.75" customHeight="1">
      <c r="A27" s="72"/>
      <c r="B27" s="237"/>
      <c r="C27" s="237"/>
      <c r="D27" s="237"/>
      <c r="E27" s="241"/>
      <c r="F27" s="241"/>
      <c r="G27" s="241"/>
      <c r="H27" s="241"/>
      <c r="I27" s="241"/>
      <c r="J27" s="241"/>
      <c r="K27" s="241"/>
      <c r="L27" s="241"/>
      <c r="M27" s="242"/>
    </row>
    <row r="28" ht="11.25" customHeight="1">
      <c r="A28" s="72"/>
      <c r="B28" s="72"/>
      <c r="C28" s="72"/>
      <c r="D28" s="72"/>
      <c r="E28" s="242"/>
      <c r="F28" s="242"/>
      <c r="G28" s="242"/>
      <c r="H28" s="242"/>
      <c r="I28" s="242"/>
      <c r="J28" s="242"/>
      <c r="K28" s="242"/>
      <c r="L28" s="242"/>
      <c r="M28" s="242"/>
    </row>
  </sheetData>
  <mergeCells count="15">
    <mergeCell ref="K3:K5"/>
    <mergeCell ref="J7:J25"/>
    <mergeCell ref="H9:I9"/>
    <mergeCell ref="H20:I20"/>
    <mergeCell ref="H21:I21"/>
    <mergeCell ref="H22:I22"/>
    <mergeCell ref="E25:I25"/>
    <mergeCell ref="H26:I26"/>
    <mergeCell ref="C3:C5"/>
    <mergeCell ref="E3:I5"/>
    <mergeCell ref="E6:I6"/>
    <mergeCell ref="C7:C26"/>
    <mergeCell ref="D7:D25"/>
    <mergeCell ref="E7:F7"/>
    <mergeCell ref="H7:I7"/>
  </mergeCells>
  <hyperlinks>
    <hyperlink r:id="rId1" ref="E11"/>
    <hyperlink r:id="rId2" ref="E12"/>
    <hyperlink r:id="rId3" ref="E13"/>
  </hyperlinks>
  <drawing r:id="rId4"/>
</worksheet>
</file>