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leru\Documents\GitHub\proyectoFinalDAM\documentacion\"/>
    </mc:Choice>
  </mc:AlternateContent>
  <xr:revisionPtr revIDLastSave="0" documentId="13_ncr:1_{0F5D0013-3557-4E36-A61E-804D51CA02CB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Hoja1" sheetId="1" r:id="rId1"/>
  </sheets>
  <definedNames>
    <definedName name="Inicio_del_proyecto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7" i="1" l="1"/>
  <c r="Z30" i="1"/>
  <c r="Z31" i="1"/>
  <c r="Z32" i="1"/>
  <c r="Z33" i="1"/>
  <c r="Z34" i="1"/>
  <c r="Z35" i="1"/>
  <c r="Z36" i="1"/>
  <c r="Z29" i="1"/>
  <c r="S32" i="1"/>
  <c r="S33" i="1"/>
  <c r="S30" i="1"/>
  <c r="S31" i="1"/>
  <c r="S34" i="1"/>
  <c r="S35" i="1"/>
  <c r="S36" i="1"/>
  <c r="S29" i="1"/>
  <c r="M30" i="1"/>
  <c r="M29" i="1"/>
  <c r="AC29" i="1"/>
</calcChain>
</file>

<file path=xl/sharedStrings.xml><?xml version="1.0" encoding="utf-8"?>
<sst xmlns="http://schemas.openxmlformats.org/spreadsheetml/2006/main" count="110" uniqueCount="86">
  <si>
    <t>Diseño</t>
  </si>
  <si>
    <t>Desarrollo backend</t>
  </si>
  <si>
    <t>Desarrollo frontend</t>
  </si>
  <si>
    <t>Implementación y pruebas</t>
  </si>
  <si>
    <t>Despliegue y seguimiento</t>
  </si>
  <si>
    <t>Requisitos y análisis de viabilidad</t>
  </si>
  <si>
    <t>Diseño de la arquitectura</t>
  </si>
  <si>
    <t>Planificación</t>
  </si>
  <si>
    <t>Diseño backend</t>
  </si>
  <si>
    <t>Diseño frontend</t>
  </si>
  <si>
    <t>DETALLE</t>
  </si>
  <si>
    <t>Product owner</t>
  </si>
  <si>
    <t>PO</t>
  </si>
  <si>
    <t>Lead manager</t>
  </si>
  <si>
    <t>LM</t>
  </si>
  <si>
    <t>DB</t>
  </si>
  <si>
    <t>Desarrollador frontend / fullstack</t>
  </si>
  <si>
    <t>Desarrollador backend / fullstack</t>
  </si>
  <si>
    <t>DF</t>
  </si>
  <si>
    <t>DI</t>
  </si>
  <si>
    <t>RECURSOS IMPLICADOS</t>
  </si>
  <si>
    <t>LEYENDA</t>
  </si>
  <si>
    <t>Devops</t>
  </si>
  <si>
    <t>DO</t>
  </si>
  <si>
    <t>Quality Analysts / Testers</t>
  </si>
  <si>
    <t>QA</t>
  </si>
  <si>
    <t>Soporte</t>
  </si>
  <si>
    <t>Diseño base de datos</t>
  </si>
  <si>
    <t>SP</t>
  </si>
  <si>
    <t>Recoleccion de información, entrevistas, documentación sistema actual, evaluación de recursos, análisis de riesgos</t>
  </si>
  <si>
    <t>Diseño de la arquitectura y selección de tecnologías y herramientas a emplear</t>
  </si>
  <si>
    <t>Modelado de datos y tablas, diagramas ER</t>
  </si>
  <si>
    <t>Diseño de estructura backend y modelos de datos</t>
  </si>
  <si>
    <t>Diseño de intefaces, prototipado, definición de la navegación y usabilidad</t>
  </si>
  <si>
    <t>Diseñador UI/UX</t>
  </si>
  <si>
    <t>Desarrollo base de datos</t>
  </si>
  <si>
    <t>Conexión base de datos</t>
  </si>
  <si>
    <t>Desarrollo base springboot</t>
  </si>
  <si>
    <t>Implementación lógica de negocio</t>
  </si>
  <si>
    <t>TAREAS</t>
  </si>
  <si>
    <t>Creación estructura de base de datos, testeo</t>
  </si>
  <si>
    <t>Implementación DTOs, controladores, servicios, repositorio</t>
  </si>
  <si>
    <t>Configuración conexión Mysql, pruebas</t>
  </si>
  <si>
    <t>Adaptación de controladores a necesidades</t>
  </si>
  <si>
    <t>Implementación de interfaz general</t>
  </si>
  <si>
    <t>Desarrollo controladores y servicios</t>
  </si>
  <si>
    <t>Integración con backend</t>
  </si>
  <si>
    <t>Pruebas unitarias</t>
  </si>
  <si>
    <t>Pruebas de integración y seguridad</t>
  </si>
  <si>
    <t>Despliegue en producción</t>
  </si>
  <si>
    <t>Seguimiento</t>
  </si>
  <si>
    <t>Desarrollo de documentación</t>
  </si>
  <si>
    <t>Desarrollo pantallas</t>
  </si>
  <si>
    <t>Desarrollo login y estructura general, barra de navegación, botones comunes, aspecto estético</t>
  </si>
  <si>
    <t>Desarrollo pantallas aplicación, desarrollo widgets, ubicación placeholders</t>
  </si>
  <si>
    <t>Desarrollo lógica de datos de la aplicación, funcionalidades adicionales</t>
  </si>
  <si>
    <t>Programación API, envío y recepción de datos, adaptación de formatos</t>
  </si>
  <si>
    <t>Pruebas API, testeo vulnerabilidades, carga, rendimiento</t>
  </si>
  <si>
    <t>Pruebas funcionales backend, frontend</t>
  </si>
  <si>
    <t>Despliegue on-premise o cloud, publicación app cliente en google play</t>
  </si>
  <si>
    <t>Desarrollo de detalle de la documentación de la aplicación, tanto de usuario como del código</t>
  </si>
  <si>
    <t>DB, DF</t>
  </si>
  <si>
    <t>PO, Dev, LM*</t>
  </si>
  <si>
    <t>* En el resto de tareas, el Lead Manager o Lead Developer llevará un seguimiento del proyecto a nivel de gestión</t>
  </si>
  <si>
    <t>DI, DF, PO</t>
  </si>
  <si>
    <t>DI, DF</t>
  </si>
  <si>
    <t>DF, DB</t>
  </si>
  <si>
    <t>DF,DB</t>
  </si>
  <si>
    <t>DB, DF, QA</t>
  </si>
  <si>
    <t>Pruebas de usuario final</t>
  </si>
  <si>
    <t>Pruebas generales de cara a uso de usuario final</t>
  </si>
  <si>
    <t>QA, PO</t>
  </si>
  <si>
    <t>Días</t>
  </si>
  <si>
    <t>Vida util app</t>
  </si>
  <si>
    <t>Monitoreo logs, bugs, actualizaciones, seguimiento</t>
  </si>
  <si>
    <t>DO, SP</t>
  </si>
  <si>
    <t>Coste salarial estimado</t>
  </si>
  <si>
    <t>€/h</t>
  </si>
  <si>
    <t>Lead time</t>
  </si>
  <si>
    <t>días</t>
  </si>
  <si>
    <t>Dedicación total (d)</t>
  </si>
  <si>
    <t>Dedicación total (h)</t>
  </si>
  <si>
    <t>Coste total</t>
  </si>
  <si>
    <t>h</t>
  </si>
  <si>
    <t>*</t>
  </si>
  <si>
    <t>* Excluido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</si>
</sst>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\-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14996795556505021"/>
      </bottom>
      <diagonal/>
    </border>
    <border>
      <left/>
      <right/>
      <top style="thin">
        <color indexed="64"/>
      </top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14996795556505021"/>
      </top>
      <bottom style="thin">
        <color indexed="64"/>
      </bottom>
      <diagonal/>
    </border>
  </borders>
  <cellStyleXfs count="5">
    <xf numFmtId="0" fontId="0" fillId="0" borderId="0"/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164" fontId="1" fillId="0" borderId="2" applyFill="0">
      <alignment horizontal="center" vertical="center"/>
    </xf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3" borderId="2" xfId="1" applyFill="1">
      <alignment horizontal="center" vertical="center"/>
    </xf>
    <xf numFmtId="0" fontId="1" fillId="4" borderId="2" xfId="1" applyFill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5" fillId="5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5" fillId="13" borderId="2" xfId="0" applyFont="1" applyFill="1" applyBorder="1" applyAlignment="1">
      <alignment horizontal="left" vertical="center" wrapText="1"/>
    </xf>
    <xf numFmtId="0" fontId="6" fillId="0" borderId="0" xfId="0" applyFont="1"/>
    <xf numFmtId="0" fontId="3" fillId="15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wrapText="1"/>
    </xf>
    <xf numFmtId="0" fontId="0" fillId="0" borderId="5" xfId="0" applyBorder="1"/>
    <xf numFmtId="0" fontId="2" fillId="3" borderId="6" xfId="0" applyFont="1" applyFill="1" applyBorder="1" applyAlignment="1">
      <alignment horizontal="left" vertical="center" inden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1" applyFill="1" applyBorder="1">
      <alignment horizontal="center" vertical="center"/>
    </xf>
    <xf numFmtId="0" fontId="1" fillId="4" borderId="9" xfId="2" applyFill="1" applyBorder="1">
      <alignment horizontal="left" vertical="center" indent="2"/>
    </xf>
    <xf numFmtId="0" fontId="4" fillId="4" borderId="2" xfId="2" applyFont="1" applyFill="1" applyAlignment="1">
      <alignment horizontal="left" vertical="center" wrapText="1"/>
    </xf>
    <xf numFmtId="0" fontId="1" fillId="4" borderId="10" xfId="1" applyFill="1" applyBorder="1">
      <alignment horizontal="center" vertical="center"/>
    </xf>
    <xf numFmtId="0" fontId="2" fillId="5" borderId="9" xfId="0" applyFont="1" applyFill="1" applyBorder="1" applyAlignment="1">
      <alignment horizontal="left" vertical="center" indent="1"/>
    </xf>
    <xf numFmtId="0" fontId="1" fillId="5" borderId="10" xfId="1" applyFill="1" applyBorder="1">
      <alignment horizontal="center" vertical="center"/>
    </xf>
    <xf numFmtId="0" fontId="1" fillId="6" borderId="9" xfId="2" applyFill="1" applyBorder="1">
      <alignment horizontal="left" vertical="center" indent="2"/>
    </xf>
    <xf numFmtId="0" fontId="4" fillId="6" borderId="2" xfId="2" applyFont="1" applyFill="1" applyAlignment="1">
      <alignment horizontal="left" vertical="center" wrapText="1"/>
    </xf>
    <xf numFmtId="0" fontId="1" fillId="6" borderId="10" xfId="1" applyFill="1" applyBorder="1">
      <alignment horizontal="center" vertical="center"/>
    </xf>
    <xf numFmtId="0" fontId="2" fillId="7" borderId="9" xfId="0" applyFont="1" applyFill="1" applyBorder="1" applyAlignment="1">
      <alignment horizontal="left" vertical="center" indent="1"/>
    </xf>
    <xf numFmtId="0" fontId="1" fillId="7" borderId="10" xfId="1" applyFill="1" applyBorder="1">
      <alignment horizontal="center" vertical="center"/>
    </xf>
    <xf numFmtId="0" fontId="1" fillId="8" borderId="9" xfId="2" applyFill="1" applyBorder="1">
      <alignment horizontal="left" vertical="center" indent="2"/>
    </xf>
    <xf numFmtId="0" fontId="4" fillId="8" borderId="2" xfId="2" applyFont="1" applyFill="1" applyAlignment="1">
      <alignment horizontal="left" vertical="center" wrapText="1"/>
    </xf>
    <xf numFmtId="0" fontId="1" fillId="8" borderId="10" xfId="1" applyFill="1" applyBorder="1">
      <alignment horizontal="center" vertical="center"/>
    </xf>
    <xf numFmtId="0" fontId="2" fillId="9" borderId="9" xfId="0" applyFont="1" applyFill="1" applyBorder="1" applyAlignment="1">
      <alignment horizontal="left" vertical="center" indent="1"/>
    </xf>
    <xf numFmtId="0" fontId="1" fillId="9" borderId="10" xfId="1" applyFill="1" applyBorder="1">
      <alignment horizontal="center" vertical="center"/>
    </xf>
    <xf numFmtId="0" fontId="1" fillId="10" borderId="9" xfId="2" applyFill="1" applyBorder="1">
      <alignment horizontal="left" vertical="center" indent="2"/>
    </xf>
    <xf numFmtId="0" fontId="4" fillId="10" borderId="2" xfId="2" applyFont="1" applyFill="1" applyAlignment="1">
      <alignment horizontal="left" vertical="center" wrapText="1"/>
    </xf>
    <xf numFmtId="0" fontId="1" fillId="10" borderId="10" xfId="1" applyFill="1" applyBorder="1">
      <alignment horizontal="center" vertical="center"/>
    </xf>
    <xf numFmtId="0" fontId="2" fillId="11" borderId="9" xfId="0" applyFont="1" applyFill="1" applyBorder="1" applyAlignment="1">
      <alignment horizontal="left" vertical="center" indent="1"/>
    </xf>
    <xf numFmtId="0" fontId="1" fillId="11" borderId="10" xfId="1" applyFill="1" applyBorder="1">
      <alignment horizontal="center" vertical="center"/>
    </xf>
    <xf numFmtId="0" fontId="1" fillId="12" borderId="9" xfId="2" applyFill="1" applyBorder="1">
      <alignment horizontal="left" vertical="center" indent="2"/>
    </xf>
    <xf numFmtId="0" fontId="4" fillId="12" borderId="2" xfId="2" applyFont="1" applyFill="1" applyAlignment="1">
      <alignment horizontal="left" vertical="center" wrapText="1"/>
    </xf>
    <xf numFmtId="0" fontId="1" fillId="12" borderId="10" xfId="1" applyFill="1" applyBorder="1">
      <alignment horizontal="center" vertical="center"/>
    </xf>
    <xf numFmtId="0" fontId="2" fillId="13" borderId="9" xfId="0" applyFont="1" applyFill="1" applyBorder="1" applyAlignment="1">
      <alignment horizontal="left" vertical="center" indent="1"/>
    </xf>
    <xf numFmtId="0" fontId="1" fillId="13" borderId="10" xfId="1" applyFill="1" applyBorder="1">
      <alignment horizontal="center" vertical="center"/>
    </xf>
    <xf numFmtId="0" fontId="1" fillId="14" borderId="9" xfId="2" applyFill="1" applyBorder="1">
      <alignment horizontal="left" vertical="center" indent="2"/>
    </xf>
    <xf numFmtId="0" fontId="4" fillId="14" borderId="2" xfId="2" applyFont="1" applyFill="1" applyAlignment="1">
      <alignment horizontal="left" vertical="center" wrapText="1"/>
    </xf>
    <xf numFmtId="0" fontId="1" fillId="14" borderId="10" xfId="1" applyFill="1" applyBorder="1">
      <alignment horizontal="center" vertical="center"/>
    </xf>
    <xf numFmtId="0" fontId="1" fillId="14" borderId="11" xfId="2" applyFill="1" applyBorder="1">
      <alignment horizontal="left" vertical="center" indent="2"/>
    </xf>
    <xf numFmtId="0" fontId="4" fillId="14" borderId="12" xfId="2" applyFont="1" applyFill="1" applyBorder="1" applyAlignment="1">
      <alignment horizontal="left" vertical="center" wrapText="1"/>
    </xf>
    <xf numFmtId="0" fontId="1" fillId="14" borderId="13" xfId="1" applyFill="1" applyBorder="1">
      <alignment horizontal="center" vertical="center"/>
    </xf>
    <xf numFmtId="0" fontId="1" fillId="0" borderId="10" xfId="1" applyFill="1" applyBorder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44" fontId="0" fillId="0" borderId="0" xfId="4" applyFont="1"/>
    <xf numFmtId="44" fontId="0" fillId="0" borderId="0" xfId="0" applyNumberFormat="1"/>
  </cellXfs>
  <cellStyles count="5">
    <cellStyle name="Fecha" xfId="3" xr:uid="{ACB17AFF-8155-49CC-BF41-DAC27261A9A3}"/>
    <cellStyle name="Moneda" xfId="4" builtinId="4"/>
    <cellStyle name="Nombre" xfId="1" xr:uid="{FC06C113-1D33-43B9-9181-B8B18D7F8962}"/>
    <cellStyle name="Normal" xfId="0" builtinId="0"/>
    <cellStyle name="Tarea" xfId="2" xr:uid="{AB8439E2-AAC3-4E19-B023-AB40E403CE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showGridLines="0" tabSelected="1" workbookViewId="0">
      <selection sqref="A1:AD38"/>
    </sheetView>
  </sheetViews>
  <sheetFormatPr baseColWidth="10" defaultColWidth="9.23046875" defaultRowHeight="14.6" x14ac:dyDescent="0.4"/>
  <cols>
    <col min="1" max="1" width="34.921875" customWidth="1"/>
    <col min="2" max="2" width="50.69140625" style="1" bestFit="1" customWidth="1"/>
    <col min="3" max="3" width="19" customWidth="1"/>
    <col min="4" max="18" width="2.765625" customWidth="1"/>
    <col min="19" max="19" width="5" customWidth="1"/>
    <col min="20" max="25" width="2.765625" customWidth="1"/>
    <col min="26" max="26" width="11.53515625" bestFit="1" customWidth="1"/>
    <col min="27" max="29" width="2.765625" customWidth="1"/>
    <col min="30" max="30" width="11.765625" customWidth="1"/>
  </cols>
  <sheetData>
    <row r="1" spans="1:30" ht="14.6" customHeight="1" x14ac:dyDescent="0.4">
      <c r="A1" s="53" t="s">
        <v>39</v>
      </c>
      <c r="B1" s="55" t="s">
        <v>10</v>
      </c>
      <c r="C1" s="55" t="s">
        <v>20</v>
      </c>
      <c r="D1" s="57" t="s">
        <v>72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</row>
    <row r="2" spans="1:30" ht="15" thickBot="1" x14ac:dyDescent="0.45">
      <c r="A2" s="54"/>
      <c r="B2" s="56"/>
      <c r="C2" s="56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3">
        <v>10</v>
      </c>
      <c r="N2" s="13">
        <v>11</v>
      </c>
      <c r="O2" s="13">
        <v>12</v>
      </c>
      <c r="P2" s="13">
        <v>13</v>
      </c>
      <c r="Q2" s="13">
        <v>14</v>
      </c>
      <c r="R2" s="13">
        <v>15</v>
      </c>
      <c r="S2" s="13">
        <v>16</v>
      </c>
      <c r="T2" s="13">
        <v>17</v>
      </c>
      <c r="U2" s="13">
        <v>18</v>
      </c>
      <c r="V2" s="13">
        <v>19</v>
      </c>
      <c r="W2" s="13">
        <v>20</v>
      </c>
      <c r="X2" s="13">
        <v>21</v>
      </c>
      <c r="Y2" s="13">
        <v>22</v>
      </c>
      <c r="Z2" s="13">
        <v>23</v>
      </c>
      <c r="AA2" s="13">
        <v>24</v>
      </c>
      <c r="AB2" s="13">
        <v>25</v>
      </c>
      <c r="AC2" s="13">
        <v>26</v>
      </c>
      <c r="AD2" s="13" t="s">
        <v>73</v>
      </c>
    </row>
    <row r="3" spans="1:30" ht="15" thickBot="1" x14ac:dyDescent="0.45">
      <c r="A3" s="18" t="s">
        <v>7</v>
      </c>
      <c r="B3" s="19"/>
      <c r="C3" s="20"/>
      <c r="D3" s="2"/>
      <c r="E3" s="2"/>
      <c r="F3" s="2"/>
      <c r="G3" s="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24.45" thickBot="1" x14ac:dyDescent="0.45">
      <c r="A4" s="21" t="s">
        <v>5</v>
      </c>
      <c r="B4" s="22" t="s">
        <v>29</v>
      </c>
      <c r="C4" s="23" t="s">
        <v>62</v>
      </c>
      <c r="D4" s="3"/>
      <c r="E4" s="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24.45" thickBot="1" x14ac:dyDescent="0.45">
      <c r="A5" s="21" t="s">
        <v>6</v>
      </c>
      <c r="B5" s="22" t="s">
        <v>30</v>
      </c>
      <c r="C5" s="23" t="s">
        <v>61</v>
      </c>
      <c r="D5" s="17"/>
      <c r="E5" s="14"/>
      <c r="F5" s="3"/>
      <c r="G5" s="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ht="15" thickBot="1" x14ac:dyDescent="0.45">
      <c r="A6" s="24" t="s">
        <v>0</v>
      </c>
      <c r="B6" s="6"/>
      <c r="C6" s="25"/>
      <c r="D6" s="17"/>
      <c r="E6" s="14"/>
      <c r="F6" s="14"/>
      <c r="G6" s="14"/>
      <c r="H6" s="25"/>
      <c r="I6" s="25"/>
      <c r="J6" s="25"/>
      <c r="K6" s="2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15" thickBot="1" x14ac:dyDescent="0.45">
      <c r="A7" s="26" t="s">
        <v>27</v>
      </c>
      <c r="B7" s="27" t="s">
        <v>31</v>
      </c>
      <c r="C7" s="28" t="s">
        <v>15</v>
      </c>
      <c r="D7" s="17"/>
      <c r="E7" s="14"/>
      <c r="F7" s="14"/>
      <c r="G7" s="14"/>
      <c r="H7" s="28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ht="15" thickBot="1" x14ac:dyDescent="0.45">
      <c r="A8" s="26" t="s">
        <v>8</v>
      </c>
      <c r="B8" s="27" t="s">
        <v>32</v>
      </c>
      <c r="C8" s="28" t="s">
        <v>15</v>
      </c>
      <c r="D8" s="17"/>
      <c r="E8" s="14"/>
      <c r="F8" s="14"/>
      <c r="G8" s="14"/>
      <c r="H8" s="14"/>
      <c r="I8" s="28"/>
      <c r="J8" s="28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ht="15" thickBot="1" x14ac:dyDescent="0.45">
      <c r="A9" s="26" t="s">
        <v>9</v>
      </c>
      <c r="B9" s="27" t="s">
        <v>33</v>
      </c>
      <c r="C9" s="28" t="s">
        <v>64</v>
      </c>
      <c r="D9" s="17"/>
      <c r="E9" s="14"/>
      <c r="F9" s="14"/>
      <c r="G9" s="14"/>
      <c r="H9" s="14"/>
      <c r="I9" s="28"/>
      <c r="J9" s="28"/>
      <c r="K9" s="28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5" thickBot="1" x14ac:dyDescent="0.45">
      <c r="A10" s="29" t="s">
        <v>1</v>
      </c>
      <c r="B10" s="7"/>
      <c r="C10" s="30"/>
      <c r="D10" s="17"/>
      <c r="E10" s="14"/>
      <c r="F10" s="14"/>
      <c r="G10" s="14"/>
      <c r="H10" s="14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5" thickBot="1" x14ac:dyDescent="0.45">
      <c r="A11" s="31" t="s">
        <v>35</v>
      </c>
      <c r="B11" s="32" t="s">
        <v>40</v>
      </c>
      <c r="C11" s="33" t="s">
        <v>15</v>
      </c>
      <c r="D11" s="17"/>
      <c r="E11" s="14"/>
      <c r="F11" s="14"/>
      <c r="G11" s="14"/>
      <c r="H11" s="14"/>
      <c r="I11" s="33"/>
      <c r="J11" s="33"/>
      <c r="K11" s="3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ht="15" thickBot="1" x14ac:dyDescent="0.45">
      <c r="A12" s="31" t="s">
        <v>37</v>
      </c>
      <c r="B12" s="32" t="s">
        <v>41</v>
      </c>
      <c r="C12" s="33" t="s">
        <v>15</v>
      </c>
      <c r="D12" s="17"/>
      <c r="E12" s="14"/>
      <c r="F12" s="14"/>
      <c r="G12" s="14"/>
      <c r="H12" s="14"/>
      <c r="I12" s="14"/>
      <c r="J12" s="14"/>
      <c r="K12" s="14"/>
      <c r="L12" s="33"/>
      <c r="M12" s="33"/>
      <c r="N12" s="33"/>
      <c r="O12" s="3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ht="15" thickBot="1" x14ac:dyDescent="0.45">
      <c r="A13" s="31" t="s">
        <v>36</v>
      </c>
      <c r="B13" s="32" t="s">
        <v>42</v>
      </c>
      <c r="C13" s="33" t="s">
        <v>15</v>
      </c>
      <c r="D13" s="1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3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15" thickBot="1" x14ac:dyDescent="0.45">
      <c r="A14" s="31" t="s">
        <v>38</v>
      </c>
      <c r="B14" s="32" t="s">
        <v>43</v>
      </c>
      <c r="C14" s="33" t="s">
        <v>61</v>
      </c>
      <c r="D14" s="17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3"/>
      <c r="Q14" s="33"/>
      <c r="R14" s="33"/>
      <c r="S14" s="33"/>
      <c r="T14" s="33"/>
      <c r="U14" s="33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ht="15" thickBot="1" x14ac:dyDescent="0.45">
      <c r="A15" s="34" t="s">
        <v>2</v>
      </c>
      <c r="B15" s="8"/>
      <c r="C15" s="35"/>
      <c r="D15" s="17"/>
      <c r="E15" s="14"/>
      <c r="F15" s="14"/>
      <c r="G15" s="14"/>
      <c r="H15" s="1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ht="24.45" thickBot="1" x14ac:dyDescent="0.45">
      <c r="A16" s="36" t="s">
        <v>44</v>
      </c>
      <c r="B16" s="37" t="s">
        <v>53</v>
      </c>
      <c r="C16" s="38" t="s">
        <v>65</v>
      </c>
      <c r="D16" s="17"/>
      <c r="E16" s="14"/>
      <c r="F16" s="14"/>
      <c r="G16" s="14"/>
      <c r="H16" s="14"/>
      <c r="I16" s="38"/>
      <c r="J16" s="38"/>
      <c r="K16" s="38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15" thickBot="1" x14ac:dyDescent="0.45">
      <c r="A17" s="36" t="s">
        <v>52</v>
      </c>
      <c r="B17" s="37" t="s">
        <v>54</v>
      </c>
      <c r="C17" s="38" t="s">
        <v>18</v>
      </c>
      <c r="D17" s="17"/>
      <c r="E17" s="14"/>
      <c r="F17" s="14"/>
      <c r="G17" s="14"/>
      <c r="H17" s="14"/>
      <c r="I17" s="14"/>
      <c r="J17" s="14"/>
      <c r="K17" s="52"/>
      <c r="L17" s="38"/>
      <c r="M17" s="38"/>
      <c r="N17" s="38"/>
      <c r="O17" s="38"/>
      <c r="P17" s="38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5" thickBot="1" x14ac:dyDescent="0.45">
      <c r="A18" s="36" t="s">
        <v>45</v>
      </c>
      <c r="B18" s="37" t="s">
        <v>55</v>
      </c>
      <c r="C18" s="38" t="s">
        <v>66</v>
      </c>
      <c r="D18" s="17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8"/>
      <c r="Q18" s="38"/>
      <c r="R18" s="38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5" thickBot="1" x14ac:dyDescent="0.45">
      <c r="A19" s="36" t="s">
        <v>46</v>
      </c>
      <c r="B19" s="37" t="s">
        <v>56</v>
      </c>
      <c r="C19" s="38" t="s">
        <v>67</v>
      </c>
      <c r="D19" s="17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8"/>
      <c r="S19" s="38"/>
      <c r="T19" s="38"/>
      <c r="U19" s="38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5" thickBot="1" x14ac:dyDescent="0.45">
      <c r="A20" s="39" t="s">
        <v>3</v>
      </c>
      <c r="B20" s="9"/>
      <c r="C20" s="40"/>
      <c r="D20" s="17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40"/>
      <c r="W20" s="40"/>
      <c r="X20" s="40"/>
      <c r="Y20" s="40"/>
      <c r="Z20" s="40"/>
      <c r="AA20" s="14"/>
      <c r="AB20" s="14"/>
      <c r="AC20" s="14"/>
      <c r="AD20" s="14"/>
    </row>
    <row r="21" spans="1:30" ht="15" thickBot="1" x14ac:dyDescent="0.45">
      <c r="A21" s="41" t="s">
        <v>47</v>
      </c>
      <c r="B21" s="42" t="s">
        <v>58</v>
      </c>
      <c r="C21" s="43" t="s">
        <v>68</v>
      </c>
      <c r="D21" s="17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43"/>
      <c r="W21" s="43"/>
      <c r="X21" s="14"/>
      <c r="Y21" s="14"/>
      <c r="Z21" s="14"/>
      <c r="AA21" s="14"/>
      <c r="AB21" s="14"/>
      <c r="AC21" s="14"/>
      <c r="AD21" s="14"/>
    </row>
    <row r="22" spans="1:30" ht="15" thickBot="1" x14ac:dyDescent="0.45">
      <c r="A22" s="41" t="s">
        <v>48</v>
      </c>
      <c r="B22" s="42" t="s">
        <v>57</v>
      </c>
      <c r="C22" s="43" t="s">
        <v>68</v>
      </c>
      <c r="D22" s="17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43"/>
      <c r="X22" s="43"/>
      <c r="Y22" s="14"/>
      <c r="Z22" s="14"/>
      <c r="AA22" s="14"/>
      <c r="AB22" s="14"/>
      <c r="AC22" s="14"/>
      <c r="AD22" s="14"/>
    </row>
    <row r="23" spans="1:30" ht="15" thickBot="1" x14ac:dyDescent="0.45">
      <c r="A23" s="41" t="s">
        <v>69</v>
      </c>
      <c r="B23" s="42" t="s">
        <v>70</v>
      </c>
      <c r="C23" s="43" t="s">
        <v>71</v>
      </c>
      <c r="D23" s="17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43"/>
      <c r="Y23" s="43"/>
      <c r="Z23" s="14"/>
      <c r="AA23" s="14"/>
      <c r="AB23" s="14"/>
      <c r="AC23" s="14"/>
      <c r="AD23" s="14"/>
    </row>
    <row r="24" spans="1:30" ht="24.45" thickBot="1" x14ac:dyDescent="0.45">
      <c r="A24" s="41" t="s">
        <v>51</v>
      </c>
      <c r="B24" s="42" t="s">
        <v>60</v>
      </c>
      <c r="C24" s="43" t="s">
        <v>61</v>
      </c>
      <c r="D24" s="17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43"/>
      <c r="W24" s="43"/>
      <c r="X24" s="43"/>
      <c r="Y24" s="43"/>
      <c r="Z24" s="43"/>
      <c r="AA24" s="14"/>
      <c r="AB24" s="14"/>
      <c r="AC24" s="14"/>
      <c r="AD24" s="14"/>
    </row>
    <row r="25" spans="1:30" ht="15" thickBot="1" x14ac:dyDescent="0.45">
      <c r="A25" s="44" t="s">
        <v>4</v>
      </c>
      <c r="B25" s="11"/>
      <c r="C25" s="45"/>
      <c r="D25" s="17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45"/>
      <c r="AB25" s="45"/>
      <c r="AC25" s="45"/>
      <c r="AD25" s="45"/>
    </row>
    <row r="26" spans="1:30" ht="15" thickBot="1" x14ac:dyDescent="0.45">
      <c r="A26" s="46" t="s">
        <v>49</v>
      </c>
      <c r="B26" s="47" t="s">
        <v>59</v>
      </c>
      <c r="C26" s="48" t="s">
        <v>23</v>
      </c>
      <c r="D26" s="17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48"/>
      <c r="AB26" s="48"/>
      <c r="AC26" s="48"/>
      <c r="AD26" s="14"/>
    </row>
    <row r="27" spans="1:30" ht="15" thickBot="1" x14ac:dyDescent="0.45">
      <c r="A27" s="49" t="s">
        <v>50</v>
      </c>
      <c r="B27" s="50" t="s">
        <v>74</v>
      </c>
      <c r="C27" s="51" t="s">
        <v>75</v>
      </c>
      <c r="D27" s="17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48"/>
      <c r="AD27" s="48"/>
    </row>
    <row r="28" spans="1:30" x14ac:dyDescent="0.4">
      <c r="A28" s="15" t="s">
        <v>21</v>
      </c>
      <c r="B28" s="16"/>
      <c r="C28" s="15"/>
      <c r="D28" s="15" t="s">
        <v>76</v>
      </c>
      <c r="E28" s="15"/>
      <c r="F28" s="15"/>
      <c r="G28" s="15"/>
      <c r="H28" s="15"/>
      <c r="I28" s="15"/>
      <c r="J28" s="15"/>
      <c r="K28" s="15"/>
      <c r="L28" s="15" t="s">
        <v>80</v>
      </c>
      <c r="M28" s="15"/>
      <c r="N28" s="15"/>
      <c r="O28" s="15"/>
      <c r="P28" s="15"/>
      <c r="Q28" s="15"/>
      <c r="R28" s="15"/>
      <c r="S28" s="15" t="s">
        <v>81</v>
      </c>
      <c r="T28" s="15"/>
      <c r="U28" s="15"/>
      <c r="V28" s="15"/>
      <c r="W28" s="15"/>
      <c r="X28" s="15"/>
      <c r="Y28" s="15" t="s">
        <v>82</v>
      </c>
      <c r="Z28" s="15"/>
      <c r="AA28" s="15"/>
      <c r="AB28" s="15"/>
      <c r="AC28" s="15" t="s">
        <v>78</v>
      </c>
      <c r="AD28" s="15"/>
    </row>
    <row r="29" spans="1:30" x14ac:dyDescent="0.4">
      <c r="A29" s="58" t="s">
        <v>11</v>
      </c>
      <c r="B29" s="58"/>
      <c r="C29" s="4" t="s">
        <v>12</v>
      </c>
      <c r="D29">
        <v>45</v>
      </c>
      <c r="E29" t="s">
        <v>77</v>
      </c>
      <c r="M29">
        <f>2+3+2</f>
        <v>7</v>
      </c>
      <c r="S29">
        <f>+M29*8</f>
        <v>56</v>
      </c>
      <c r="T29" t="s">
        <v>83</v>
      </c>
      <c r="Z29" s="59">
        <f>+S29*D29</f>
        <v>2520</v>
      </c>
      <c r="AC29">
        <f>+AC2</f>
        <v>26</v>
      </c>
      <c r="AD29" t="s">
        <v>79</v>
      </c>
    </row>
    <row r="30" spans="1:30" x14ac:dyDescent="0.4">
      <c r="A30" s="5" t="s">
        <v>13</v>
      </c>
      <c r="B30" s="10"/>
      <c r="C30" s="4" t="s">
        <v>14</v>
      </c>
      <c r="D30">
        <v>40</v>
      </c>
      <c r="E30" t="s">
        <v>77</v>
      </c>
      <c r="M30">
        <f>2+0.1*24</f>
        <v>4.4000000000000004</v>
      </c>
      <c r="S30">
        <f t="shared" ref="S30:S36" si="0">+M30*8</f>
        <v>35.200000000000003</v>
      </c>
      <c r="T30" t="s">
        <v>83</v>
      </c>
      <c r="Z30" s="59">
        <f t="shared" ref="Z30:Z36" si="1">+S30*D30</f>
        <v>1408</v>
      </c>
    </row>
    <row r="31" spans="1:30" x14ac:dyDescent="0.4">
      <c r="A31" s="5" t="s">
        <v>34</v>
      </c>
      <c r="B31" s="10"/>
      <c r="C31" s="4" t="s">
        <v>19</v>
      </c>
      <c r="D31">
        <v>30</v>
      </c>
      <c r="E31" t="s">
        <v>77</v>
      </c>
      <c r="M31">
        <v>3</v>
      </c>
      <c r="S31">
        <f t="shared" si="0"/>
        <v>24</v>
      </c>
      <c r="T31" t="s">
        <v>83</v>
      </c>
      <c r="Z31" s="59">
        <f t="shared" si="1"/>
        <v>720</v>
      </c>
    </row>
    <row r="32" spans="1:30" x14ac:dyDescent="0.4">
      <c r="A32" s="5" t="s">
        <v>17</v>
      </c>
      <c r="B32" s="10"/>
      <c r="C32" s="4" t="s">
        <v>15</v>
      </c>
      <c r="D32">
        <v>35</v>
      </c>
      <c r="E32" t="s">
        <v>77</v>
      </c>
      <c r="M32">
        <v>26</v>
      </c>
      <c r="S32">
        <f>+M32*4</f>
        <v>104</v>
      </c>
      <c r="T32" t="s">
        <v>83</v>
      </c>
      <c r="Z32" s="59">
        <f t="shared" si="1"/>
        <v>3640</v>
      </c>
    </row>
    <row r="33" spans="1:27" x14ac:dyDescent="0.4">
      <c r="A33" s="5" t="s">
        <v>16</v>
      </c>
      <c r="B33" s="10"/>
      <c r="C33" s="4" t="s">
        <v>18</v>
      </c>
      <c r="D33">
        <v>35</v>
      </c>
      <c r="E33" t="s">
        <v>77</v>
      </c>
      <c r="M33">
        <v>30</v>
      </c>
      <c r="S33">
        <f>+M33*4</f>
        <v>120</v>
      </c>
      <c r="T33" t="s">
        <v>83</v>
      </c>
      <c r="Z33" s="59">
        <f t="shared" si="1"/>
        <v>4200</v>
      </c>
    </row>
    <row r="34" spans="1:27" x14ac:dyDescent="0.4">
      <c r="A34" s="5" t="s">
        <v>22</v>
      </c>
      <c r="B34" s="10"/>
      <c r="C34" s="4" t="s">
        <v>23</v>
      </c>
      <c r="D34">
        <v>40</v>
      </c>
      <c r="E34" t="s">
        <v>77</v>
      </c>
      <c r="M34">
        <v>3</v>
      </c>
      <c r="S34">
        <f t="shared" si="0"/>
        <v>24</v>
      </c>
      <c r="T34" t="s">
        <v>83</v>
      </c>
      <c r="Z34" s="59">
        <f t="shared" si="1"/>
        <v>960</v>
      </c>
    </row>
    <row r="35" spans="1:27" x14ac:dyDescent="0.4">
      <c r="A35" s="5" t="s">
        <v>24</v>
      </c>
      <c r="B35" s="10"/>
      <c r="C35" s="4" t="s">
        <v>25</v>
      </c>
      <c r="D35">
        <v>25</v>
      </c>
      <c r="E35" t="s">
        <v>77</v>
      </c>
      <c r="M35">
        <v>5</v>
      </c>
      <c r="S35">
        <f t="shared" si="0"/>
        <v>40</v>
      </c>
      <c r="T35" t="s">
        <v>83</v>
      </c>
      <c r="Z35" s="59">
        <f t="shared" si="1"/>
        <v>1000</v>
      </c>
    </row>
    <row r="36" spans="1:27" x14ac:dyDescent="0.4">
      <c r="A36" s="5" t="s">
        <v>26</v>
      </c>
      <c r="B36" s="10"/>
      <c r="C36" s="4" t="s">
        <v>28</v>
      </c>
      <c r="D36">
        <v>20</v>
      </c>
      <c r="E36" t="s">
        <v>77</v>
      </c>
      <c r="M36">
        <v>5</v>
      </c>
      <c r="S36">
        <f t="shared" si="0"/>
        <v>40</v>
      </c>
      <c r="T36" t="s">
        <v>83</v>
      </c>
      <c r="Z36" s="59">
        <f t="shared" si="1"/>
        <v>800</v>
      </c>
    </row>
    <row r="37" spans="1:27" x14ac:dyDescent="0.4">
      <c r="A37" s="12" t="s">
        <v>63</v>
      </c>
      <c r="Z37" s="60">
        <f>SUM(Z29:Z36)</f>
        <v>15248</v>
      </c>
      <c r="AA37" t="s">
        <v>84</v>
      </c>
    </row>
    <row r="38" spans="1:27" x14ac:dyDescent="0.4">
      <c r="A38" s="12" t="s">
        <v>85</v>
      </c>
    </row>
  </sheetData>
  <mergeCells count="5">
    <mergeCell ref="A1:A2"/>
    <mergeCell ref="B1:B2"/>
    <mergeCell ref="C1:C2"/>
    <mergeCell ref="D1:AD1"/>
    <mergeCell ref="A29:B29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Rubio</dc:creator>
  <cp:lastModifiedBy>Alex Rubio</cp:lastModifiedBy>
  <dcterms:created xsi:type="dcterms:W3CDTF">2015-06-05T18:19:34Z</dcterms:created>
  <dcterms:modified xsi:type="dcterms:W3CDTF">2024-05-29T23:33:04Z</dcterms:modified>
</cp:coreProperties>
</file>