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tribuidoraMarcia\dm\dm\"/>
    </mc:Choice>
  </mc:AlternateContent>
  <xr:revisionPtr revIDLastSave="0" documentId="13_ncr:1_{AEAD457F-FBA9-4FAF-9F6F-E706431EBF82}" xr6:coauthVersionLast="45" xr6:coauthVersionMax="45" xr10:uidLastSave="{00000000-0000-0000-0000-000000000000}"/>
  <bookViews>
    <workbookView xWindow="-120" yWindow="-120" windowWidth="24240" windowHeight="13140" tabRatio="500" activeTab="4" xr2:uid="{00000000-000D-0000-FFFF-FFFF00000000}"/>
  </bookViews>
  <sheets>
    <sheet name="Productos" sheetId="1" r:id="rId1"/>
    <sheet name="Sheet3" sheetId="5" r:id="rId2"/>
    <sheet name="Sheet1" sheetId="2" r:id="rId3"/>
    <sheet name="Facturacion" sheetId="3" r:id="rId4"/>
    <sheet name="Sheet2" sheetId="4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H49" i="4"/>
  <c r="H50" i="4"/>
  <c r="H51" i="4"/>
  <c r="J51" i="4" l="1"/>
  <c r="J50" i="4"/>
  <c r="J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2" i="4" l="1"/>
  <c r="H2" i="4"/>
  <c r="J3" i="4"/>
  <c r="H3" i="4"/>
  <c r="J4" i="4"/>
  <c r="H4" i="4"/>
  <c r="J5" i="4"/>
  <c r="H5" i="4"/>
  <c r="J6" i="4"/>
  <c r="H6" i="4"/>
  <c r="J7" i="4"/>
  <c r="H7" i="4"/>
  <c r="J8" i="4"/>
  <c r="H8" i="4"/>
  <c r="J9" i="4"/>
  <c r="H9" i="4"/>
  <c r="J10" i="4"/>
  <c r="H10" i="4"/>
  <c r="J11" i="4"/>
  <c r="H11" i="4"/>
  <c r="J12" i="4"/>
  <c r="H12" i="4"/>
  <c r="J13" i="4"/>
  <c r="H13" i="4"/>
  <c r="J14" i="4"/>
  <c r="H14" i="4"/>
  <c r="J15" i="4"/>
  <c r="H15" i="4"/>
  <c r="J16" i="4"/>
  <c r="H16" i="4"/>
  <c r="J17" i="4"/>
  <c r="H17" i="4"/>
  <c r="J18" i="4"/>
  <c r="H18" i="4"/>
  <c r="J19" i="4"/>
  <c r="H19" i="4"/>
  <c r="J20" i="4"/>
  <c r="H20" i="4"/>
  <c r="J21" i="4"/>
  <c r="H21" i="4"/>
  <c r="J22" i="4"/>
  <c r="H22" i="4"/>
  <c r="J23" i="4"/>
  <c r="H23" i="4"/>
  <c r="J24" i="4"/>
  <c r="H24" i="4"/>
  <c r="J25" i="4"/>
  <c r="H25" i="4"/>
  <c r="J26" i="4"/>
  <c r="H26" i="4"/>
  <c r="J27" i="4"/>
  <c r="H27" i="4"/>
  <c r="J28" i="4"/>
  <c r="H28" i="4"/>
  <c r="J29" i="4"/>
  <c r="H29" i="4"/>
  <c r="J30" i="4"/>
  <c r="H30" i="4"/>
  <c r="J31" i="4"/>
  <c r="H31" i="4"/>
  <c r="J32" i="4"/>
  <c r="H32" i="4"/>
  <c r="J33" i="4"/>
  <c r="H33" i="4"/>
  <c r="J34" i="4"/>
  <c r="H34" i="4"/>
  <c r="J35" i="4"/>
  <c r="H35" i="4"/>
  <c r="J36" i="4"/>
  <c r="H36" i="4"/>
  <c r="J37" i="4"/>
  <c r="H37" i="4"/>
  <c r="J38" i="4"/>
  <c r="H38" i="4"/>
  <c r="J39" i="4"/>
  <c r="H39" i="4"/>
  <c r="J40" i="4"/>
  <c r="H40" i="4"/>
  <c r="J41" i="4"/>
  <c r="H41" i="4"/>
  <c r="J42" i="4"/>
  <c r="H42" i="4"/>
  <c r="J43" i="4"/>
  <c r="H43" i="4"/>
  <c r="J44" i="4"/>
  <c r="H44" i="4"/>
  <c r="J45" i="4"/>
  <c r="H45" i="4"/>
  <c r="J46" i="4"/>
  <c r="H46" i="4"/>
  <c r="J47" i="4"/>
  <c r="H47" i="4"/>
  <c r="J48" i="4"/>
  <c r="H48" i="4"/>
  <c r="I12" i="3"/>
  <c r="I11" i="3"/>
  <c r="N55" i="1"/>
  <c r="L55" i="1"/>
  <c r="J55" i="1"/>
  <c r="N54" i="1"/>
  <c r="L54" i="1"/>
  <c r="J54" i="1"/>
  <c r="N53" i="1"/>
  <c r="L53" i="1"/>
  <c r="J53" i="1"/>
  <c r="N52" i="1"/>
  <c r="I52" i="1"/>
  <c r="L52" i="1" s="1"/>
  <c r="N51" i="1"/>
  <c r="I51" i="1"/>
  <c r="L51" i="1" s="1"/>
  <c r="N50" i="1"/>
  <c r="I50" i="1"/>
  <c r="L50" i="1" s="1"/>
  <c r="N49" i="1"/>
  <c r="I49" i="1"/>
  <c r="L49" i="1" s="1"/>
  <c r="N48" i="1"/>
  <c r="I48" i="1"/>
  <c r="L48" i="1" s="1"/>
  <c r="N47" i="1"/>
  <c r="I47" i="1"/>
  <c r="L47" i="1" s="1"/>
  <c r="N46" i="1"/>
  <c r="I46" i="1"/>
  <c r="L46" i="1" s="1"/>
  <c r="N45" i="1"/>
  <c r="I45" i="1"/>
  <c r="L45" i="1" s="1"/>
  <c r="N44" i="1"/>
  <c r="I44" i="1"/>
  <c r="L44" i="1" s="1"/>
  <c r="N43" i="1"/>
  <c r="I43" i="1"/>
  <c r="L43" i="1" s="1"/>
  <c r="N42" i="1"/>
  <c r="I42" i="1"/>
  <c r="L42" i="1" s="1"/>
  <c r="N41" i="1"/>
  <c r="I41" i="1"/>
  <c r="L41" i="1" s="1"/>
  <c r="N40" i="1"/>
  <c r="I40" i="1"/>
  <c r="L40" i="1" s="1"/>
  <c r="N39" i="1"/>
  <c r="I39" i="1"/>
  <c r="L39" i="1" s="1"/>
  <c r="N38" i="1"/>
  <c r="I38" i="1"/>
  <c r="L38" i="1" s="1"/>
  <c r="N37" i="1"/>
  <c r="I37" i="1"/>
  <c r="L37" i="1" s="1"/>
  <c r="N36" i="1"/>
  <c r="I36" i="1"/>
  <c r="L36" i="1" s="1"/>
  <c r="N35" i="1"/>
  <c r="I35" i="1"/>
  <c r="L35" i="1" s="1"/>
  <c r="N34" i="1"/>
  <c r="I34" i="1"/>
  <c r="L34" i="1" s="1"/>
  <c r="N33" i="1"/>
  <c r="I33" i="1"/>
  <c r="L33" i="1" s="1"/>
  <c r="N32" i="1"/>
  <c r="I32" i="1"/>
  <c r="L32" i="1" s="1"/>
  <c r="N31" i="1"/>
  <c r="I31" i="1"/>
  <c r="L31" i="1" s="1"/>
  <c r="N30" i="1"/>
  <c r="I30" i="1"/>
  <c r="L30" i="1" s="1"/>
  <c r="N29" i="1"/>
  <c r="I29" i="1"/>
  <c r="L29" i="1" s="1"/>
  <c r="N28" i="1"/>
  <c r="I28" i="1"/>
  <c r="L28" i="1" s="1"/>
  <c r="N27" i="1"/>
  <c r="I27" i="1"/>
  <c r="L27" i="1" s="1"/>
  <c r="N26" i="1"/>
  <c r="I26" i="1"/>
  <c r="L26" i="1" s="1"/>
  <c r="N25" i="1"/>
  <c r="I25" i="1"/>
  <c r="L25" i="1" s="1"/>
  <c r="N24" i="1"/>
  <c r="I24" i="1"/>
  <c r="L24" i="1" s="1"/>
  <c r="V23" i="1"/>
  <c r="N23" i="1"/>
  <c r="I23" i="1"/>
  <c r="L23" i="1" s="1"/>
  <c r="N22" i="1"/>
  <c r="I22" i="1"/>
  <c r="L22" i="1" s="1"/>
  <c r="N21" i="1"/>
  <c r="I21" i="1"/>
  <c r="L21" i="1" s="1"/>
  <c r="N20" i="1"/>
  <c r="I20" i="1"/>
  <c r="L20" i="1" s="1"/>
  <c r="N19" i="1"/>
  <c r="I19" i="1"/>
  <c r="L19" i="1" s="1"/>
  <c r="N18" i="1"/>
  <c r="I18" i="1"/>
  <c r="L18" i="1" s="1"/>
  <c r="N17" i="1"/>
  <c r="I17" i="1"/>
  <c r="L17" i="1" s="1"/>
  <c r="N16" i="1"/>
  <c r="I16" i="1"/>
  <c r="L16" i="1" s="1"/>
  <c r="N15" i="1"/>
  <c r="I15" i="1"/>
  <c r="L15" i="1" s="1"/>
  <c r="N14" i="1"/>
  <c r="I14" i="1"/>
  <c r="L14" i="1" s="1"/>
  <c r="N13" i="1"/>
  <c r="I13" i="1"/>
  <c r="L13" i="1" s="1"/>
  <c r="N12" i="1"/>
  <c r="I12" i="1"/>
  <c r="L12" i="1" s="1"/>
  <c r="N11" i="1"/>
  <c r="I11" i="1"/>
  <c r="L11" i="1" s="1"/>
  <c r="N10" i="1"/>
  <c r="I10" i="1"/>
  <c r="L10" i="1" s="1"/>
  <c r="N9" i="1"/>
  <c r="I9" i="1"/>
  <c r="L9" i="1" s="1"/>
  <c r="N8" i="1"/>
  <c r="I8" i="1"/>
  <c r="L8" i="1" s="1"/>
  <c r="N7" i="1"/>
  <c r="I7" i="1"/>
  <c r="L7" i="1" s="1"/>
  <c r="N6" i="1"/>
  <c r="I6" i="1"/>
  <c r="L6" i="1" s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</calcChain>
</file>

<file path=xl/sharedStrings.xml><?xml version="1.0" encoding="utf-8"?>
<sst xmlns="http://schemas.openxmlformats.org/spreadsheetml/2006/main" count="283" uniqueCount="133">
  <si>
    <t>Cod.</t>
  </si>
  <si>
    <t>Unidades</t>
  </si>
  <si>
    <t>Imagen</t>
  </si>
  <si>
    <t>Nombre de producto</t>
  </si>
  <si>
    <t>Codigo proveedor</t>
  </si>
  <si>
    <t>CU</t>
  </si>
  <si>
    <t>CUF</t>
  </si>
  <si>
    <t>C. Trans.</t>
  </si>
  <si>
    <t>% de recarga</t>
  </si>
  <si>
    <t>PF mayorista</t>
  </si>
  <si>
    <t>PF mayorista arreglado</t>
  </si>
  <si>
    <t>P minorista</t>
  </si>
  <si>
    <t>P minorista arreglado</t>
  </si>
  <si>
    <t>Emetoys Descuento 10%</t>
  </si>
  <si>
    <t>PELOTA PVC CARITAS</t>
  </si>
  <si>
    <t>J235</t>
  </si>
  <si>
    <t>PELOTA PVC EMOJI</t>
  </si>
  <si>
    <t>J240</t>
  </si>
  <si>
    <t>PELOTA PULPO N5</t>
  </si>
  <si>
    <t>PELOTA PULPO N6</t>
  </si>
  <si>
    <t>PALETAS</t>
  </si>
  <si>
    <t>J210</t>
  </si>
  <si>
    <t>BEBE PLASTICO</t>
  </si>
  <si>
    <t>J01</t>
  </si>
  <si>
    <t>BEBE PLASTICO CON ROPA</t>
  </si>
  <si>
    <t>J02</t>
  </si>
  <si>
    <t>BEBOTE SENTADO OJOS FIJOS</t>
  </si>
  <si>
    <t>J16</t>
  </si>
  <si>
    <t>J16N</t>
  </si>
  <si>
    <t>Codigo</t>
  </si>
  <si>
    <t>Referencias</t>
  </si>
  <si>
    <t>BAÑERA CON BEBE PLASTICO</t>
  </si>
  <si>
    <t>J10</t>
  </si>
  <si>
    <t>Costo unitario</t>
  </si>
  <si>
    <t>GABY 1</t>
  </si>
  <si>
    <t>Costo unitario final</t>
  </si>
  <si>
    <t>GABY 2</t>
  </si>
  <si>
    <t>CT</t>
  </si>
  <si>
    <t>Costo de transporte 10%</t>
  </si>
  <si>
    <t>CAMIONETA 4X4 LAND ROVER.</t>
  </si>
  <si>
    <t>J170</t>
  </si>
  <si>
    <t>CAMIONETA 4X4 TOYOTA.</t>
  </si>
  <si>
    <t>J150</t>
  </si>
  <si>
    <t>ZAPATIILA ANDADOR</t>
  </si>
  <si>
    <t>ZAPATIILA ANDADOR 186</t>
  </si>
  <si>
    <t>CARRITO COMPRA</t>
  </si>
  <si>
    <t>CARRITO COMPRA 186</t>
  </si>
  <si>
    <t>COCHECITO BEBE</t>
  </si>
  <si>
    <t>COCHECITO BEBE 187</t>
  </si>
  <si>
    <t>Facturado</t>
  </si>
  <si>
    <t>Iva pagado</t>
  </si>
  <si>
    <t>PALA Y RASTRILLO</t>
  </si>
  <si>
    <t>J503</t>
  </si>
  <si>
    <t>SET DE LIMPIEZA</t>
  </si>
  <si>
    <t>J70</t>
  </si>
  <si>
    <t>BOTELLAS CON PICO</t>
  </si>
  <si>
    <t>JNMAN001</t>
  </si>
  <si>
    <t>BALDE ,PALA Y RASTRILLO</t>
  </si>
  <si>
    <t>J500</t>
  </si>
  <si>
    <t>ANDARIN SUPER REFORZADO</t>
  </si>
  <si>
    <t>ANDARIN JAN  001</t>
  </si>
  <si>
    <t>Renta</t>
  </si>
  <si>
    <t>CAMION VOLCADOR GRANDE</t>
  </si>
  <si>
    <t>184</t>
  </si>
  <si>
    <t>Monotributo</t>
  </si>
  <si>
    <t>BEBE EN CAJA OJO MOVIL</t>
  </si>
  <si>
    <t>J09</t>
  </si>
  <si>
    <t>Anual monotributo</t>
  </si>
  <si>
    <t>BEBE EN CAJA DORMILON / COLOR</t>
  </si>
  <si>
    <t>J03</t>
  </si>
  <si>
    <t>BAÑERA CON BEBE PLASTISOL</t>
  </si>
  <si>
    <t>J11</t>
  </si>
  <si>
    <t>Jugar Descuento 10%</t>
  </si>
  <si>
    <t>F1</t>
  </si>
  <si>
    <t>2</t>
  </si>
  <si>
    <t>Transporte 12%</t>
  </si>
  <si>
    <t>JEEP MEDIANO</t>
  </si>
  <si>
    <t>3</t>
  </si>
  <si>
    <t>TRACTOR</t>
  </si>
  <si>
    <t>8</t>
  </si>
  <si>
    <t>CAMIONCITO VOLCADOR</t>
  </si>
  <si>
    <t>60</t>
  </si>
  <si>
    <t>BLOQUES X 48</t>
  </si>
  <si>
    <t>404</t>
  </si>
  <si>
    <t>BALDE DE BLOQUES X 60</t>
  </si>
  <si>
    <t>410</t>
  </si>
  <si>
    <t>Celeste y Blanco Sin descuento Todo Facturado</t>
  </si>
  <si>
    <t>JUG 2021 PISTOLA AGUA 60244 17x11x4cm E/BOLSA</t>
  </si>
  <si>
    <t xml:space="preserve">JUG CYB MOTO P/ARMAR 51223 E/BLIST </t>
  </si>
  <si>
    <t>JUG CYB CAMION P/ARMAR 51222 E/BLIST</t>
  </si>
  <si>
    <t>DURAVIT 686 CAMIONETA MINI INF</t>
  </si>
  <si>
    <t>DURAVIT 612 SET MI COCINA 7Pzs</t>
  </si>
  <si>
    <t>DURAVIT 680 MINI FRONTAL INFANTIL</t>
  </si>
  <si>
    <t xml:space="preserve">DURAVIT 682 FRONTAL Y RETRO INFANTIL E/CJ </t>
  </si>
  <si>
    <t>JUG RVP 710 PEQUEÑO TREN E/BOLSA</t>
  </si>
  <si>
    <t>JUG CYB SET BELLEZA 60328 E/BLIST</t>
  </si>
  <si>
    <t>JUG CYB SET BELLEZA TINY 5716157163 MAQUILLAJE</t>
  </si>
  <si>
    <t>DURAVIT 522-BALDE PLAY.CH. 4P.PALA+RAST.+MOLDE</t>
  </si>
  <si>
    <t>JUG CYB AUTO x 10u E/CJ 50131 /61529 SPEDD RACING</t>
  </si>
  <si>
    <t xml:space="preserve">JUG CYB AMETRALLADORA 50834/6 E/BLIST </t>
  </si>
  <si>
    <t xml:space="preserve">JUG CYB MUÑECA 50466 C/ACCES E/CJ MY STYLE LOVE </t>
  </si>
  <si>
    <t xml:space="preserve">JUG TAPS GUITARRA N°7 GRANDE CRIOLLA </t>
  </si>
  <si>
    <t>RAYABO</t>
  </si>
  <si>
    <t>CAMION CHICO CUARTEL DE BOMBEROS</t>
  </si>
  <si>
    <t>45516</t>
  </si>
  <si>
    <t>CAMION GRANDE</t>
  </si>
  <si>
    <t>24970</t>
  </si>
  <si>
    <t>JARRA VID. OVAL 1,8 LTS</t>
  </si>
  <si>
    <t>67584</t>
  </si>
  <si>
    <t>020474 15.00 *** JUG 2021 PISTOLA AGUA 60244 17x11x4cm E/BOLSA 21.00 78.9162 1183.74</t>
  </si>
  <si>
    <t>020633 5.00 *** JUG CYB MOTO P/ARMAR 51223 E/BLIST 21.00 194.8381 974.19</t>
  </si>
  <si>
    <t>020632 5.00 *** JUG CYB CAMION P/ARMAR 51222 E/BLIST 21.00 184.0788 920.39</t>
  </si>
  <si>
    <t>018878 10.00 *** DURAVIT 686 CAMIONETA MINI INF 21.00 147.7933 1477.93</t>
  </si>
  <si>
    <t>003659 10.00 *** DURAVIT 612 SET MI COCINA 7Pzs 21.00 206.4587 2064.59</t>
  </si>
  <si>
    <t>017191 5.00 *** DURAVIT 680 MINI FRONTAL INFANTIL 21.00 147.7933 738.97</t>
  </si>
  <si>
    <t>017315 5.00 *** DURAVIT 682 FRONTAL Y RETRO INFANTIL E/CJ 21.00 319.7904 1598.95</t>
  </si>
  <si>
    <t>020264 2.00 *** JUG RVP 710 PEQUEÑO TREN E/BOLSA 21.00 290.8259 581.65</t>
  </si>
  <si>
    <t>019867 5.00 *** JUG CYB SET BELLEZA 60328 E/BLIST 21.00 148.1143 740.57</t>
  </si>
  <si>
    <t>018248 6.00 *** JUG CYB SET BELLEZA TINY 5716157163 MAQUILLAJE 21.00 143.1745 859.05</t>
  </si>
  <si>
    <t>012159 5.00 *** DURAVIT 522-BALDE PLAY.CH. 4P.PALA+RAST.+MOLDE 21.00 136.4799 682.40</t>
  </si>
  <si>
    <t>020115 5.00 *** JUG CYB AUTO x 10u E/CJ 50131 /61529 SPEDD RACING 21.00 267.8052 1339.03</t>
  </si>
  <si>
    <t>020627 5.00 *** JUG CYB AMETRALLADORA 50834/6 E/BLIST (50836) 21.00 194.8381 974.19</t>
  </si>
  <si>
    <t>020643 10.00 *** JUG CYB MUÑECA 50466 C/ACCES E/CJ MY STYLE LOVE 21.00 113.0295 1130.30</t>
  </si>
  <si>
    <t>003915 4.00 *** JUG TAPS GUITARRA N°7 GRANDE CRIOLLA 21.00 511.4031 2045.61</t>
  </si>
  <si>
    <t>Monto renta</t>
  </si>
  <si>
    <t>%</t>
  </si>
  <si>
    <t>Octubre</t>
  </si>
  <si>
    <t>Septiembre</t>
  </si>
  <si>
    <t>Proveedpr</t>
  </si>
  <si>
    <t>emetoys</t>
  </si>
  <si>
    <t>jugar</t>
  </si>
  <si>
    <t>rayabo</t>
  </si>
  <si>
    <t>celeste y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</si>
</sst>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%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Verdana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7" fillId="0" borderId="0" applyBorder="0" applyProtection="0"/>
    <xf numFmtId="0" fontId="1" fillId="0" borderId="0"/>
  </cellStyleXfs>
  <cellXfs count="33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2" fontId="0" fillId="2" borderId="1" xfId="0" applyNumberFormat="1" applyFill="1" applyBorder="1"/>
    <xf numFmtId="0" fontId="0" fillId="0" borderId="0" xfId="0" applyAlignment="1">
      <alignment horizontal="left" indent="6"/>
    </xf>
    <xf numFmtId="0" fontId="0" fillId="2" borderId="1" xfId="0" applyFont="1" applyFill="1" applyBorder="1"/>
    <xf numFmtId="164" fontId="0" fillId="2" borderId="1" xfId="0" applyNumberFormat="1" applyFont="1" applyFill="1" applyBorder="1"/>
    <xf numFmtId="165" fontId="0" fillId="0" borderId="0" xfId="1" applyNumberFormat="1" applyFont="1" applyBorder="1" applyAlignment="1" applyProtection="1"/>
    <xf numFmtId="0" fontId="0" fillId="3" borderId="1" xfId="0" applyFill="1" applyBorder="1"/>
    <xf numFmtId="0" fontId="3" fillId="3" borderId="1" xfId="0" applyFont="1" applyFill="1" applyBorder="1"/>
    <xf numFmtId="2" fontId="0" fillId="3" borderId="1" xfId="0" applyNumberFormat="1" applyFill="1" applyBorder="1"/>
    <xf numFmtId="0" fontId="0" fillId="3" borderId="3" xfId="0" applyFill="1" applyBorder="1"/>
    <xf numFmtId="0" fontId="3" fillId="3" borderId="3" xfId="0" applyFont="1" applyFill="1" applyBorder="1"/>
    <xf numFmtId="2" fontId="0" fillId="3" borderId="3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5" fillId="5" borderId="1" xfId="2" applyFont="1" applyFill="1" applyBorder="1" applyAlignment="1">
      <alignment horizontal="right"/>
    </xf>
    <xf numFmtId="0" fontId="4" fillId="5" borderId="1" xfId="0" applyFont="1" applyFill="1" applyBorder="1"/>
    <xf numFmtId="0" fontId="5" fillId="5" borderId="1" xfId="2" applyFont="1" applyFill="1" applyBorder="1" applyAlignment="1">
      <alignment horizontal="left"/>
    </xf>
    <xf numFmtId="2" fontId="4" fillId="5" borderId="1" xfId="0" applyNumberFormat="1" applyFont="1" applyFill="1" applyBorder="1"/>
    <xf numFmtId="2" fontId="0" fillId="5" borderId="1" xfId="0" applyNumberFormat="1" applyFill="1" applyBorder="1"/>
    <xf numFmtId="1" fontId="6" fillId="0" borderId="0" xfId="0" applyNumberFormat="1" applyFont="1"/>
    <xf numFmtId="0" fontId="2" fillId="0" borderId="0" xfId="0" applyFont="1" applyBorder="1"/>
    <xf numFmtId="2" fontId="0" fillId="2" borderId="0" xfId="0" applyNumberFormat="1" applyFill="1" applyBorder="1"/>
    <xf numFmtId="2" fontId="0" fillId="0" borderId="0" xfId="0" applyNumberFormat="1" applyAlignment="1">
      <alignment horizontal="left" indent="6"/>
    </xf>
    <xf numFmtId="1" fontId="0" fillId="4" borderId="1" xfId="0" applyNumberForma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6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V55"/>
  <sheetViews>
    <sheetView topLeftCell="C25" zoomScale="80" zoomScaleNormal="80" workbookViewId="0">
      <selection activeCell="M6" sqref="M6:M55"/>
    </sheetView>
  </sheetViews>
  <sheetFormatPr defaultColWidth="8.5703125" defaultRowHeight="15" x14ac:dyDescent="0.25"/>
  <cols>
    <col min="1" max="1" width="8.5703125" hidden="1"/>
    <col min="2" max="2" width="13.140625" customWidth="1"/>
    <col min="3" max="3" width="5.28515625" customWidth="1"/>
    <col min="4" max="4" width="11.28515625" customWidth="1"/>
    <col min="5" max="5" width="13.42578125" hidden="1" customWidth="1"/>
    <col min="6" max="6" width="50" customWidth="1"/>
    <col min="7" max="7" width="29.5703125" customWidth="1"/>
    <col min="8" max="9" width="9.5703125" customWidth="1"/>
    <col min="10" max="10" width="13" customWidth="1"/>
    <col min="11" max="11" width="19.28515625" customWidth="1"/>
    <col min="12" max="12" width="16.28515625" customWidth="1"/>
    <col min="13" max="13" width="24.7109375" customWidth="1"/>
    <col min="14" max="14" width="15.28515625" customWidth="1"/>
    <col min="15" max="15" width="24.85546875" customWidth="1"/>
    <col min="21" max="21" width="20" customWidth="1"/>
    <col min="22" max="22" width="25.140625" customWidth="1"/>
    <col min="33" max="33" width="35.42578125" customWidth="1"/>
    <col min="34" max="34" width="29.7109375" customWidth="1"/>
    <col min="1023" max="1023" width="9.140625" customWidth="1"/>
  </cols>
  <sheetData>
    <row r="5" spans="2:22" x14ac:dyDescent="0.25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t="s">
        <v>11</v>
      </c>
      <c r="O5" t="s">
        <v>12</v>
      </c>
    </row>
    <row r="6" spans="2:22" ht="15" customHeight="1" x14ac:dyDescent="0.25">
      <c r="B6" s="29" t="s">
        <v>13</v>
      </c>
      <c r="C6" s="4">
        <v>1</v>
      </c>
      <c r="D6" s="4">
        <v>40</v>
      </c>
      <c r="E6" s="4"/>
      <c r="F6" s="5" t="s">
        <v>14</v>
      </c>
      <c r="G6" s="4" t="s">
        <v>15</v>
      </c>
      <c r="H6" s="4">
        <v>61</v>
      </c>
      <c r="I6" s="4">
        <f t="shared" ref="I6:I31" si="0">H6*0.9</f>
        <v>54.9</v>
      </c>
      <c r="J6" s="4">
        <f t="shared" ref="J6:J37" si="1">I6*$V$32</f>
        <v>6.5879999999999992</v>
      </c>
      <c r="K6" s="4">
        <v>1.5</v>
      </c>
      <c r="L6" s="6">
        <f t="shared" ref="L6:L37" si="2">I6*K6</f>
        <v>82.35</v>
      </c>
      <c r="M6" s="6">
        <v>85</v>
      </c>
      <c r="N6" s="7">
        <f t="shared" ref="N6:N37" si="3">M6*1.1</f>
        <v>93.500000000000014</v>
      </c>
      <c r="O6">
        <v>95</v>
      </c>
    </row>
    <row r="7" spans="2:22" ht="15.75" x14ac:dyDescent="0.25">
      <c r="B7" s="29"/>
      <c r="C7" s="4">
        <v>2</v>
      </c>
      <c r="D7" s="4">
        <v>40</v>
      </c>
      <c r="E7" s="4"/>
      <c r="F7" s="5" t="s">
        <v>16</v>
      </c>
      <c r="G7" s="4" t="s">
        <v>17</v>
      </c>
      <c r="H7" s="4">
        <v>61</v>
      </c>
      <c r="I7" s="4">
        <f t="shared" si="0"/>
        <v>54.9</v>
      </c>
      <c r="J7" s="4">
        <f t="shared" si="1"/>
        <v>6.5879999999999992</v>
      </c>
      <c r="K7" s="4">
        <v>1.5</v>
      </c>
      <c r="L7" s="6">
        <f t="shared" si="2"/>
        <v>82.35</v>
      </c>
      <c r="M7" s="6">
        <v>85</v>
      </c>
      <c r="N7" s="7">
        <f t="shared" si="3"/>
        <v>93.500000000000014</v>
      </c>
      <c r="O7">
        <v>95</v>
      </c>
    </row>
    <row r="8" spans="2:22" ht="15.75" x14ac:dyDescent="0.25">
      <c r="B8" s="29"/>
      <c r="C8" s="4">
        <v>3</v>
      </c>
      <c r="D8" s="4">
        <v>24</v>
      </c>
      <c r="E8" s="4"/>
      <c r="F8" s="5" t="s">
        <v>18</v>
      </c>
      <c r="G8" s="4" t="s">
        <v>18</v>
      </c>
      <c r="H8" s="4">
        <v>151</v>
      </c>
      <c r="I8" s="4">
        <f t="shared" si="0"/>
        <v>135.9</v>
      </c>
      <c r="J8" s="4">
        <f t="shared" si="1"/>
        <v>16.308</v>
      </c>
      <c r="K8" s="4">
        <v>1.5</v>
      </c>
      <c r="L8" s="6">
        <f t="shared" si="2"/>
        <v>203.85000000000002</v>
      </c>
      <c r="M8" s="6">
        <v>205</v>
      </c>
      <c r="N8" s="7">
        <f t="shared" si="3"/>
        <v>225.50000000000003</v>
      </c>
      <c r="O8">
        <v>230</v>
      </c>
    </row>
    <row r="9" spans="2:22" ht="15.75" x14ac:dyDescent="0.25">
      <c r="B9" s="29"/>
      <c r="C9" s="4">
        <v>4</v>
      </c>
      <c r="D9" s="4">
        <v>24</v>
      </c>
      <c r="E9" s="4"/>
      <c r="F9" s="5" t="s">
        <v>19</v>
      </c>
      <c r="G9" s="8" t="s">
        <v>19</v>
      </c>
      <c r="H9" s="4">
        <v>185</v>
      </c>
      <c r="I9" s="4">
        <f t="shared" si="0"/>
        <v>166.5</v>
      </c>
      <c r="J9" s="4">
        <f t="shared" si="1"/>
        <v>19.98</v>
      </c>
      <c r="K9" s="4">
        <v>1.5</v>
      </c>
      <c r="L9" s="6">
        <f t="shared" si="2"/>
        <v>249.75</v>
      </c>
      <c r="M9" s="6">
        <v>250</v>
      </c>
      <c r="N9" s="7">
        <f t="shared" si="3"/>
        <v>275</v>
      </c>
      <c r="O9">
        <v>275</v>
      </c>
    </row>
    <row r="10" spans="2:22" ht="15.75" x14ac:dyDescent="0.25">
      <c r="B10" s="29"/>
      <c r="C10" s="4">
        <v>5</v>
      </c>
      <c r="D10" s="4">
        <v>12</v>
      </c>
      <c r="E10" s="4"/>
      <c r="F10" s="5" t="s">
        <v>20</v>
      </c>
      <c r="G10" s="8" t="s">
        <v>21</v>
      </c>
      <c r="H10" s="4">
        <v>98</v>
      </c>
      <c r="I10" s="4">
        <f t="shared" si="0"/>
        <v>88.2</v>
      </c>
      <c r="J10" s="4">
        <f t="shared" si="1"/>
        <v>10.584</v>
      </c>
      <c r="K10" s="4">
        <v>1.5</v>
      </c>
      <c r="L10" s="6">
        <f t="shared" si="2"/>
        <v>132.30000000000001</v>
      </c>
      <c r="M10" s="6">
        <v>135</v>
      </c>
      <c r="N10" s="7">
        <f t="shared" si="3"/>
        <v>148.5</v>
      </c>
      <c r="O10">
        <v>150</v>
      </c>
    </row>
    <row r="11" spans="2:22" ht="15.75" x14ac:dyDescent="0.25">
      <c r="B11" s="29"/>
      <c r="C11" s="4">
        <v>6</v>
      </c>
      <c r="D11" s="4">
        <v>24</v>
      </c>
      <c r="E11" s="4"/>
      <c r="F11" s="5" t="s">
        <v>22</v>
      </c>
      <c r="G11" s="4" t="s">
        <v>23</v>
      </c>
      <c r="H11" s="4">
        <v>135</v>
      </c>
      <c r="I11" s="4">
        <f t="shared" si="0"/>
        <v>121.5</v>
      </c>
      <c r="J11" s="4">
        <f t="shared" si="1"/>
        <v>14.58</v>
      </c>
      <c r="K11" s="4">
        <v>1.55</v>
      </c>
      <c r="L11" s="6">
        <f t="shared" si="2"/>
        <v>188.32500000000002</v>
      </c>
      <c r="M11" s="6">
        <v>190</v>
      </c>
      <c r="N11" s="7">
        <f t="shared" si="3"/>
        <v>209.00000000000003</v>
      </c>
      <c r="O11">
        <v>210</v>
      </c>
    </row>
    <row r="12" spans="2:22" ht="15.75" x14ac:dyDescent="0.25">
      <c r="B12" s="29"/>
      <c r="C12" s="4">
        <v>7</v>
      </c>
      <c r="D12" s="8">
        <v>24</v>
      </c>
      <c r="E12" s="8"/>
      <c r="F12" s="5" t="s">
        <v>24</v>
      </c>
      <c r="G12" s="4" t="s">
        <v>25</v>
      </c>
      <c r="H12" s="4">
        <v>158</v>
      </c>
      <c r="I12" s="4">
        <f t="shared" si="0"/>
        <v>142.20000000000002</v>
      </c>
      <c r="J12" s="4">
        <f t="shared" si="1"/>
        <v>17.064</v>
      </c>
      <c r="K12" s="4">
        <v>1.55</v>
      </c>
      <c r="L12" s="6">
        <f t="shared" si="2"/>
        <v>220.41000000000003</v>
      </c>
      <c r="M12" s="6">
        <v>225</v>
      </c>
      <c r="N12" s="7">
        <f t="shared" si="3"/>
        <v>247.50000000000003</v>
      </c>
      <c r="O12">
        <v>250</v>
      </c>
    </row>
    <row r="13" spans="2:22" ht="15.75" x14ac:dyDescent="0.25">
      <c r="B13" s="29"/>
      <c r="C13" s="4">
        <v>8</v>
      </c>
      <c r="D13" s="4">
        <v>10</v>
      </c>
      <c r="E13" s="4"/>
      <c r="F13" s="5" t="s">
        <v>26</v>
      </c>
      <c r="G13" s="4" t="s">
        <v>27</v>
      </c>
      <c r="H13" s="4">
        <v>275</v>
      </c>
      <c r="I13" s="4">
        <f t="shared" si="0"/>
        <v>247.5</v>
      </c>
      <c r="J13" s="4">
        <f t="shared" si="1"/>
        <v>29.7</v>
      </c>
      <c r="K13" s="4">
        <v>1.55</v>
      </c>
      <c r="L13" s="6">
        <f t="shared" si="2"/>
        <v>383.625</v>
      </c>
      <c r="M13" s="6">
        <v>390</v>
      </c>
      <c r="N13" s="7">
        <f t="shared" si="3"/>
        <v>429.00000000000006</v>
      </c>
      <c r="O13">
        <v>430</v>
      </c>
    </row>
    <row r="14" spans="2:22" ht="15.75" x14ac:dyDescent="0.25">
      <c r="B14" s="29"/>
      <c r="C14" s="4">
        <v>9</v>
      </c>
      <c r="D14" s="4">
        <v>10</v>
      </c>
      <c r="E14" s="4"/>
      <c r="F14" s="5" t="s">
        <v>26</v>
      </c>
      <c r="G14" s="4" t="s">
        <v>28</v>
      </c>
      <c r="H14" s="4">
        <v>275</v>
      </c>
      <c r="I14" s="4">
        <f t="shared" si="0"/>
        <v>247.5</v>
      </c>
      <c r="J14" s="4">
        <f t="shared" si="1"/>
        <v>29.7</v>
      </c>
      <c r="K14" s="4">
        <v>1.55</v>
      </c>
      <c r="L14" s="6">
        <f t="shared" si="2"/>
        <v>383.625</v>
      </c>
      <c r="M14" s="6">
        <v>390</v>
      </c>
      <c r="N14" s="7">
        <f t="shared" si="3"/>
        <v>429.00000000000006</v>
      </c>
      <c r="O14">
        <v>430</v>
      </c>
      <c r="U14" t="s">
        <v>29</v>
      </c>
      <c r="V14" t="s">
        <v>30</v>
      </c>
    </row>
    <row r="15" spans="2:22" ht="15.75" x14ac:dyDescent="0.25">
      <c r="B15" s="29"/>
      <c r="C15" s="4">
        <v>10</v>
      </c>
      <c r="D15" s="4">
        <v>16</v>
      </c>
      <c r="E15" s="4"/>
      <c r="F15" s="5" t="s">
        <v>31</v>
      </c>
      <c r="G15" s="4" t="s">
        <v>32</v>
      </c>
      <c r="H15" s="4">
        <v>260</v>
      </c>
      <c r="I15" s="4">
        <f t="shared" si="0"/>
        <v>234</v>
      </c>
      <c r="J15" s="4">
        <f t="shared" si="1"/>
        <v>28.08</v>
      </c>
      <c r="K15" s="4">
        <v>1.55</v>
      </c>
      <c r="L15" s="6">
        <f t="shared" si="2"/>
        <v>362.7</v>
      </c>
      <c r="M15" s="6">
        <v>380</v>
      </c>
      <c r="N15" s="7">
        <f t="shared" si="3"/>
        <v>418.00000000000006</v>
      </c>
      <c r="O15">
        <v>420</v>
      </c>
      <c r="U15" t="s">
        <v>5</v>
      </c>
      <c r="V15" t="s">
        <v>33</v>
      </c>
    </row>
    <row r="16" spans="2:22" ht="15.75" x14ac:dyDescent="0.25">
      <c r="B16" s="29"/>
      <c r="C16" s="4">
        <v>11</v>
      </c>
      <c r="D16" s="4">
        <v>5</v>
      </c>
      <c r="E16" s="4"/>
      <c r="F16" s="5" t="s">
        <v>34</v>
      </c>
      <c r="G16" s="4" t="s">
        <v>34</v>
      </c>
      <c r="H16" s="4">
        <v>540</v>
      </c>
      <c r="I16" s="4">
        <f t="shared" si="0"/>
        <v>486</v>
      </c>
      <c r="J16" s="4">
        <f t="shared" si="1"/>
        <v>58.32</v>
      </c>
      <c r="K16" s="4">
        <v>1.55</v>
      </c>
      <c r="L16" s="6">
        <f t="shared" si="2"/>
        <v>753.30000000000007</v>
      </c>
      <c r="M16" s="6">
        <v>760</v>
      </c>
      <c r="N16" s="7">
        <f t="shared" si="3"/>
        <v>836.00000000000011</v>
      </c>
      <c r="O16">
        <v>850</v>
      </c>
      <c r="U16" t="s">
        <v>6</v>
      </c>
      <c r="V16" t="s">
        <v>35</v>
      </c>
    </row>
    <row r="17" spans="2:22" ht="15.75" x14ac:dyDescent="0.25">
      <c r="B17" s="29"/>
      <c r="C17" s="4">
        <v>12</v>
      </c>
      <c r="D17" s="4">
        <v>5</v>
      </c>
      <c r="E17" s="4"/>
      <c r="F17" s="5" t="s">
        <v>36</v>
      </c>
      <c r="G17" s="4" t="s">
        <v>36</v>
      </c>
      <c r="H17" s="4">
        <v>625</v>
      </c>
      <c r="I17" s="4">
        <f t="shared" si="0"/>
        <v>562.5</v>
      </c>
      <c r="J17" s="4">
        <f t="shared" si="1"/>
        <v>67.5</v>
      </c>
      <c r="K17" s="4">
        <v>1.5</v>
      </c>
      <c r="L17" s="6">
        <f t="shared" si="2"/>
        <v>843.75</v>
      </c>
      <c r="M17" s="6">
        <v>845</v>
      </c>
      <c r="N17" s="7">
        <f t="shared" si="3"/>
        <v>929.50000000000011</v>
      </c>
      <c r="O17">
        <v>930</v>
      </c>
      <c r="U17" t="s">
        <v>37</v>
      </c>
      <c r="V17" t="s">
        <v>38</v>
      </c>
    </row>
    <row r="18" spans="2:22" ht="15.75" x14ac:dyDescent="0.25">
      <c r="B18" s="29"/>
      <c r="C18" s="4">
        <v>13</v>
      </c>
      <c r="D18" s="4">
        <v>15</v>
      </c>
      <c r="E18" s="4"/>
      <c r="F18" s="5" t="s">
        <v>39</v>
      </c>
      <c r="G18" s="4" t="s">
        <v>40</v>
      </c>
      <c r="H18" s="4">
        <v>95</v>
      </c>
      <c r="I18" s="4">
        <f t="shared" si="0"/>
        <v>85.5</v>
      </c>
      <c r="J18" s="4">
        <f t="shared" si="1"/>
        <v>10.26</v>
      </c>
      <c r="K18" s="4">
        <v>1.55</v>
      </c>
      <c r="L18" s="6">
        <f t="shared" si="2"/>
        <v>132.52500000000001</v>
      </c>
      <c r="M18" s="6">
        <v>135</v>
      </c>
      <c r="N18" s="7">
        <f t="shared" si="3"/>
        <v>148.5</v>
      </c>
      <c r="O18">
        <v>150</v>
      </c>
    </row>
    <row r="19" spans="2:22" ht="15.75" x14ac:dyDescent="0.25">
      <c r="B19" s="29"/>
      <c r="C19" s="4">
        <v>14</v>
      </c>
      <c r="D19" s="4">
        <v>15</v>
      </c>
      <c r="E19" s="4"/>
      <c r="F19" s="5" t="s">
        <v>41</v>
      </c>
      <c r="G19" s="4" t="s">
        <v>42</v>
      </c>
      <c r="H19" s="4">
        <v>88</v>
      </c>
      <c r="I19" s="4">
        <f t="shared" si="0"/>
        <v>79.2</v>
      </c>
      <c r="J19" s="4">
        <f t="shared" si="1"/>
        <v>9.5039999999999996</v>
      </c>
      <c r="K19" s="4">
        <v>1.55</v>
      </c>
      <c r="L19" s="6">
        <f t="shared" si="2"/>
        <v>122.76</v>
      </c>
      <c r="M19" s="6">
        <v>135</v>
      </c>
      <c r="N19" s="7">
        <f t="shared" si="3"/>
        <v>148.5</v>
      </c>
      <c r="O19">
        <v>150</v>
      </c>
    </row>
    <row r="20" spans="2:22" ht="15.75" x14ac:dyDescent="0.25">
      <c r="B20" s="29"/>
      <c r="C20" s="4">
        <v>15</v>
      </c>
      <c r="D20" s="4">
        <v>20</v>
      </c>
      <c r="E20" s="4"/>
      <c r="F20" s="5" t="s">
        <v>43</v>
      </c>
      <c r="G20" s="4" t="s">
        <v>44</v>
      </c>
      <c r="H20" s="4">
        <v>395</v>
      </c>
      <c r="I20" s="4">
        <f t="shared" si="0"/>
        <v>355.5</v>
      </c>
      <c r="J20" s="4">
        <f t="shared" si="1"/>
        <v>42.66</v>
      </c>
      <c r="K20" s="4">
        <v>1.5</v>
      </c>
      <c r="L20" s="6">
        <f t="shared" si="2"/>
        <v>533.25</v>
      </c>
      <c r="M20" s="6">
        <v>535</v>
      </c>
      <c r="N20" s="7">
        <f t="shared" si="3"/>
        <v>588.5</v>
      </c>
      <c r="O20">
        <v>590</v>
      </c>
    </row>
    <row r="21" spans="2:22" ht="15.75" x14ac:dyDescent="0.25">
      <c r="B21" s="29"/>
      <c r="C21" s="4">
        <v>16</v>
      </c>
      <c r="D21" s="4">
        <v>15</v>
      </c>
      <c r="E21" s="4"/>
      <c r="F21" s="5" t="s">
        <v>45</v>
      </c>
      <c r="G21" s="4" t="s">
        <v>46</v>
      </c>
      <c r="H21" s="4">
        <v>345</v>
      </c>
      <c r="I21" s="4">
        <f t="shared" si="0"/>
        <v>310.5</v>
      </c>
      <c r="J21" s="4">
        <f t="shared" si="1"/>
        <v>37.26</v>
      </c>
      <c r="K21" s="4">
        <v>1.5</v>
      </c>
      <c r="L21" s="6">
        <f t="shared" si="2"/>
        <v>465.75</v>
      </c>
      <c r="M21" s="6">
        <v>470</v>
      </c>
      <c r="N21" s="7">
        <f t="shared" si="3"/>
        <v>517</v>
      </c>
      <c r="O21">
        <v>520</v>
      </c>
    </row>
    <row r="22" spans="2:22" ht="15.75" x14ac:dyDescent="0.25">
      <c r="B22" s="29"/>
      <c r="C22" s="4">
        <v>17</v>
      </c>
      <c r="D22" s="4">
        <v>15</v>
      </c>
      <c r="E22" s="4"/>
      <c r="F22" s="5" t="s">
        <v>47</v>
      </c>
      <c r="G22" s="4" t="s">
        <v>48</v>
      </c>
      <c r="H22" s="4">
        <v>345</v>
      </c>
      <c r="I22" s="4">
        <f t="shared" si="0"/>
        <v>310.5</v>
      </c>
      <c r="J22" s="4">
        <f t="shared" si="1"/>
        <v>37.26</v>
      </c>
      <c r="K22" s="4">
        <v>1.5</v>
      </c>
      <c r="L22" s="6">
        <f t="shared" si="2"/>
        <v>465.75</v>
      </c>
      <c r="M22" s="6">
        <v>470</v>
      </c>
      <c r="N22" s="7">
        <f t="shared" si="3"/>
        <v>517</v>
      </c>
      <c r="O22">
        <v>520</v>
      </c>
      <c r="U22" s="1" t="s">
        <v>49</v>
      </c>
      <c r="V22" s="1" t="s">
        <v>50</v>
      </c>
    </row>
    <row r="23" spans="2:22" ht="15.75" x14ac:dyDescent="0.25">
      <c r="B23" s="29"/>
      <c r="C23" s="4">
        <v>18</v>
      </c>
      <c r="D23" s="4">
        <v>20</v>
      </c>
      <c r="E23" s="4"/>
      <c r="F23" s="5" t="s">
        <v>51</v>
      </c>
      <c r="G23" s="4" t="s">
        <v>52</v>
      </c>
      <c r="H23" s="4">
        <v>77</v>
      </c>
      <c r="I23" s="4">
        <f t="shared" si="0"/>
        <v>69.3</v>
      </c>
      <c r="J23" s="4">
        <f t="shared" si="1"/>
        <v>8.3159999999999989</v>
      </c>
      <c r="K23" s="4">
        <v>1.55</v>
      </c>
      <c r="L23" s="6">
        <f t="shared" si="2"/>
        <v>107.41499999999999</v>
      </c>
      <c r="M23" s="6">
        <v>115</v>
      </c>
      <c r="N23" s="7">
        <f t="shared" si="3"/>
        <v>126.50000000000001</v>
      </c>
      <c r="O23">
        <v>130</v>
      </c>
      <c r="U23" s="1">
        <v>23712</v>
      </c>
      <c r="V23" s="1">
        <f>U23*0.21</f>
        <v>4979.5199999999995</v>
      </c>
    </row>
    <row r="24" spans="2:22" ht="15.75" x14ac:dyDescent="0.25">
      <c r="B24" s="29"/>
      <c r="C24" s="4">
        <v>19</v>
      </c>
      <c r="D24" s="4">
        <v>24</v>
      </c>
      <c r="E24" s="4"/>
      <c r="F24" s="5" t="s">
        <v>53</v>
      </c>
      <c r="G24" s="4" t="s">
        <v>54</v>
      </c>
      <c r="H24" s="4">
        <v>100</v>
      </c>
      <c r="I24" s="4">
        <f t="shared" si="0"/>
        <v>90</v>
      </c>
      <c r="J24" s="4">
        <f t="shared" si="1"/>
        <v>10.799999999999999</v>
      </c>
      <c r="K24" s="4">
        <v>1.55</v>
      </c>
      <c r="L24" s="6">
        <f t="shared" si="2"/>
        <v>139.5</v>
      </c>
      <c r="M24" s="6">
        <v>145</v>
      </c>
      <c r="N24" s="7">
        <f t="shared" si="3"/>
        <v>159.5</v>
      </c>
      <c r="O24">
        <v>160</v>
      </c>
    </row>
    <row r="25" spans="2:22" ht="15.75" x14ac:dyDescent="0.25">
      <c r="B25" s="29"/>
      <c r="C25" s="4">
        <v>20</v>
      </c>
      <c r="D25" s="4">
        <v>50</v>
      </c>
      <c r="E25" s="4"/>
      <c r="F25" s="5" t="s">
        <v>55</v>
      </c>
      <c r="G25" s="4" t="s">
        <v>56</v>
      </c>
      <c r="H25" s="4">
        <v>29.5</v>
      </c>
      <c r="I25" s="4">
        <f t="shared" si="0"/>
        <v>26.55</v>
      </c>
      <c r="J25" s="4">
        <f t="shared" si="1"/>
        <v>3.1859999999999999</v>
      </c>
      <c r="K25" s="4">
        <v>1.5</v>
      </c>
      <c r="L25" s="6">
        <f t="shared" si="2"/>
        <v>39.825000000000003</v>
      </c>
      <c r="M25" s="6">
        <v>58.9</v>
      </c>
      <c r="N25" s="7">
        <f t="shared" si="3"/>
        <v>64.790000000000006</v>
      </c>
      <c r="O25">
        <v>65</v>
      </c>
    </row>
    <row r="26" spans="2:22" ht="15.75" x14ac:dyDescent="0.25">
      <c r="B26" s="29"/>
      <c r="C26" s="4">
        <v>21</v>
      </c>
      <c r="D26" s="4">
        <v>12</v>
      </c>
      <c r="E26" s="4"/>
      <c r="F26" s="5" t="s">
        <v>57</v>
      </c>
      <c r="G26" s="4" t="s">
        <v>58</v>
      </c>
      <c r="H26" s="4">
        <v>145</v>
      </c>
      <c r="I26" s="4">
        <f t="shared" si="0"/>
        <v>130.5</v>
      </c>
      <c r="J26" s="4">
        <f t="shared" si="1"/>
        <v>15.66</v>
      </c>
      <c r="K26" s="4">
        <v>1.5</v>
      </c>
      <c r="L26" s="6">
        <f t="shared" si="2"/>
        <v>195.75</v>
      </c>
      <c r="M26" s="6">
        <v>198.9</v>
      </c>
      <c r="N26" s="7">
        <f t="shared" si="3"/>
        <v>218.79000000000002</v>
      </c>
      <c r="O26">
        <v>220</v>
      </c>
    </row>
    <row r="27" spans="2:22" ht="15.75" x14ac:dyDescent="0.25">
      <c r="B27" s="29"/>
      <c r="C27" s="4">
        <v>22</v>
      </c>
      <c r="D27" s="4">
        <v>4</v>
      </c>
      <c r="E27" s="4"/>
      <c r="F27" s="5" t="s">
        <v>59</v>
      </c>
      <c r="G27" s="9" t="s">
        <v>60</v>
      </c>
      <c r="H27" s="4">
        <v>2450</v>
      </c>
      <c r="I27" s="4">
        <f t="shared" si="0"/>
        <v>2205</v>
      </c>
      <c r="J27" s="4">
        <f t="shared" si="1"/>
        <v>264.59999999999997</v>
      </c>
      <c r="K27" s="4">
        <v>1.4</v>
      </c>
      <c r="L27" s="6">
        <f t="shared" si="2"/>
        <v>3087</v>
      </c>
      <c r="M27" s="6">
        <v>3090</v>
      </c>
      <c r="N27" s="7">
        <f t="shared" si="3"/>
        <v>3399.0000000000005</v>
      </c>
      <c r="O27">
        <v>3400</v>
      </c>
      <c r="U27" t="s">
        <v>61</v>
      </c>
      <c r="V27" s="10">
        <v>4.4999999999999998E-2</v>
      </c>
    </row>
    <row r="28" spans="2:22" ht="15.75" x14ac:dyDescent="0.25">
      <c r="B28" s="29"/>
      <c r="C28" s="4">
        <v>23</v>
      </c>
      <c r="D28" s="4">
        <v>4</v>
      </c>
      <c r="E28" s="4"/>
      <c r="F28" s="5" t="s">
        <v>62</v>
      </c>
      <c r="G28" s="4" t="s">
        <v>63</v>
      </c>
      <c r="H28" s="4">
        <v>540</v>
      </c>
      <c r="I28" s="4">
        <f t="shared" si="0"/>
        <v>486</v>
      </c>
      <c r="J28" s="4">
        <f t="shared" si="1"/>
        <v>58.32</v>
      </c>
      <c r="K28" s="4">
        <v>1.5</v>
      </c>
      <c r="L28" s="6">
        <f t="shared" si="2"/>
        <v>729</v>
      </c>
      <c r="M28" s="6">
        <v>730</v>
      </c>
      <c r="N28" s="7">
        <f t="shared" si="3"/>
        <v>803.00000000000011</v>
      </c>
      <c r="O28">
        <v>805</v>
      </c>
      <c r="U28" t="s">
        <v>64</v>
      </c>
      <c r="V28">
        <v>1000</v>
      </c>
    </row>
    <row r="29" spans="2:22" ht="15.75" x14ac:dyDescent="0.25">
      <c r="B29" s="29"/>
      <c r="C29" s="4">
        <v>24</v>
      </c>
      <c r="D29" s="4">
        <v>6</v>
      </c>
      <c r="E29" s="4"/>
      <c r="F29" s="5" t="s">
        <v>65</v>
      </c>
      <c r="G29" s="4" t="s">
        <v>66</v>
      </c>
      <c r="H29" s="4">
        <v>450</v>
      </c>
      <c r="I29" s="4">
        <f t="shared" si="0"/>
        <v>405</v>
      </c>
      <c r="J29" s="4">
        <f t="shared" si="1"/>
        <v>48.6</v>
      </c>
      <c r="K29" s="4">
        <v>1.5</v>
      </c>
      <c r="L29" s="6">
        <f t="shared" si="2"/>
        <v>607.5</v>
      </c>
      <c r="M29" s="6">
        <v>610</v>
      </c>
      <c r="N29" s="7">
        <f t="shared" si="3"/>
        <v>671</v>
      </c>
      <c r="O29">
        <v>675</v>
      </c>
      <c r="U29" t="s">
        <v>67</v>
      </c>
    </row>
    <row r="30" spans="2:22" ht="15.75" x14ac:dyDescent="0.25">
      <c r="B30" s="29"/>
      <c r="C30" s="4">
        <v>25</v>
      </c>
      <c r="D30" s="4">
        <v>6</v>
      </c>
      <c r="E30" s="4"/>
      <c r="F30" s="5" t="s">
        <v>68</v>
      </c>
      <c r="G30" s="4" t="s">
        <v>69</v>
      </c>
      <c r="H30" s="4">
        <v>410</v>
      </c>
      <c r="I30" s="4">
        <f t="shared" si="0"/>
        <v>369</v>
      </c>
      <c r="J30" s="4">
        <f t="shared" si="1"/>
        <v>44.28</v>
      </c>
      <c r="K30" s="4">
        <v>1.5</v>
      </c>
      <c r="L30" s="6">
        <f t="shared" si="2"/>
        <v>553.5</v>
      </c>
      <c r="M30" s="6">
        <v>590</v>
      </c>
      <c r="N30" s="7">
        <f t="shared" si="3"/>
        <v>649</v>
      </c>
      <c r="O30">
        <v>650</v>
      </c>
    </row>
    <row r="31" spans="2:22" ht="15.75" x14ac:dyDescent="0.25">
      <c r="B31" s="29"/>
      <c r="C31" s="4">
        <v>26</v>
      </c>
      <c r="D31" s="4">
        <v>8</v>
      </c>
      <c r="E31" s="4"/>
      <c r="F31" s="5" t="s">
        <v>70</v>
      </c>
      <c r="G31" s="4" t="s">
        <v>71</v>
      </c>
      <c r="H31" s="4">
        <v>380</v>
      </c>
      <c r="I31" s="4">
        <f t="shared" si="0"/>
        <v>342</v>
      </c>
      <c r="J31" s="4">
        <f t="shared" si="1"/>
        <v>41.04</v>
      </c>
      <c r="K31" s="4">
        <v>1.5</v>
      </c>
      <c r="L31" s="6">
        <f t="shared" si="2"/>
        <v>513</v>
      </c>
      <c r="M31" s="6">
        <v>590</v>
      </c>
      <c r="N31" s="7">
        <f t="shared" si="3"/>
        <v>649</v>
      </c>
      <c r="O31">
        <v>650</v>
      </c>
    </row>
    <row r="32" spans="2:22" ht="15" customHeight="1" x14ac:dyDescent="0.25">
      <c r="B32" s="30" t="s">
        <v>72</v>
      </c>
      <c r="C32" s="11">
        <v>27</v>
      </c>
      <c r="D32" s="11">
        <v>48</v>
      </c>
      <c r="E32" s="11"/>
      <c r="F32" s="12" t="s">
        <v>73</v>
      </c>
      <c r="G32" s="11" t="s">
        <v>74</v>
      </c>
      <c r="H32" s="11">
        <v>132</v>
      </c>
      <c r="I32" s="11">
        <f t="shared" ref="I32:I52" si="4">H32</f>
        <v>132</v>
      </c>
      <c r="J32" s="11">
        <f t="shared" si="1"/>
        <v>15.84</v>
      </c>
      <c r="K32" s="11">
        <v>1.45</v>
      </c>
      <c r="L32" s="13">
        <f t="shared" si="2"/>
        <v>191.4</v>
      </c>
      <c r="M32" s="13">
        <v>191.9</v>
      </c>
      <c r="N32" s="7">
        <f t="shared" si="3"/>
        <v>211.09000000000003</v>
      </c>
      <c r="O32">
        <v>215</v>
      </c>
      <c r="U32" t="s">
        <v>75</v>
      </c>
      <c r="V32">
        <v>0.12</v>
      </c>
    </row>
    <row r="33" spans="2:15" ht="15.75" x14ac:dyDescent="0.25">
      <c r="B33" s="30"/>
      <c r="C33" s="11">
        <v>28</v>
      </c>
      <c r="D33" s="11">
        <v>84</v>
      </c>
      <c r="E33" s="11"/>
      <c r="F33" s="12" t="s">
        <v>76</v>
      </c>
      <c r="G33" s="11" t="s">
        <v>77</v>
      </c>
      <c r="H33" s="11">
        <v>89</v>
      </c>
      <c r="I33" s="11">
        <f t="shared" si="4"/>
        <v>89</v>
      </c>
      <c r="J33" s="11">
        <f t="shared" si="1"/>
        <v>10.68</v>
      </c>
      <c r="K33" s="11">
        <v>1.45</v>
      </c>
      <c r="L33" s="13">
        <f t="shared" si="2"/>
        <v>129.04999999999998</v>
      </c>
      <c r="M33" s="13">
        <v>130</v>
      </c>
      <c r="N33" s="7">
        <f t="shared" si="3"/>
        <v>143</v>
      </c>
      <c r="O33">
        <v>145</v>
      </c>
    </row>
    <row r="34" spans="2:15" ht="15.75" x14ac:dyDescent="0.25">
      <c r="B34" s="30"/>
      <c r="C34" s="11">
        <v>29</v>
      </c>
      <c r="D34" s="11">
        <v>84</v>
      </c>
      <c r="E34" s="11"/>
      <c r="F34" s="12" t="s">
        <v>78</v>
      </c>
      <c r="G34" s="11" t="s">
        <v>79</v>
      </c>
      <c r="H34" s="11">
        <v>89</v>
      </c>
      <c r="I34" s="11">
        <f t="shared" si="4"/>
        <v>89</v>
      </c>
      <c r="J34" s="11">
        <f t="shared" si="1"/>
        <v>10.68</v>
      </c>
      <c r="K34" s="11">
        <v>1.45</v>
      </c>
      <c r="L34" s="13">
        <f t="shared" si="2"/>
        <v>129.04999999999998</v>
      </c>
      <c r="M34" s="13">
        <v>130</v>
      </c>
      <c r="N34" s="7">
        <f t="shared" si="3"/>
        <v>143</v>
      </c>
      <c r="O34">
        <v>145</v>
      </c>
    </row>
    <row r="35" spans="2:15" ht="15.75" x14ac:dyDescent="0.25">
      <c r="B35" s="30"/>
      <c r="C35" s="11">
        <v>30</v>
      </c>
      <c r="D35" s="11">
        <v>60</v>
      </c>
      <c r="E35" s="11"/>
      <c r="F35" s="12" t="s">
        <v>80</v>
      </c>
      <c r="G35" s="11" t="s">
        <v>81</v>
      </c>
      <c r="H35" s="11">
        <v>101</v>
      </c>
      <c r="I35" s="11">
        <f t="shared" si="4"/>
        <v>101</v>
      </c>
      <c r="J35" s="11">
        <f t="shared" si="1"/>
        <v>12.12</v>
      </c>
      <c r="K35" s="11">
        <v>1.45</v>
      </c>
      <c r="L35" s="13">
        <f t="shared" si="2"/>
        <v>146.44999999999999</v>
      </c>
      <c r="M35" s="13">
        <v>150</v>
      </c>
      <c r="N35" s="7">
        <f t="shared" si="3"/>
        <v>165</v>
      </c>
      <c r="O35">
        <v>165</v>
      </c>
    </row>
    <row r="36" spans="2:15" ht="15.75" x14ac:dyDescent="0.25">
      <c r="B36" s="30"/>
      <c r="C36" s="11">
        <v>31</v>
      </c>
      <c r="D36" s="11">
        <v>36</v>
      </c>
      <c r="E36" s="11"/>
      <c r="F36" s="12" t="s">
        <v>82</v>
      </c>
      <c r="G36" s="11" t="s">
        <v>83</v>
      </c>
      <c r="H36" s="11">
        <v>285</v>
      </c>
      <c r="I36" s="11">
        <f t="shared" si="4"/>
        <v>285</v>
      </c>
      <c r="J36" s="11">
        <f t="shared" si="1"/>
        <v>34.199999999999996</v>
      </c>
      <c r="K36" s="11">
        <v>1.45</v>
      </c>
      <c r="L36" s="13">
        <f t="shared" si="2"/>
        <v>413.25</v>
      </c>
      <c r="M36" s="13">
        <v>415</v>
      </c>
      <c r="N36" s="7">
        <f t="shared" si="3"/>
        <v>456.50000000000006</v>
      </c>
      <c r="O36">
        <v>460</v>
      </c>
    </row>
    <row r="37" spans="2:15" ht="15.75" x14ac:dyDescent="0.25">
      <c r="B37" s="30"/>
      <c r="C37" s="14">
        <v>32</v>
      </c>
      <c r="D37" s="14">
        <v>12</v>
      </c>
      <c r="E37" s="14"/>
      <c r="F37" s="15" t="s">
        <v>84</v>
      </c>
      <c r="G37" s="14" t="s">
        <v>85</v>
      </c>
      <c r="H37" s="14">
        <v>495</v>
      </c>
      <c r="I37" s="11">
        <f t="shared" si="4"/>
        <v>495</v>
      </c>
      <c r="J37" s="14">
        <f t="shared" si="1"/>
        <v>59.4</v>
      </c>
      <c r="K37" s="14">
        <v>1.45</v>
      </c>
      <c r="L37" s="16">
        <f t="shared" si="2"/>
        <v>717.75</v>
      </c>
      <c r="M37" s="16">
        <v>720</v>
      </c>
      <c r="N37" s="7">
        <f t="shared" si="3"/>
        <v>792.00000000000011</v>
      </c>
      <c r="O37">
        <v>800</v>
      </c>
    </row>
    <row r="38" spans="2:15" ht="13.9" customHeight="1" x14ac:dyDescent="0.25">
      <c r="B38" s="31" t="s">
        <v>86</v>
      </c>
      <c r="C38" s="17">
        <v>33</v>
      </c>
      <c r="D38" s="17">
        <v>15</v>
      </c>
      <c r="E38" s="17"/>
      <c r="F38" s="17" t="s">
        <v>87</v>
      </c>
      <c r="G38" s="17">
        <v>20474</v>
      </c>
      <c r="H38" s="18">
        <v>78.916200000000003</v>
      </c>
      <c r="I38" s="18">
        <f t="shared" si="4"/>
        <v>78.916200000000003</v>
      </c>
      <c r="J38" s="18">
        <f t="shared" ref="J38:J55" si="5">I38*0.12</f>
        <v>9.4699439999999999</v>
      </c>
      <c r="K38" s="17">
        <v>1.45</v>
      </c>
      <c r="L38" s="18">
        <f t="shared" ref="L38:L55" si="6">I38*K38</f>
        <v>114.42849</v>
      </c>
      <c r="M38" s="17">
        <v>115</v>
      </c>
      <c r="N38" s="7">
        <f t="shared" ref="N38:N55" si="7">M38*1.1</f>
        <v>126.50000000000001</v>
      </c>
      <c r="O38">
        <v>130</v>
      </c>
    </row>
    <row r="39" spans="2:15" x14ac:dyDescent="0.25">
      <c r="B39" s="31"/>
      <c r="C39" s="17">
        <v>34</v>
      </c>
      <c r="D39" s="17">
        <v>5</v>
      </c>
      <c r="E39" s="17"/>
      <c r="F39" s="17" t="s">
        <v>88</v>
      </c>
      <c r="G39" s="17">
        <v>20633</v>
      </c>
      <c r="H39" s="18">
        <v>194.8381</v>
      </c>
      <c r="I39" s="18">
        <f t="shared" si="4"/>
        <v>194.8381</v>
      </c>
      <c r="J39" s="18">
        <f t="shared" si="5"/>
        <v>23.380571999999997</v>
      </c>
      <c r="K39" s="17">
        <v>1.45</v>
      </c>
      <c r="L39" s="18">
        <f t="shared" si="6"/>
        <v>282.51524499999999</v>
      </c>
      <c r="M39" s="17">
        <v>285</v>
      </c>
      <c r="N39" s="7">
        <f t="shared" si="7"/>
        <v>313.5</v>
      </c>
      <c r="O39">
        <v>315</v>
      </c>
    </row>
    <row r="40" spans="2:15" x14ac:dyDescent="0.25">
      <c r="B40" s="31"/>
      <c r="C40" s="17">
        <v>35</v>
      </c>
      <c r="D40" s="17">
        <v>5</v>
      </c>
      <c r="E40" s="17"/>
      <c r="F40" s="17" t="s">
        <v>89</v>
      </c>
      <c r="G40" s="17">
        <v>20632</v>
      </c>
      <c r="H40" s="18">
        <v>184.0788</v>
      </c>
      <c r="I40" s="18">
        <f t="shared" si="4"/>
        <v>184.0788</v>
      </c>
      <c r="J40" s="18">
        <f t="shared" si="5"/>
        <v>22.089455999999998</v>
      </c>
      <c r="K40" s="17">
        <v>1.45</v>
      </c>
      <c r="L40" s="18">
        <f t="shared" si="6"/>
        <v>266.91426000000001</v>
      </c>
      <c r="M40" s="17">
        <v>269</v>
      </c>
      <c r="N40" s="7">
        <f t="shared" si="7"/>
        <v>295.90000000000003</v>
      </c>
      <c r="O40">
        <v>300</v>
      </c>
    </row>
    <row r="41" spans="2:15" x14ac:dyDescent="0.25">
      <c r="B41" s="31"/>
      <c r="C41" s="17">
        <v>36</v>
      </c>
      <c r="D41" s="17">
        <v>10</v>
      </c>
      <c r="E41" s="17"/>
      <c r="F41" s="17" t="s">
        <v>90</v>
      </c>
      <c r="G41" s="17">
        <v>18878</v>
      </c>
      <c r="H41" s="18">
        <v>147.79329999999999</v>
      </c>
      <c r="I41" s="18">
        <f t="shared" si="4"/>
        <v>147.79329999999999</v>
      </c>
      <c r="J41" s="18">
        <f t="shared" si="5"/>
        <v>17.735195999999998</v>
      </c>
      <c r="K41" s="17">
        <v>1.45</v>
      </c>
      <c r="L41" s="18">
        <f t="shared" si="6"/>
        <v>214.30028499999997</v>
      </c>
      <c r="M41" s="17">
        <v>215</v>
      </c>
      <c r="N41" s="7">
        <f t="shared" si="7"/>
        <v>236.50000000000003</v>
      </c>
      <c r="O41">
        <v>240</v>
      </c>
    </row>
    <row r="42" spans="2:15" x14ac:dyDescent="0.25">
      <c r="B42" s="31"/>
      <c r="C42" s="17">
        <v>37</v>
      </c>
      <c r="D42" s="17">
        <v>10</v>
      </c>
      <c r="E42" s="17"/>
      <c r="F42" s="17" t="s">
        <v>91</v>
      </c>
      <c r="G42" s="17">
        <v>3659</v>
      </c>
      <c r="H42" s="18">
        <v>206.45869999999999</v>
      </c>
      <c r="I42" s="18">
        <f t="shared" si="4"/>
        <v>206.45869999999999</v>
      </c>
      <c r="J42" s="18">
        <f t="shared" si="5"/>
        <v>24.775043999999998</v>
      </c>
      <c r="K42" s="17">
        <v>1.45</v>
      </c>
      <c r="L42" s="18">
        <f t="shared" si="6"/>
        <v>299.365115</v>
      </c>
      <c r="M42" s="17">
        <v>299.89999999999998</v>
      </c>
      <c r="N42" s="7">
        <f t="shared" si="7"/>
        <v>329.89</v>
      </c>
      <c r="O42">
        <v>330</v>
      </c>
    </row>
    <row r="43" spans="2:15" x14ac:dyDescent="0.25">
      <c r="B43" s="31"/>
      <c r="C43" s="17">
        <v>38</v>
      </c>
      <c r="D43" s="17">
        <v>5</v>
      </c>
      <c r="E43" s="17"/>
      <c r="F43" s="17" t="s">
        <v>92</v>
      </c>
      <c r="G43" s="17">
        <v>17191</v>
      </c>
      <c r="H43" s="18">
        <v>147.79329999999999</v>
      </c>
      <c r="I43" s="18">
        <f t="shared" si="4"/>
        <v>147.79329999999999</v>
      </c>
      <c r="J43" s="18">
        <f t="shared" si="5"/>
        <v>17.735195999999998</v>
      </c>
      <c r="K43" s="17">
        <v>1.45</v>
      </c>
      <c r="L43" s="18">
        <f t="shared" si="6"/>
        <v>214.30028499999997</v>
      </c>
      <c r="M43" s="17">
        <v>215</v>
      </c>
      <c r="N43" s="7">
        <f t="shared" si="7"/>
        <v>236.50000000000003</v>
      </c>
      <c r="O43">
        <v>340</v>
      </c>
    </row>
    <row r="44" spans="2:15" x14ac:dyDescent="0.25">
      <c r="B44" s="31"/>
      <c r="C44" s="17">
        <v>39</v>
      </c>
      <c r="D44" s="17">
        <v>5</v>
      </c>
      <c r="E44" s="17"/>
      <c r="F44" s="17" t="s">
        <v>93</v>
      </c>
      <c r="G44" s="17">
        <v>17315</v>
      </c>
      <c r="H44" s="18">
        <v>319.79039999999998</v>
      </c>
      <c r="I44" s="18">
        <f t="shared" si="4"/>
        <v>319.79039999999998</v>
      </c>
      <c r="J44" s="18">
        <f t="shared" si="5"/>
        <v>38.374847999999993</v>
      </c>
      <c r="K44" s="17">
        <v>1.45</v>
      </c>
      <c r="L44" s="18">
        <f t="shared" si="6"/>
        <v>463.69607999999994</v>
      </c>
      <c r="M44" s="17">
        <v>465</v>
      </c>
      <c r="N44" s="7">
        <f t="shared" si="7"/>
        <v>511.50000000000006</v>
      </c>
      <c r="O44">
        <v>515</v>
      </c>
    </row>
    <row r="45" spans="2:15" x14ac:dyDescent="0.25">
      <c r="B45" s="31"/>
      <c r="C45" s="17">
        <v>40</v>
      </c>
      <c r="D45" s="17">
        <v>2</v>
      </c>
      <c r="E45" s="17"/>
      <c r="F45" s="17" t="s">
        <v>94</v>
      </c>
      <c r="G45" s="17">
        <v>20264</v>
      </c>
      <c r="H45" s="18">
        <v>290.82589999999999</v>
      </c>
      <c r="I45" s="18">
        <f t="shared" si="4"/>
        <v>290.82589999999999</v>
      </c>
      <c r="J45" s="18">
        <f t="shared" si="5"/>
        <v>34.899107999999998</v>
      </c>
      <c r="K45" s="17">
        <v>1.45</v>
      </c>
      <c r="L45" s="18">
        <f t="shared" si="6"/>
        <v>421.69755499999997</v>
      </c>
      <c r="M45" s="17">
        <v>425</v>
      </c>
      <c r="N45" s="7">
        <f t="shared" si="7"/>
        <v>467.50000000000006</v>
      </c>
      <c r="O45">
        <v>470</v>
      </c>
    </row>
    <row r="46" spans="2:15" x14ac:dyDescent="0.25">
      <c r="B46" s="31"/>
      <c r="C46" s="17">
        <v>41</v>
      </c>
      <c r="D46" s="17">
        <v>5</v>
      </c>
      <c r="E46" s="17"/>
      <c r="F46" s="17" t="s">
        <v>95</v>
      </c>
      <c r="G46" s="17">
        <v>19867</v>
      </c>
      <c r="H46" s="18">
        <v>148.11420000000001</v>
      </c>
      <c r="I46" s="18">
        <f t="shared" si="4"/>
        <v>148.11420000000001</v>
      </c>
      <c r="J46" s="18">
        <f t="shared" si="5"/>
        <v>17.773704000000002</v>
      </c>
      <c r="K46" s="17">
        <v>1.45</v>
      </c>
      <c r="L46" s="18">
        <f t="shared" si="6"/>
        <v>214.76559</v>
      </c>
      <c r="M46" s="17">
        <v>215</v>
      </c>
      <c r="N46" s="7">
        <f t="shared" si="7"/>
        <v>236.50000000000003</v>
      </c>
      <c r="O46">
        <v>240</v>
      </c>
    </row>
    <row r="47" spans="2:15" x14ac:dyDescent="0.25">
      <c r="B47" s="31"/>
      <c r="C47" s="17">
        <v>42</v>
      </c>
      <c r="D47" s="17">
        <v>6</v>
      </c>
      <c r="E47" s="17"/>
      <c r="F47" s="17" t="s">
        <v>96</v>
      </c>
      <c r="G47" s="17">
        <v>18248</v>
      </c>
      <c r="H47" s="18">
        <v>143.17449999999999</v>
      </c>
      <c r="I47" s="18">
        <f t="shared" si="4"/>
        <v>143.17449999999999</v>
      </c>
      <c r="J47" s="18">
        <f t="shared" si="5"/>
        <v>17.18094</v>
      </c>
      <c r="K47" s="17">
        <v>1.45</v>
      </c>
      <c r="L47" s="18">
        <f t="shared" si="6"/>
        <v>207.60302499999997</v>
      </c>
      <c r="M47" s="17">
        <v>215</v>
      </c>
      <c r="N47" s="7">
        <f t="shared" si="7"/>
        <v>236.50000000000003</v>
      </c>
      <c r="O47">
        <v>240</v>
      </c>
    </row>
    <row r="48" spans="2:15" x14ac:dyDescent="0.25">
      <c r="B48" s="31"/>
      <c r="C48" s="17">
        <v>43</v>
      </c>
      <c r="D48" s="17">
        <v>5</v>
      </c>
      <c r="E48" s="17"/>
      <c r="F48" s="17" t="s">
        <v>97</v>
      </c>
      <c r="G48" s="17">
        <v>12159</v>
      </c>
      <c r="H48" s="18">
        <v>136.47989999999999</v>
      </c>
      <c r="I48" s="18">
        <f t="shared" si="4"/>
        <v>136.47989999999999</v>
      </c>
      <c r="J48" s="18">
        <f t="shared" si="5"/>
        <v>16.377587999999999</v>
      </c>
      <c r="K48" s="17">
        <v>1.45</v>
      </c>
      <c r="L48" s="18">
        <f t="shared" si="6"/>
        <v>197.89585499999998</v>
      </c>
      <c r="M48" s="17">
        <v>220</v>
      </c>
      <c r="N48" s="7">
        <f t="shared" si="7"/>
        <v>242.00000000000003</v>
      </c>
      <c r="O48">
        <v>245</v>
      </c>
    </row>
    <row r="49" spans="2:15" x14ac:dyDescent="0.25">
      <c r="B49" s="31"/>
      <c r="C49" s="17">
        <v>44</v>
      </c>
      <c r="D49" s="17">
        <v>5</v>
      </c>
      <c r="E49" s="17"/>
      <c r="F49" s="17" t="s">
        <v>98</v>
      </c>
      <c r="G49" s="17">
        <v>20115</v>
      </c>
      <c r="H49" s="18">
        <v>267.80520000000001</v>
      </c>
      <c r="I49" s="18">
        <f t="shared" si="4"/>
        <v>267.80520000000001</v>
      </c>
      <c r="J49" s="18">
        <f t="shared" si="5"/>
        <v>32.136623999999998</v>
      </c>
      <c r="K49" s="17">
        <v>1.45</v>
      </c>
      <c r="L49" s="18">
        <f t="shared" si="6"/>
        <v>388.31754000000001</v>
      </c>
      <c r="M49" s="17">
        <v>390</v>
      </c>
      <c r="N49" s="7">
        <f t="shared" si="7"/>
        <v>429.00000000000006</v>
      </c>
      <c r="O49">
        <v>430</v>
      </c>
    </row>
    <row r="50" spans="2:15" x14ac:dyDescent="0.25">
      <c r="B50" s="31"/>
      <c r="C50" s="17">
        <v>45</v>
      </c>
      <c r="D50" s="17">
        <v>5</v>
      </c>
      <c r="E50" s="17"/>
      <c r="F50" s="17" t="s">
        <v>99</v>
      </c>
      <c r="G50" s="17">
        <v>20627</v>
      </c>
      <c r="H50" s="18">
        <v>194.8381</v>
      </c>
      <c r="I50" s="18">
        <f t="shared" si="4"/>
        <v>194.8381</v>
      </c>
      <c r="J50" s="18">
        <f t="shared" si="5"/>
        <v>23.380571999999997</v>
      </c>
      <c r="K50" s="17">
        <v>1.45</v>
      </c>
      <c r="L50" s="18">
        <f t="shared" si="6"/>
        <v>282.51524499999999</v>
      </c>
      <c r="M50" s="17">
        <v>285</v>
      </c>
      <c r="N50" s="7">
        <f t="shared" si="7"/>
        <v>313.5</v>
      </c>
      <c r="O50">
        <v>315</v>
      </c>
    </row>
    <row r="51" spans="2:15" x14ac:dyDescent="0.25">
      <c r="B51" s="31"/>
      <c r="C51" s="17">
        <v>46</v>
      </c>
      <c r="D51" s="17">
        <v>10</v>
      </c>
      <c r="E51" s="17"/>
      <c r="F51" s="17" t="s">
        <v>100</v>
      </c>
      <c r="G51" s="17">
        <v>20643</v>
      </c>
      <c r="H51" s="18">
        <v>113.0295</v>
      </c>
      <c r="I51" s="18">
        <f t="shared" si="4"/>
        <v>113.0295</v>
      </c>
      <c r="J51" s="18">
        <f t="shared" si="5"/>
        <v>13.56354</v>
      </c>
      <c r="K51" s="17">
        <v>1.45</v>
      </c>
      <c r="L51" s="18">
        <f t="shared" si="6"/>
        <v>163.892775</v>
      </c>
      <c r="M51" s="17">
        <v>169.9</v>
      </c>
      <c r="N51" s="7">
        <f t="shared" si="7"/>
        <v>186.89000000000001</v>
      </c>
      <c r="O51">
        <v>190</v>
      </c>
    </row>
    <row r="52" spans="2:15" x14ac:dyDescent="0.25">
      <c r="B52" s="31"/>
      <c r="C52" s="17">
        <v>47</v>
      </c>
      <c r="D52" s="17">
        <v>4</v>
      </c>
      <c r="E52" s="17"/>
      <c r="F52" s="17" t="s">
        <v>101</v>
      </c>
      <c r="G52" s="17">
        <v>3915</v>
      </c>
      <c r="H52" s="18">
        <v>511.40309999999999</v>
      </c>
      <c r="I52" s="18">
        <f t="shared" si="4"/>
        <v>511.40309999999999</v>
      </c>
      <c r="J52" s="18">
        <f t="shared" si="5"/>
        <v>61.368371999999994</v>
      </c>
      <c r="K52" s="17">
        <v>1.45</v>
      </c>
      <c r="L52" s="18">
        <f t="shared" si="6"/>
        <v>741.53449499999999</v>
      </c>
      <c r="M52" s="17">
        <v>745</v>
      </c>
      <c r="N52" s="7">
        <f t="shared" si="7"/>
        <v>819.50000000000011</v>
      </c>
      <c r="O52">
        <v>820</v>
      </c>
    </row>
    <row r="53" spans="2:15" x14ac:dyDescent="0.25">
      <c r="B53" s="32" t="s">
        <v>102</v>
      </c>
      <c r="C53" s="17">
        <v>48</v>
      </c>
      <c r="D53" s="19">
        <v>9</v>
      </c>
      <c r="E53" s="20"/>
      <c r="F53" s="21" t="s">
        <v>103</v>
      </c>
      <c r="G53" s="21" t="s">
        <v>104</v>
      </c>
      <c r="H53" s="19">
        <v>669.75</v>
      </c>
      <c r="I53" s="19">
        <v>669.75</v>
      </c>
      <c r="J53" s="22">
        <f t="shared" si="5"/>
        <v>80.36999999999999</v>
      </c>
      <c r="K53" s="20">
        <v>1.45</v>
      </c>
      <c r="L53" s="23">
        <f t="shared" si="6"/>
        <v>971.13749999999993</v>
      </c>
      <c r="M53" s="20">
        <v>975</v>
      </c>
      <c r="N53" s="7">
        <f t="shared" si="7"/>
        <v>1072.5</v>
      </c>
      <c r="O53">
        <v>1080</v>
      </c>
    </row>
    <row r="54" spans="2:15" x14ac:dyDescent="0.25">
      <c r="B54" s="32"/>
      <c r="C54" s="17">
        <v>49</v>
      </c>
      <c r="D54" s="19">
        <v>10</v>
      </c>
      <c r="E54" s="20"/>
      <c r="F54" s="21" t="s">
        <v>105</v>
      </c>
      <c r="G54" s="21" t="s">
        <v>106</v>
      </c>
      <c r="H54" s="19">
        <v>1349</v>
      </c>
      <c r="I54" s="19">
        <v>1349</v>
      </c>
      <c r="J54" s="22">
        <f t="shared" si="5"/>
        <v>161.88</v>
      </c>
      <c r="K54" s="20">
        <v>1.4</v>
      </c>
      <c r="L54" s="23">
        <f t="shared" si="6"/>
        <v>1888.6</v>
      </c>
      <c r="M54" s="20">
        <v>1890</v>
      </c>
      <c r="N54" s="7">
        <f t="shared" si="7"/>
        <v>2079</v>
      </c>
      <c r="O54">
        <v>2100</v>
      </c>
    </row>
    <row r="55" spans="2:15" x14ac:dyDescent="0.25">
      <c r="B55" s="32"/>
      <c r="C55" s="17">
        <v>50</v>
      </c>
      <c r="D55" s="19">
        <v>6</v>
      </c>
      <c r="E55" s="20"/>
      <c r="F55" s="21" t="s">
        <v>107</v>
      </c>
      <c r="G55" s="21" t="s">
        <v>108</v>
      </c>
      <c r="H55" s="19">
        <v>218.5</v>
      </c>
      <c r="I55" s="19">
        <v>218.5</v>
      </c>
      <c r="J55" s="22">
        <f t="shared" si="5"/>
        <v>26.22</v>
      </c>
      <c r="K55" s="20">
        <v>1.45</v>
      </c>
      <c r="L55" s="23">
        <f t="shared" si="6"/>
        <v>316.82499999999999</v>
      </c>
      <c r="M55" s="20">
        <v>320</v>
      </c>
      <c r="N55" s="7">
        <f t="shared" si="7"/>
        <v>352</v>
      </c>
    </row>
  </sheetData>
  <mergeCells count="4">
    <mergeCell ref="B6:B31"/>
    <mergeCell ref="B32:B37"/>
    <mergeCell ref="B38:B52"/>
    <mergeCell ref="B53:B5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9CFD-A851-46A8-9488-FF3131564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9:G23"/>
  <sheetViews>
    <sheetView topLeftCell="E1" zoomScale="80" zoomScaleNormal="80" workbookViewId="0">
      <selection activeCell="H22" sqref="H22"/>
    </sheetView>
  </sheetViews>
  <sheetFormatPr defaultColWidth="8.5703125" defaultRowHeight="15" x14ac:dyDescent="0.25"/>
  <cols>
    <col min="7" max="7" width="84.7109375" customWidth="1"/>
    <col min="8" max="8" width="14.7109375" customWidth="1"/>
  </cols>
  <sheetData>
    <row r="9" spans="7:7" x14ac:dyDescent="0.25">
      <c r="G9" t="s">
        <v>109</v>
      </c>
    </row>
    <row r="10" spans="7:7" x14ac:dyDescent="0.25">
      <c r="G10" t="s">
        <v>110</v>
      </c>
    </row>
    <row r="11" spans="7:7" x14ac:dyDescent="0.25">
      <c r="G11" t="s">
        <v>111</v>
      </c>
    </row>
    <row r="12" spans="7:7" x14ac:dyDescent="0.25">
      <c r="G12" t="s">
        <v>112</v>
      </c>
    </row>
    <row r="13" spans="7:7" x14ac:dyDescent="0.25">
      <c r="G13" t="s">
        <v>113</v>
      </c>
    </row>
    <row r="14" spans="7:7" x14ac:dyDescent="0.25">
      <c r="G14" t="s">
        <v>114</v>
      </c>
    </row>
    <row r="15" spans="7:7" x14ac:dyDescent="0.25">
      <c r="G15" t="s">
        <v>115</v>
      </c>
    </row>
    <row r="16" spans="7:7" x14ac:dyDescent="0.25">
      <c r="G16" t="s">
        <v>116</v>
      </c>
    </row>
    <row r="17" spans="7:7" x14ac:dyDescent="0.25">
      <c r="G17" t="s">
        <v>117</v>
      </c>
    </row>
    <row r="18" spans="7:7" x14ac:dyDescent="0.25">
      <c r="G18" t="s">
        <v>118</v>
      </c>
    </row>
    <row r="19" spans="7:7" x14ac:dyDescent="0.25">
      <c r="G19" t="s">
        <v>119</v>
      </c>
    </row>
    <row r="20" spans="7:7" x14ac:dyDescent="0.25">
      <c r="G20" t="s">
        <v>120</v>
      </c>
    </row>
    <row r="21" spans="7:7" x14ac:dyDescent="0.25">
      <c r="G21" t="s">
        <v>121</v>
      </c>
    </row>
    <row r="22" spans="7:7" x14ac:dyDescent="0.25">
      <c r="G22" t="s">
        <v>122</v>
      </c>
    </row>
    <row r="23" spans="7:7" x14ac:dyDescent="0.25">
      <c r="G23" t="s">
        <v>123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0:I12"/>
  <sheetViews>
    <sheetView zoomScale="80" zoomScaleNormal="80" workbookViewId="0">
      <selection activeCell="F15" sqref="F15"/>
    </sheetView>
  </sheetViews>
  <sheetFormatPr defaultColWidth="8.5703125" defaultRowHeight="15" x14ac:dyDescent="0.25"/>
  <cols>
    <col min="6" max="6" width="11.42578125" customWidth="1"/>
    <col min="8" max="8" width="12" customWidth="1"/>
  </cols>
  <sheetData>
    <row r="10" spans="6:9" x14ac:dyDescent="0.25">
      <c r="H10" t="s">
        <v>124</v>
      </c>
      <c r="I10" t="s">
        <v>125</v>
      </c>
    </row>
    <row r="11" spans="6:9" x14ac:dyDescent="0.25">
      <c r="F11" t="s">
        <v>126</v>
      </c>
      <c r="G11">
        <v>28058</v>
      </c>
      <c r="H11">
        <v>1199.5</v>
      </c>
      <c r="I11">
        <f>H11*100/G11</f>
        <v>4.2750730629410505</v>
      </c>
    </row>
    <row r="12" spans="6:9" x14ac:dyDescent="0.25">
      <c r="F12" t="s">
        <v>127</v>
      </c>
      <c r="G12" s="24">
        <v>25913.9</v>
      </c>
      <c r="H12">
        <v>1167.6600000000001</v>
      </c>
      <c r="I12">
        <f>H12*100/G12</f>
        <v>4.5059215324594142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36BF-0162-45FB-8B1E-F130D3626471}">
  <dimension ref="A1:N51"/>
  <sheetViews>
    <sheetView tabSelected="1" topLeftCell="D1" zoomScale="70" zoomScaleNormal="70" workbookViewId="0">
      <selection activeCell="W38" sqref="W38"/>
    </sheetView>
  </sheetViews>
  <sheetFormatPr defaultRowHeight="15" x14ac:dyDescent="0.25"/>
  <cols>
    <col min="2" max="2" width="0" hidden="1" customWidth="1"/>
    <col min="3" max="3" width="20.7109375" hidden="1" customWidth="1"/>
    <col min="4" max="4" width="40.42578125" customWidth="1"/>
    <col min="5" max="5" width="23.42578125" hidden="1" customWidth="1"/>
    <col min="6" max="7" width="0" hidden="1" customWidth="1"/>
    <col min="8" max="8" width="9.7109375" hidden="1" customWidth="1"/>
    <col min="9" max="9" width="12.140625" hidden="1" customWidth="1"/>
    <col min="10" max="10" width="12.28515625" hidden="1" customWidth="1"/>
    <col min="11" max="11" width="21.5703125" bestFit="1" customWidth="1"/>
    <col min="12" max="12" width="21.5703125" customWidth="1"/>
    <col min="13" max="13" width="15.42578125" bestFit="1" customWidth="1"/>
    <col min="14" max="14" width="20.140625" bestFit="1" customWidth="1"/>
  </cols>
  <sheetData>
    <row r="1" spans="1:14" x14ac:dyDescent="0.25">
      <c r="A1" s="1" t="s">
        <v>0</v>
      </c>
      <c r="B1" s="3" t="s">
        <v>1</v>
      </c>
      <c r="C1" s="3" t="s">
        <v>128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5"/>
      <c r="M1" t="s">
        <v>11</v>
      </c>
      <c r="N1" t="s">
        <v>12</v>
      </c>
    </row>
    <row r="2" spans="1:14" ht="15.75" x14ac:dyDescent="0.25">
      <c r="A2" s="4">
        <v>1</v>
      </c>
      <c r="B2" s="4">
        <v>40</v>
      </c>
      <c r="C2" s="4" t="s">
        <v>129</v>
      </c>
      <c r="D2" s="5" t="s">
        <v>14</v>
      </c>
      <c r="E2" s="4" t="s">
        <v>15</v>
      </c>
      <c r="F2" s="4">
        <v>61</v>
      </c>
      <c r="G2" s="4">
        <f t="shared" ref="G2:G27" si="0">F2*0.9</f>
        <v>54.9</v>
      </c>
      <c r="H2" s="4">
        <f t="shared" ref="H2:H33" si="1">G2*$T$29</f>
        <v>0</v>
      </c>
      <c r="I2" s="4">
        <v>1.5</v>
      </c>
      <c r="J2" s="6">
        <f t="shared" ref="J2:J33" si="2">G2*I2</f>
        <v>82.35</v>
      </c>
      <c r="K2" s="6">
        <v>85</v>
      </c>
      <c r="L2" s="26">
        <v>1.1000000000000001</v>
      </c>
      <c r="M2" s="27">
        <f>K2*L2</f>
        <v>93.500000000000014</v>
      </c>
      <c r="N2">
        <v>95</v>
      </c>
    </row>
    <row r="3" spans="1:14" ht="15.75" x14ac:dyDescent="0.25">
      <c r="A3" s="4">
        <v>2</v>
      </c>
      <c r="B3" s="4">
        <v>40</v>
      </c>
      <c r="C3" s="4" t="s">
        <v>129</v>
      </c>
      <c r="D3" s="5" t="s">
        <v>16</v>
      </c>
      <c r="E3" s="4" t="s">
        <v>17</v>
      </c>
      <c r="F3" s="4">
        <v>61</v>
      </c>
      <c r="G3" s="4">
        <f t="shared" si="0"/>
        <v>54.9</v>
      </c>
      <c r="H3" s="4">
        <f t="shared" si="1"/>
        <v>0</v>
      </c>
      <c r="I3" s="4">
        <v>1.5</v>
      </c>
      <c r="J3" s="6">
        <f t="shared" si="2"/>
        <v>82.35</v>
      </c>
      <c r="K3" s="6">
        <v>85</v>
      </c>
      <c r="L3" s="26">
        <v>1.1000000000000001</v>
      </c>
      <c r="M3" s="27">
        <f t="shared" ref="M3:M51" si="3">K3*L3</f>
        <v>93.500000000000014</v>
      </c>
      <c r="N3">
        <v>95</v>
      </c>
    </row>
    <row r="4" spans="1:14" ht="15.75" x14ac:dyDescent="0.25">
      <c r="A4" s="4">
        <v>3</v>
      </c>
      <c r="B4" s="4">
        <v>24</v>
      </c>
      <c r="C4" s="4" t="s">
        <v>129</v>
      </c>
      <c r="D4" s="5" t="s">
        <v>18</v>
      </c>
      <c r="E4" s="4" t="s">
        <v>18</v>
      </c>
      <c r="F4" s="4">
        <v>151</v>
      </c>
      <c r="G4" s="4">
        <f t="shared" si="0"/>
        <v>135.9</v>
      </c>
      <c r="H4" s="4">
        <f t="shared" si="1"/>
        <v>0</v>
      </c>
      <c r="I4" s="4">
        <v>1.5</v>
      </c>
      <c r="J4" s="6">
        <f t="shared" si="2"/>
        <v>203.85000000000002</v>
      </c>
      <c r="K4" s="6">
        <v>205</v>
      </c>
      <c r="L4" s="26">
        <v>1.1000000000000001</v>
      </c>
      <c r="M4" s="27">
        <f t="shared" si="3"/>
        <v>225.50000000000003</v>
      </c>
      <c r="N4">
        <v>230</v>
      </c>
    </row>
    <row r="5" spans="1:14" ht="15.75" x14ac:dyDescent="0.25">
      <c r="A5" s="4">
        <v>4</v>
      </c>
      <c r="B5" s="4">
        <v>24</v>
      </c>
      <c r="C5" s="4" t="s">
        <v>129</v>
      </c>
      <c r="D5" s="5" t="s">
        <v>19</v>
      </c>
      <c r="E5" s="8" t="s">
        <v>19</v>
      </c>
      <c r="F5" s="4">
        <v>185</v>
      </c>
      <c r="G5" s="4">
        <f t="shared" si="0"/>
        <v>166.5</v>
      </c>
      <c r="H5" s="4">
        <f t="shared" si="1"/>
        <v>0</v>
      </c>
      <c r="I5" s="4">
        <v>1.5</v>
      </c>
      <c r="J5" s="6">
        <f t="shared" si="2"/>
        <v>249.75</v>
      </c>
      <c r="K5" s="6">
        <v>250</v>
      </c>
      <c r="L5" s="26">
        <v>1.1000000000000001</v>
      </c>
      <c r="M5" s="27">
        <f t="shared" si="3"/>
        <v>275</v>
      </c>
      <c r="N5">
        <v>275</v>
      </c>
    </row>
    <row r="6" spans="1:14" ht="15.75" x14ac:dyDescent="0.25">
      <c r="A6" s="4">
        <v>5</v>
      </c>
      <c r="B6" s="4">
        <v>12</v>
      </c>
      <c r="C6" s="4" t="s">
        <v>129</v>
      </c>
      <c r="D6" s="5" t="s">
        <v>20</v>
      </c>
      <c r="E6" s="8" t="s">
        <v>21</v>
      </c>
      <c r="F6" s="4">
        <v>98</v>
      </c>
      <c r="G6" s="4">
        <f t="shared" si="0"/>
        <v>88.2</v>
      </c>
      <c r="H6" s="4">
        <f t="shared" si="1"/>
        <v>0</v>
      </c>
      <c r="I6" s="4">
        <v>1.5</v>
      </c>
      <c r="J6" s="6">
        <f t="shared" si="2"/>
        <v>132.30000000000001</v>
      </c>
      <c r="K6" s="6">
        <v>135</v>
      </c>
      <c r="L6" s="26">
        <v>1.1000000000000001</v>
      </c>
      <c r="M6" s="27">
        <f t="shared" si="3"/>
        <v>148.5</v>
      </c>
      <c r="N6">
        <v>150</v>
      </c>
    </row>
    <row r="7" spans="1:14" ht="15.75" x14ac:dyDescent="0.25">
      <c r="A7" s="4">
        <v>6</v>
      </c>
      <c r="B7" s="4">
        <v>24</v>
      </c>
      <c r="C7" s="4" t="s">
        <v>129</v>
      </c>
      <c r="D7" s="5" t="s">
        <v>22</v>
      </c>
      <c r="E7" s="4" t="s">
        <v>23</v>
      </c>
      <c r="F7" s="4">
        <v>135</v>
      </c>
      <c r="G7" s="4">
        <f t="shared" si="0"/>
        <v>121.5</v>
      </c>
      <c r="H7" s="4">
        <f t="shared" si="1"/>
        <v>0</v>
      </c>
      <c r="I7" s="4">
        <v>1.55</v>
      </c>
      <c r="J7" s="6">
        <f t="shared" si="2"/>
        <v>188.32500000000002</v>
      </c>
      <c r="K7" s="6">
        <v>190</v>
      </c>
      <c r="L7" s="26">
        <v>1.1000000000000001</v>
      </c>
      <c r="M7" s="27">
        <f t="shared" si="3"/>
        <v>209.00000000000003</v>
      </c>
      <c r="N7">
        <v>210</v>
      </c>
    </row>
    <row r="8" spans="1:14" ht="15.75" x14ac:dyDescent="0.25">
      <c r="A8" s="4">
        <v>7</v>
      </c>
      <c r="B8" s="8">
        <v>24</v>
      </c>
      <c r="C8" s="4" t="s">
        <v>129</v>
      </c>
      <c r="D8" s="5" t="s">
        <v>24</v>
      </c>
      <c r="E8" s="4" t="s">
        <v>25</v>
      </c>
      <c r="F8" s="4">
        <v>158</v>
      </c>
      <c r="G8" s="4">
        <f t="shared" si="0"/>
        <v>142.20000000000002</v>
      </c>
      <c r="H8" s="4">
        <f t="shared" si="1"/>
        <v>0</v>
      </c>
      <c r="I8" s="4">
        <v>1.55</v>
      </c>
      <c r="J8" s="6">
        <f t="shared" si="2"/>
        <v>220.41000000000003</v>
      </c>
      <c r="K8" s="6">
        <v>225</v>
      </c>
      <c r="L8" s="26">
        <v>1.1000000000000001</v>
      </c>
      <c r="M8" s="27">
        <f t="shared" si="3"/>
        <v>247.50000000000003</v>
      </c>
      <c r="N8">
        <v>250</v>
      </c>
    </row>
    <row r="9" spans="1:14" ht="15.75" x14ac:dyDescent="0.25">
      <c r="A9" s="4">
        <v>8</v>
      </c>
      <c r="B9" s="4">
        <v>10</v>
      </c>
      <c r="C9" s="4" t="s">
        <v>129</v>
      </c>
      <c r="D9" s="5" t="s">
        <v>26</v>
      </c>
      <c r="E9" s="4" t="s">
        <v>27</v>
      </c>
      <c r="F9" s="4">
        <v>275</v>
      </c>
      <c r="G9" s="4">
        <f t="shared" si="0"/>
        <v>247.5</v>
      </c>
      <c r="H9" s="4">
        <f t="shared" si="1"/>
        <v>0</v>
      </c>
      <c r="I9" s="4">
        <v>1.55</v>
      </c>
      <c r="J9" s="6">
        <f t="shared" si="2"/>
        <v>383.625</v>
      </c>
      <c r="K9" s="6">
        <v>390</v>
      </c>
      <c r="L9" s="26">
        <v>1.1000000000000001</v>
      </c>
      <c r="M9" s="27">
        <f t="shared" si="3"/>
        <v>429.00000000000006</v>
      </c>
      <c r="N9">
        <v>430</v>
      </c>
    </row>
    <row r="10" spans="1:14" ht="15.75" x14ac:dyDescent="0.25">
      <c r="A10" s="4">
        <v>9</v>
      </c>
      <c r="B10" s="4">
        <v>10</v>
      </c>
      <c r="C10" s="4" t="s">
        <v>129</v>
      </c>
      <c r="D10" s="5" t="s">
        <v>26</v>
      </c>
      <c r="E10" s="4" t="s">
        <v>28</v>
      </c>
      <c r="F10" s="4">
        <v>275</v>
      </c>
      <c r="G10" s="4">
        <f t="shared" si="0"/>
        <v>247.5</v>
      </c>
      <c r="H10" s="4">
        <f t="shared" si="1"/>
        <v>0</v>
      </c>
      <c r="I10" s="4">
        <v>1.55</v>
      </c>
      <c r="J10" s="6">
        <f t="shared" si="2"/>
        <v>383.625</v>
      </c>
      <c r="K10" s="6">
        <v>390</v>
      </c>
      <c r="L10" s="26">
        <v>1.1000000000000001</v>
      </c>
      <c r="M10" s="27">
        <f t="shared" si="3"/>
        <v>429.00000000000006</v>
      </c>
      <c r="N10">
        <v>430</v>
      </c>
    </row>
    <row r="11" spans="1:14" ht="15.75" x14ac:dyDescent="0.25">
      <c r="A11" s="4">
        <v>10</v>
      </c>
      <c r="B11" s="4">
        <v>16</v>
      </c>
      <c r="C11" s="4" t="s">
        <v>129</v>
      </c>
      <c r="D11" s="5" t="s">
        <v>31</v>
      </c>
      <c r="E11" s="4" t="s">
        <v>32</v>
      </c>
      <c r="F11" s="4">
        <v>260</v>
      </c>
      <c r="G11" s="4">
        <f t="shared" si="0"/>
        <v>234</v>
      </c>
      <c r="H11" s="4">
        <f t="shared" si="1"/>
        <v>0</v>
      </c>
      <c r="I11" s="4">
        <v>1.55</v>
      </c>
      <c r="J11" s="6">
        <f t="shared" si="2"/>
        <v>362.7</v>
      </c>
      <c r="K11" s="6">
        <v>380</v>
      </c>
      <c r="L11" s="26">
        <v>1.1000000000000001</v>
      </c>
      <c r="M11" s="27">
        <f t="shared" si="3"/>
        <v>418.00000000000006</v>
      </c>
      <c r="N11">
        <v>420</v>
      </c>
    </row>
    <row r="12" spans="1:14" ht="15.75" x14ac:dyDescent="0.25">
      <c r="A12" s="4">
        <v>11</v>
      </c>
      <c r="B12" s="4">
        <v>5</v>
      </c>
      <c r="C12" s="4" t="s">
        <v>129</v>
      </c>
      <c r="D12" s="5" t="s">
        <v>34</v>
      </c>
      <c r="E12" s="4" t="s">
        <v>34</v>
      </c>
      <c r="F12" s="4">
        <v>540</v>
      </c>
      <c r="G12" s="4">
        <f t="shared" si="0"/>
        <v>486</v>
      </c>
      <c r="H12" s="4">
        <f t="shared" si="1"/>
        <v>0</v>
      </c>
      <c r="I12" s="4">
        <v>1.55</v>
      </c>
      <c r="J12" s="6">
        <f t="shared" si="2"/>
        <v>753.30000000000007</v>
      </c>
      <c r="K12" s="6">
        <v>760</v>
      </c>
      <c r="L12" s="26">
        <v>1.1000000000000001</v>
      </c>
      <c r="M12" s="27">
        <f t="shared" si="3"/>
        <v>836.00000000000011</v>
      </c>
      <c r="N12">
        <v>850</v>
      </c>
    </row>
    <row r="13" spans="1:14" ht="15.75" x14ac:dyDescent="0.25">
      <c r="A13" s="4">
        <v>12</v>
      </c>
      <c r="B13" s="4">
        <v>5</v>
      </c>
      <c r="C13" s="4" t="s">
        <v>129</v>
      </c>
      <c r="D13" s="5" t="s">
        <v>36</v>
      </c>
      <c r="E13" s="4" t="s">
        <v>36</v>
      </c>
      <c r="F13" s="4">
        <v>625</v>
      </c>
      <c r="G13" s="4">
        <f t="shared" si="0"/>
        <v>562.5</v>
      </c>
      <c r="H13" s="4">
        <f t="shared" si="1"/>
        <v>0</v>
      </c>
      <c r="I13" s="4">
        <v>1.5</v>
      </c>
      <c r="J13" s="6">
        <f t="shared" si="2"/>
        <v>843.75</v>
      </c>
      <c r="K13" s="6">
        <v>845</v>
      </c>
      <c r="L13" s="26">
        <v>1.1000000000000001</v>
      </c>
      <c r="M13" s="27">
        <f t="shared" si="3"/>
        <v>929.50000000000011</v>
      </c>
      <c r="N13">
        <v>930</v>
      </c>
    </row>
    <row r="14" spans="1:14" ht="15.75" x14ac:dyDescent="0.25">
      <c r="A14" s="4">
        <v>13</v>
      </c>
      <c r="B14" s="4">
        <v>15</v>
      </c>
      <c r="C14" s="4" t="s">
        <v>129</v>
      </c>
      <c r="D14" s="5" t="s">
        <v>39</v>
      </c>
      <c r="E14" s="4" t="s">
        <v>40</v>
      </c>
      <c r="F14" s="4">
        <v>95</v>
      </c>
      <c r="G14" s="4">
        <f t="shared" si="0"/>
        <v>85.5</v>
      </c>
      <c r="H14" s="4">
        <f t="shared" si="1"/>
        <v>0</v>
      </c>
      <c r="I14" s="4">
        <v>1.55</v>
      </c>
      <c r="J14" s="6">
        <f t="shared" si="2"/>
        <v>132.52500000000001</v>
      </c>
      <c r="K14" s="6">
        <v>135</v>
      </c>
      <c r="L14" s="26">
        <v>1.1000000000000001</v>
      </c>
      <c r="M14" s="27">
        <f t="shared" si="3"/>
        <v>148.5</v>
      </c>
      <c r="N14">
        <v>150</v>
      </c>
    </row>
    <row r="15" spans="1:14" ht="15.75" x14ac:dyDescent="0.25">
      <c r="A15" s="4">
        <v>14</v>
      </c>
      <c r="B15" s="4">
        <v>15</v>
      </c>
      <c r="C15" s="4" t="s">
        <v>129</v>
      </c>
      <c r="D15" s="5" t="s">
        <v>41</v>
      </c>
      <c r="E15" s="4" t="s">
        <v>42</v>
      </c>
      <c r="F15" s="4">
        <v>88</v>
      </c>
      <c r="G15" s="4">
        <f t="shared" si="0"/>
        <v>79.2</v>
      </c>
      <c r="H15" s="4">
        <f t="shared" si="1"/>
        <v>0</v>
      </c>
      <c r="I15" s="4">
        <v>1.55</v>
      </c>
      <c r="J15" s="6">
        <f t="shared" si="2"/>
        <v>122.76</v>
      </c>
      <c r="K15" s="6">
        <v>135</v>
      </c>
      <c r="L15" s="26">
        <v>1.1000000000000001</v>
      </c>
      <c r="M15" s="27">
        <f t="shared" si="3"/>
        <v>148.5</v>
      </c>
      <c r="N15">
        <v>150</v>
      </c>
    </row>
    <row r="16" spans="1:14" ht="15.75" x14ac:dyDescent="0.25">
      <c r="A16" s="4">
        <v>15</v>
      </c>
      <c r="B16" s="4">
        <v>20</v>
      </c>
      <c r="C16" s="4" t="s">
        <v>129</v>
      </c>
      <c r="D16" s="5" t="s">
        <v>43</v>
      </c>
      <c r="E16" s="4" t="s">
        <v>44</v>
      </c>
      <c r="F16" s="4">
        <v>395</v>
      </c>
      <c r="G16" s="4">
        <f t="shared" si="0"/>
        <v>355.5</v>
      </c>
      <c r="H16" s="4">
        <f t="shared" si="1"/>
        <v>0</v>
      </c>
      <c r="I16" s="4">
        <v>1.5</v>
      </c>
      <c r="J16" s="6">
        <f t="shared" si="2"/>
        <v>533.25</v>
      </c>
      <c r="K16" s="6">
        <v>535</v>
      </c>
      <c r="L16" s="26">
        <v>1.1000000000000001</v>
      </c>
      <c r="M16" s="27">
        <f t="shared" si="3"/>
        <v>588.5</v>
      </c>
      <c r="N16">
        <v>590</v>
      </c>
    </row>
    <row r="17" spans="1:14" ht="15.75" x14ac:dyDescent="0.25">
      <c r="A17" s="4">
        <v>16</v>
      </c>
      <c r="B17" s="4">
        <v>15</v>
      </c>
      <c r="C17" s="4" t="s">
        <v>129</v>
      </c>
      <c r="D17" s="5" t="s">
        <v>45</v>
      </c>
      <c r="E17" s="4" t="s">
        <v>46</v>
      </c>
      <c r="F17" s="4">
        <v>345</v>
      </c>
      <c r="G17" s="4">
        <f t="shared" si="0"/>
        <v>310.5</v>
      </c>
      <c r="H17" s="4">
        <f t="shared" si="1"/>
        <v>0</v>
      </c>
      <c r="I17" s="4">
        <v>1.5</v>
      </c>
      <c r="J17" s="6">
        <f t="shared" si="2"/>
        <v>465.75</v>
      </c>
      <c r="K17" s="6">
        <v>470</v>
      </c>
      <c r="L17" s="26">
        <v>1.1000000000000001</v>
      </c>
      <c r="M17" s="27">
        <f t="shared" si="3"/>
        <v>517</v>
      </c>
      <c r="N17">
        <v>520</v>
      </c>
    </row>
    <row r="18" spans="1:14" ht="15.75" x14ac:dyDescent="0.25">
      <c r="A18" s="4">
        <v>17</v>
      </c>
      <c r="B18" s="4">
        <v>15</v>
      </c>
      <c r="C18" s="4" t="s">
        <v>129</v>
      </c>
      <c r="D18" s="5" t="s">
        <v>47</v>
      </c>
      <c r="E18" s="4" t="s">
        <v>48</v>
      </c>
      <c r="F18" s="4">
        <v>345</v>
      </c>
      <c r="G18" s="4">
        <f t="shared" si="0"/>
        <v>310.5</v>
      </c>
      <c r="H18" s="4">
        <f t="shared" si="1"/>
        <v>0</v>
      </c>
      <c r="I18" s="4">
        <v>1.5</v>
      </c>
      <c r="J18" s="6">
        <f t="shared" si="2"/>
        <v>465.75</v>
      </c>
      <c r="K18" s="6">
        <v>470</v>
      </c>
      <c r="L18" s="26">
        <v>1.1000000000000001</v>
      </c>
      <c r="M18" s="27">
        <f t="shared" si="3"/>
        <v>517</v>
      </c>
      <c r="N18">
        <v>520</v>
      </c>
    </row>
    <row r="19" spans="1:14" ht="15.75" x14ac:dyDescent="0.25">
      <c r="A19" s="4">
        <v>18</v>
      </c>
      <c r="B19" s="4">
        <v>20</v>
      </c>
      <c r="C19" s="4" t="s">
        <v>129</v>
      </c>
      <c r="D19" s="5" t="s">
        <v>51</v>
      </c>
      <c r="E19" s="4" t="s">
        <v>52</v>
      </c>
      <c r="F19" s="4">
        <v>77</v>
      </c>
      <c r="G19" s="4">
        <f t="shared" si="0"/>
        <v>69.3</v>
      </c>
      <c r="H19" s="4">
        <f t="shared" si="1"/>
        <v>0</v>
      </c>
      <c r="I19" s="4">
        <v>1.55</v>
      </c>
      <c r="J19" s="6">
        <f t="shared" si="2"/>
        <v>107.41499999999999</v>
      </c>
      <c r="K19" s="6">
        <v>115</v>
      </c>
      <c r="L19" s="26">
        <v>1.1000000000000001</v>
      </c>
      <c r="M19" s="27">
        <f t="shared" si="3"/>
        <v>126.50000000000001</v>
      </c>
      <c r="N19">
        <v>130</v>
      </c>
    </row>
    <row r="20" spans="1:14" ht="15.75" x14ac:dyDescent="0.25">
      <c r="A20" s="4">
        <v>19</v>
      </c>
      <c r="B20" s="4">
        <v>24</v>
      </c>
      <c r="C20" s="4" t="s">
        <v>129</v>
      </c>
      <c r="D20" s="5" t="s">
        <v>53</v>
      </c>
      <c r="E20" s="4" t="s">
        <v>54</v>
      </c>
      <c r="F20" s="4">
        <v>100</v>
      </c>
      <c r="G20" s="4">
        <f t="shared" si="0"/>
        <v>90</v>
      </c>
      <c r="H20" s="4">
        <f t="shared" si="1"/>
        <v>0</v>
      </c>
      <c r="I20" s="4">
        <v>1.55</v>
      </c>
      <c r="J20" s="6">
        <f t="shared" si="2"/>
        <v>139.5</v>
      </c>
      <c r="K20" s="6">
        <v>145</v>
      </c>
      <c r="L20" s="26">
        <v>1.1000000000000001</v>
      </c>
      <c r="M20" s="27">
        <f t="shared" si="3"/>
        <v>159.5</v>
      </c>
      <c r="N20">
        <v>160</v>
      </c>
    </row>
    <row r="21" spans="1:14" ht="15.75" x14ac:dyDescent="0.25">
      <c r="A21" s="4">
        <v>20</v>
      </c>
      <c r="B21" s="4">
        <v>50</v>
      </c>
      <c r="C21" s="4" t="s">
        <v>129</v>
      </c>
      <c r="D21" s="5" t="s">
        <v>55</v>
      </c>
      <c r="E21" s="4" t="s">
        <v>56</v>
      </c>
      <c r="F21" s="4">
        <v>29.5</v>
      </c>
      <c r="G21" s="4">
        <f t="shared" si="0"/>
        <v>26.55</v>
      </c>
      <c r="H21" s="4">
        <f t="shared" si="1"/>
        <v>0</v>
      </c>
      <c r="I21" s="4">
        <v>1.5</v>
      </c>
      <c r="J21" s="6">
        <f t="shared" si="2"/>
        <v>39.825000000000003</v>
      </c>
      <c r="K21" s="6">
        <v>58.9</v>
      </c>
      <c r="L21" s="26">
        <v>1.1000000000000001</v>
      </c>
      <c r="M21" s="27">
        <f t="shared" si="3"/>
        <v>64.790000000000006</v>
      </c>
      <c r="N21">
        <v>65</v>
      </c>
    </row>
    <row r="22" spans="1:14" ht="15.75" x14ac:dyDescent="0.25">
      <c r="A22" s="4">
        <v>21</v>
      </c>
      <c r="B22" s="4">
        <v>12</v>
      </c>
      <c r="C22" s="4" t="s">
        <v>129</v>
      </c>
      <c r="D22" s="5" t="s">
        <v>57</v>
      </c>
      <c r="E22" s="4" t="s">
        <v>58</v>
      </c>
      <c r="F22" s="4">
        <v>145</v>
      </c>
      <c r="G22" s="4">
        <f t="shared" si="0"/>
        <v>130.5</v>
      </c>
      <c r="H22" s="4">
        <f t="shared" si="1"/>
        <v>0</v>
      </c>
      <c r="I22" s="4">
        <v>1.5</v>
      </c>
      <c r="J22" s="6">
        <f t="shared" si="2"/>
        <v>195.75</v>
      </c>
      <c r="K22" s="6">
        <v>198.9</v>
      </c>
      <c r="L22" s="26">
        <v>1.1000000000000001</v>
      </c>
      <c r="M22" s="27">
        <f t="shared" si="3"/>
        <v>218.79000000000002</v>
      </c>
      <c r="N22">
        <v>220</v>
      </c>
    </row>
    <row r="23" spans="1:14" ht="15.75" x14ac:dyDescent="0.25">
      <c r="A23" s="4">
        <v>22</v>
      </c>
      <c r="B23" s="4">
        <v>4</v>
      </c>
      <c r="C23" s="4" t="s">
        <v>129</v>
      </c>
      <c r="D23" s="5" t="s">
        <v>59</v>
      </c>
      <c r="E23" s="9" t="s">
        <v>60</v>
      </c>
      <c r="F23" s="4">
        <v>2450</v>
      </c>
      <c r="G23" s="4">
        <f t="shared" si="0"/>
        <v>2205</v>
      </c>
      <c r="H23" s="4">
        <f t="shared" si="1"/>
        <v>0</v>
      </c>
      <c r="I23" s="4">
        <v>1.4</v>
      </c>
      <c r="J23" s="6">
        <f t="shared" si="2"/>
        <v>3087</v>
      </c>
      <c r="K23" s="6">
        <v>3090</v>
      </c>
      <c r="L23" s="26">
        <v>1.1000000000000001</v>
      </c>
      <c r="M23" s="27">
        <f t="shared" si="3"/>
        <v>3399.0000000000005</v>
      </c>
      <c r="N23">
        <v>3400</v>
      </c>
    </row>
    <row r="24" spans="1:14" ht="15.75" x14ac:dyDescent="0.25">
      <c r="A24" s="4">
        <v>23</v>
      </c>
      <c r="B24" s="4">
        <v>4</v>
      </c>
      <c r="C24" s="4" t="s">
        <v>129</v>
      </c>
      <c r="D24" s="5" t="s">
        <v>62</v>
      </c>
      <c r="E24" s="4" t="s">
        <v>63</v>
      </c>
      <c r="F24" s="4">
        <v>540</v>
      </c>
      <c r="G24" s="4">
        <f t="shared" si="0"/>
        <v>486</v>
      </c>
      <c r="H24" s="4">
        <f t="shared" si="1"/>
        <v>0</v>
      </c>
      <c r="I24" s="4">
        <v>1.5</v>
      </c>
      <c r="J24" s="6">
        <f t="shared" si="2"/>
        <v>729</v>
      </c>
      <c r="K24" s="6">
        <v>730</v>
      </c>
      <c r="L24" s="26">
        <v>1.1000000000000001</v>
      </c>
      <c r="M24" s="27">
        <f t="shared" si="3"/>
        <v>803.00000000000011</v>
      </c>
      <c r="N24">
        <v>805</v>
      </c>
    </row>
    <row r="25" spans="1:14" ht="15.75" x14ac:dyDescent="0.25">
      <c r="A25" s="4">
        <v>24</v>
      </c>
      <c r="B25" s="4">
        <v>6</v>
      </c>
      <c r="C25" s="4" t="s">
        <v>129</v>
      </c>
      <c r="D25" s="5" t="s">
        <v>65</v>
      </c>
      <c r="E25" s="4" t="s">
        <v>66</v>
      </c>
      <c r="F25" s="4">
        <v>450</v>
      </c>
      <c r="G25" s="4">
        <f t="shared" si="0"/>
        <v>405</v>
      </c>
      <c r="H25" s="4">
        <f t="shared" si="1"/>
        <v>0</v>
      </c>
      <c r="I25" s="4">
        <v>1.5</v>
      </c>
      <c r="J25" s="6">
        <f t="shared" si="2"/>
        <v>607.5</v>
      </c>
      <c r="K25" s="6">
        <v>610</v>
      </c>
      <c r="L25" s="26">
        <v>1.1000000000000001</v>
      </c>
      <c r="M25" s="27">
        <f t="shared" si="3"/>
        <v>671</v>
      </c>
      <c r="N25">
        <v>675</v>
      </c>
    </row>
    <row r="26" spans="1:14" ht="15.75" x14ac:dyDescent="0.25">
      <c r="A26" s="4">
        <v>25</v>
      </c>
      <c r="B26" s="4">
        <v>6</v>
      </c>
      <c r="C26" s="4" t="s">
        <v>129</v>
      </c>
      <c r="D26" s="5" t="s">
        <v>68</v>
      </c>
      <c r="E26" s="4" t="s">
        <v>69</v>
      </c>
      <c r="F26" s="4">
        <v>410</v>
      </c>
      <c r="G26" s="4">
        <f t="shared" si="0"/>
        <v>369</v>
      </c>
      <c r="H26" s="4">
        <f t="shared" si="1"/>
        <v>0</v>
      </c>
      <c r="I26" s="4">
        <v>1.5</v>
      </c>
      <c r="J26" s="6">
        <f t="shared" si="2"/>
        <v>553.5</v>
      </c>
      <c r="K26" s="6">
        <v>590</v>
      </c>
      <c r="L26" s="26">
        <v>1.1000000000000001</v>
      </c>
      <c r="M26" s="27">
        <f t="shared" si="3"/>
        <v>649</v>
      </c>
      <c r="N26">
        <v>650</v>
      </c>
    </row>
    <row r="27" spans="1:14" ht="15.75" x14ac:dyDescent="0.25">
      <c r="A27" s="4">
        <v>26</v>
      </c>
      <c r="B27" s="4">
        <v>8</v>
      </c>
      <c r="C27" s="4" t="s">
        <v>129</v>
      </c>
      <c r="D27" s="5" t="s">
        <v>70</v>
      </c>
      <c r="E27" s="4" t="s">
        <v>71</v>
      </c>
      <c r="F27" s="4">
        <v>380</v>
      </c>
      <c r="G27" s="4">
        <f t="shared" si="0"/>
        <v>342</v>
      </c>
      <c r="H27" s="4">
        <f t="shared" si="1"/>
        <v>0</v>
      </c>
      <c r="I27" s="4">
        <v>1.5</v>
      </c>
      <c r="J27" s="6">
        <f t="shared" si="2"/>
        <v>513</v>
      </c>
      <c r="K27" s="6">
        <v>590</v>
      </c>
      <c r="L27" s="26">
        <v>1.1000000000000001</v>
      </c>
      <c r="M27" s="27">
        <f t="shared" si="3"/>
        <v>649</v>
      </c>
      <c r="N27">
        <v>650</v>
      </c>
    </row>
    <row r="28" spans="1:14" ht="15.75" x14ac:dyDescent="0.25">
      <c r="A28" s="11">
        <v>27</v>
      </c>
      <c r="B28" s="11">
        <v>48</v>
      </c>
      <c r="C28" s="11" t="s">
        <v>130</v>
      </c>
      <c r="D28" s="12" t="s">
        <v>73</v>
      </c>
      <c r="E28" s="11" t="s">
        <v>74</v>
      </c>
      <c r="F28" s="11">
        <v>132</v>
      </c>
      <c r="G28" s="11">
        <f t="shared" ref="G28:G48" si="4">F28</f>
        <v>132</v>
      </c>
      <c r="H28" s="11">
        <f t="shared" si="1"/>
        <v>0</v>
      </c>
      <c r="I28" s="11">
        <v>1.45</v>
      </c>
      <c r="J28" s="13">
        <f t="shared" si="2"/>
        <v>191.4</v>
      </c>
      <c r="K28" s="13">
        <v>191.9</v>
      </c>
      <c r="L28" s="26">
        <v>1.1000000000000001</v>
      </c>
      <c r="M28" s="27">
        <f t="shared" si="3"/>
        <v>211.09000000000003</v>
      </c>
      <c r="N28">
        <v>215</v>
      </c>
    </row>
    <row r="29" spans="1:14" ht="15.75" x14ac:dyDescent="0.25">
      <c r="A29" s="11">
        <v>28</v>
      </c>
      <c r="B29" s="11">
        <v>84</v>
      </c>
      <c r="C29" s="11" t="s">
        <v>130</v>
      </c>
      <c r="D29" s="12" t="s">
        <v>76</v>
      </c>
      <c r="E29" s="11" t="s">
        <v>77</v>
      </c>
      <c r="F29" s="11">
        <v>89</v>
      </c>
      <c r="G29" s="11">
        <f t="shared" si="4"/>
        <v>89</v>
      </c>
      <c r="H29" s="11">
        <f t="shared" si="1"/>
        <v>0</v>
      </c>
      <c r="I29" s="11">
        <v>1.45</v>
      </c>
      <c r="J29" s="13">
        <f t="shared" si="2"/>
        <v>129.04999999999998</v>
      </c>
      <c r="K29" s="13">
        <v>130</v>
      </c>
      <c r="L29" s="26">
        <v>1.1000000000000001</v>
      </c>
      <c r="M29" s="27">
        <f t="shared" si="3"/>
        <v>143</v>
      </c>
      <c r="N29">
        <v>145</v>
      </c>
    </row>
    <row r="30" spans="1:14" ht="15.75" x14ac:dyDescent="0.25">
      <c r="A30" s="11">
        <v>29</v>
      </c>
      <c r="B30" s="11">
        <v>84</v>
      </c>
      <c r="C30" s="11" t="s">
        <v>130</v>
      </c>
      <c r="D30" s="12" t="s">
        <v>78</v>
      </c>
      <c r="E30" s="11" t="s">
        <v>79</v>
      </c>
      <c r="F30" s="11">
        <v>89</v>
      </c>
      <c r="G30" s="11">
        <f t="shared" si="4"/>
        <v>89</v>
      </c>
      <c r="H30" s="11">
        <f t="shared" si="1"/>
        <v>0</v>
      </c>
      <c r="I30" s="11">
        <v>1.45</v>
      </c>
      <c r="J30" s="13">
        <f t="shared" si="2"/>
        <v>129.04999999999998</v>
      </c>
      <c r="K30" s="13">
        <v>130</v>
      </c>
      <c r="L30" s="26">
        <v>1.1000000000000001</v>
      </c>
      <c r="M30" s="27">
        <f t="shared" si="3"/>
        <v>143</v>
      </c>
      <c r="N30">
        <v>145</v>
      </c>
    </row>
    <row r="31" spans="1:14" ht="15.75" x14ac:dyDescent="0.25">
      <c r="A31" s="11">
        <v>30</v>
      </c>
      <c r="B31" s="11">
        <v>60</v>
      </c>
      <c r="C31" s="11" t="s">
        <v>130</v>
      </c>
      <c r="D31" s="12" t="s">
        <v>80</v>
      </c>
      <c r="E31" s="11" t="s">
        <v>81</v>
      </c>
      <c r="F31" s="11">
        <v>101</v>
      </c>
      <c r="G31" s="11">
        <f t="shared" si="4"/>
        <v>101</v>
      </c>
      <c r="H31" s="11">
        <f t="shared" si="1"/>
        <v>0</v>
      </c>
      <c r="I31" s="11">
        <v>1.45</v>
      </c>
      <c r="J31" s="13">
        <f t="shared" si="2"/>
        <v>146.44999999999999</v>
      </c>
      <c r="K31" s="13">
        <v>150</v>
      </c>
      <c r="L31" s="26">
        <v>1.1000000000000001</v>
      </c>
      <c r="M31" s="27">
        <f t="shared" si="3"/>
        <v>165</v>
      </c>
      <c r="N31">
        <v>165</v>
      </c>
    </row>
    <row r="32" spans="1:14" ht="15.75" x14ac:dyDescent="0.25">
      <c r="A32" s="11">
        <v>31</v>
      </c>
      <c r="B32" s="11">
        <v>36</v>
      </c>
      <c r="C32" s="11" t="s">
        <v>130</v>
      </c>
      <c r="D32" s="12" t="s">
        <v>82</v>
      </c>
      <c r="E32" s="11" t="s">
        <v>83</v>
      </c>
      <c r="F32" s="11">
        <v>285</v>
      </c>
      <c r="G32" s="11">
        <f t="shared" si="4"/>
        <v>285</v>
      </c>
      <c r="H32" s="11">
        <f t="shared" si="1"/>
        <v>0</v>
      </c>
      <c r="I32" s="11">
        <v>1.45</v>
      </c>
      <c r="J32" s="13">
        <f t="shared" si="2"/>
        <v>413.25</v>
      </c>
      <c r="K32" s="13">
        <v>415</v>
      </c>
      <c r="L32" s="26">
        <v>1.1000000000000001</v>
      </c>
      <c r="M32" s="27">
        <f t="shared" si="3"/>
        <v>456.50000000000006</v>
      </c>
      <c r="N32">
        <v>460</v>
      </c>
    </row>
    <row r="33" spans="1:14" ht="15.75" x14ac:dyDescent="0.25">
      <c r="A33" s="14">
        <v>32</v>
      </c>
      <c r="B33" s="14">
        <v>12</v>
      </c>
      <c r="C33" s="11" t="s">
        <v>130</v>
      </c>
      <c r="D33" s="15" t="s">
        <v>84</v>
      </c>
      <c r="E33" s="14" t="s">
        <v>85</v>
      </c>
      <c r="F33" s="14">
        <v>495</v>
      </c>
      <c r="G33" s="11">
        <f t="shared" si="4"/>
        <v>495</v>
      </c>
      <c r="H33" s="14">
        <f t="shared" si="1"/>
        <v>0</v>
      </c>
      <c r="I33" s="14">
        <v>1.45</v>
      </c>
      <c r="J33" s="16">
        <f t="shared" si="2"/>
        <v>717.75</v>
      </c>
      <c r="K33" s="16">
        <v>720</v>
      </c>
      <c r="L33" s="26">
        <v>1.1000000000000001</v>
      </c>
      <c r="M33" s="27">
        <f t="shared" si="3"/>
        <v>792.00000000000011</v>
      </c>
      <c r="N33">
        <v>800</v>
      </c>
    </row>
    <row r="34" spans="1:14" x14ac:dyDescent="0.25">
      <c r="A34" s="17">
        <v>33</v>
      </c>
      <c r="B34" s="17">
        <v>15</v>
      </c>
      <c r="C34" s="17" t="s">
        <v>132</v>
      </c>
      <c r="D34" s="17" t="s">
        <v>87</v>
      </c>
      <c r="E34" s="28">
        <v>20474</v>
      </c>
      <c r="F34" s="18">
        <v>78.916200000000003</v>
      </c>
      <c r="G34" s="18">
        <f t="shared" si="4"/>
        <v>78.916200000000003</v>
      </c>
      <c r="H34" s="18">
        <f t="shared" ref="H34:H51" si="5">G34*0.12</f>
        <v>9.4699439999999999</v>
      </c>
      <c r="I34" s="17">
        <v>1.45</v>
      </c>
      <c r="J34" s="18">
        <f t="shared" ref="J34:J51" si="6">G34*I34</f>
        <v>114.42849</v>
      </c>
      <c r="K34" s="17">
        <v>115</v>
      </c>
      <c r="L34" s="26">
        <v>1.1000000000000001</v>
      </c>
      <c r="M34" s="27">
        <f t="shared" si="3"/>
        <v>126.50000000000001</v>
      </c>
      <c r="N34">
        <v>130</v>
      </c>
    </row>
    <row r="35" spans="1:14" x14ac:dyDescent="0.25">
      <c r="A35" s="17">
        <v>34</v>
      </c>
      <c r="B35" s="17">
        <v>5</v>
      </c>
      <c r="C35" s="17" t="s">
        <v>132</v>
      </c>
      <c r="D35" s="17" t="s">
        <v>88</v>
      </c>
      <c r="E35" s="28">
        <v>20633</v>
      </c>
      <c r="F35" s="18">
        <v>194.8381</v>
      </c>
      <c r="G35" s="18">
        <f t="shared" si="4"/>
        <v>194.8381</v>
      </c>
      <c r="H35" s="18">
        <f t="shared" si="5"/>
        <v>23.380571999999997</v>
      </c>
      <c r="I35" s="17">
        <v>1.45</v>
      </c>
      <c r="J35" s="18">
        <f t="shared" si="6"/>
        <v>282.51524499999999</v>
      </c>
      <c r="K35" s="17">
        <v>285</v>
      </c>
      <c r="L35" s="26">
        <v>1.1000000000000001</v>
      </c>
      <c r="M35" s="27">
        <f t="shared" si="3"/>
        <v>313.5</v>
      </c>
      <c r="N35">
        <v>315</v>
      </c>
    </row>
    <row r="36" spans="1:14" x14ac:dyDescent="0.25">
      <c r="A36" s="17">
        <v>35</v>
      </c>
      <c r="B36" s="17">
        <v>5</v>
      </c>
      <c r="C36" s="17" t="s">
        <v>132</v>
      </c>
      <c r="D36" s="17" t="s">
        <v>89</v>
      </c>
      <c r="E36" s="28">
        <v>20632</v>
      </c>
      <c r="F36" s="18">
        <v>184.0788</v>
      </c>
      <c r="G36" s="18">
        <f t="shared" si="4"/>
        <v>184.0788</v>
      </c>
      <c r="H36" s="18">
        <f t="shared" si="5"/>
        <v>22.089455999999998</v>
      </c>
      <c r="I36" s="17">
        <v>1.45</v>
      </c>
      <c r="J36" s="18">
        <f t="shared" si="6"/>
        <v>266.91426000000001</v>
      </c>
      <c r="K36" s="17">
        <v>269</v>
      </c>
      <c r="L36" s="26">
        <v>1.1000000000000001</v>
      </c>
      <c r="M36" s="27">
        <f t="shared" si="3"/>
        <v>295.90000000000003</v>
      </c>
      <c r="N36">
        <v>300</v>
      </c>
    </row>
    <row r="37" spans="1:14" x14ac:dyDescent="0.25">
      <c r="A37" s="17">
        <v>36</v>
      </c>
      <c r="B37" s="17">
        <v>10</v>
      </c>
      <c r="C37" s="17" t="s">
        <v>132</v>
      </c>
      <c r="D37" s="17" t="s">
        <v>90</v>
      </c>
      <c r="E37" s="28">
        <v>18878</v>
      </c>
      <c r="F37" s="18">
        <v>147.79329999999999</v>
      </c>
      <c r="G37" s="18">
        <f t="shared" si="4"/>
        <v>147.79329999999999</v>
      </c>
      <c r="H37" s="18">
        <f t="shared" si="5"/>
        <v>17.735195999999998</v>
      </c>
      <c r="I37" s="17">
        <v>1.45</v>
      </c>
      <c r="J37" s="18">
        <f t="shared" si="6"/>
        <v>214.30028499999997</v>
      </c>
      <c r="K37" s="17">
        <v>215</v>
      </c>
      <c r="L37" s="26">
        <v>1.1000000000000001</v>
      </c>
      <c r="M37" s="27">
        <f t="shared" si="3"/>
        <v>236.50000000000003</v>
      </c>
      <c r="N37">
        <v>240</v>
      </c>
    </row>
    <row r="38" spans="1:14" x14ac:dyDescent="0.25">
      <c r="A38" s="17">
        <v>37</v>
      </c>
      <c r="B38" s="17">
        <v>10</v>
      </c>
      <c r="C38" s="17" t="s">
        <v>132</v>
      </c>
      <c r="D38" s="17" t="s">
        <v>91</v>
      </c>
      <c r="E38" s="28">
        <v>3659</v>
      </c>
      <c r="F38" s="18">
        <v>206.45869999999999</v>
      </c>
      <c r="G38" s="18">
        <f t="shared" si="4"/>
        <v>206.45869999999999</v>
      </c>
      <c r="H38" s="18">
        <f t="shared" si="5"/>
        <v>24.775043999999998</v>
      </c>
      <c r="I38" s="17">
        <v>1.45</v>
      </c>
      <c r="J38" s="18">
        <f t="shared" si="6"/>
        <v>299.365115</v>
      </c>
      <c r="K38" s="17">
        <v>299.89999999999998</v>
      </c>
      <c r="L38" s="26">
        <v>1.1000000000000001</v>
      </c>
      <c r="M38" s="27">
        <f t="shared" si="3"/>
        <v>329.89</v>
      </c>
      <c r="N38">
        <v>330</v>
      </c>
    </row>
    <row r="39" spans="1:14" x14ac:dyDescent="0.25">
      <c r="A39" s="17">
        <v>38</v>
      </c>
      <c r="B39" s="17">
        <v>5</v>
      </c>
      <c r="C39" s="17" t="s">
        <v>132</v>
      </c>
      <c r="D39" s="17" t="s">
        <v>92</v>
      </c>
      <c r="E39" s="28">
        <v>17191</v>
      </c>
      <c r="F39" s="18">
        <v>147.79329999999999</v>
      </c>
      <c r="G39" s="18">
        <f t="shared" si="4"/>
        <v>147.79329999999999</v>
      </c>
      <c r="H39" s="18">
        <f t="shared" si="5"/>
        <v>17.735195999999998</v>
      </c>
      <c r="I39" s="17">
        <v>1.45</v>
      </c>
      <c r="J39" s="18">
        <f t="shared" si="6"/>
        <v>214.30028499999997</v>
      </c>
      <c r="K39" s="17">
        <v>215</v>
      </c>
      <c r="L39" s="26">
        <v>1.1000000000000001</v>
      </c>
      <c r="M39" s="27">
        <f t="shared" si="3"/>
        <v>236.50000000000003</v>
      </c>
      <c r="N39">
        <v>340</v>
      </c>
    </row>
    <row r="40" spans="1:14" x14ac:dyDescent="0.25">
      <c r="A40" s="17">
        <v>39</v>
      </c>
      <c r="B40" s="17">
        <v>5</v>
      </c>
      <c r="C40" s="17" t="s">
        <v>132</v>
      </c>
      <c r="D40" s="17" t="s">
        <v>93</v>
      </c>
      <c r="E40" s="28">
        <v>17315</v>
      </c>
      <c r="F40" s="18">
        <v>319.79039999999998</v>
      </c>
      <c r="G40" s="18">
        <f t="shared" si="4"/>
        <v>319.79039999999998</v>
      </c>
      <c r="H40" s="18">
        <f t="shared" si="5"/>
        <v>38.374847999999993</v>
      </c>
      <c r="I40" s="17">
        <v>1.45</v>
      </c>
      <c r="J40" s="18">
        <f t="shared" si="6"/>
        <v>463.69607999999994</v>
      </c>
      <c r="K40" s="17">
        <v>465</v>
      </c>
      <c r="L40" s="26">
        <v>1.1000000000000001</v>
      </c>
      <c r="M40" s="27">
        <f t="shared" si="3"/>
        <v>511.50000000000006</v>
      </c>
      <c r="N40">
        <v>515</v>
      </c>
    </row>
    <row r="41" spans="1:14" x14ac:dyDescent="0.25">
      <c r="A41" s="17">
        <v>40</v>
      </c>
      <c r="B41" s="17">
        <v>2</v>
      </c>
      <c r="C41" s="17" t="s">
        <v>132</v>
      </c>
      <c r="D41" s="17" t="s">
        <v>94</v>
      </c>
      <c r="E41" s="28">
        <v>20264</v>
      </c>
      <c r="F41" s="18">
        <v>290.82589999999999</v>
      </c>
      <c r="G41" s="18">
        <f t="shared" si="4"/>
        <v>290.82589999999999</v>
      </c>
      <c r="H41" s="18">
        <f t="shared" si="5"/>
        <v>34.899107999999998</v>
      </c>
      <c r="I41" s="17">
        <v>1.45</v>
      </c>
      <c r="J41" s="18">
        <f t="shared" si="6"/>
        <v>421.69755499999997</v>
      </c>
      <c r="K41" s="17">
        <v>425</v>
      </c>
      <c r="L41" s="26">
        <v>1.1000000000000001</v>
      </c>
      <c r="M41" s="27">
        <f t="shared" si="3"/>
        <v>467.50000000000006</v>
      </c>
      <c r="N41">
        <v>470</v>
      </c>
    </row>
    <row r="42" spans="1:14" x14ac:dyDescent="0.25">
      <c r="A42" s="17">
        <v>41</v>
      </c>
      <c r="B42" s="17">
        <v>5</v>
      </c>
      <c r="C42" s="17" t="s">
        <v>132</v>
      </c>
      <c r="D42" s="17" t="s">
        <v>95</v>
      </c>
      <c r="E42" s="28">
        <v>19867</v>
      </c>
      <c r="F42" s="18">
        <v>148.11420000000001</v>
      </c>
      <c r="G42" s="18">
        <f t="shared" si="4"/>
        <v>148.11420000000001</v>
      </c>
      <c r="H42" s="18">
        <f t="shared" si="5"/>
        <v>17.773704000000002</v>
      </c>
      <c r="I42" s="17">
        <v>1.45</v>
      </c>
      <c r="J42" s="18">
        <f t="shared" si="6"/>
        <v>214.76559</v>
      </c>
      <c r="K42" s="17">
        <v>215</v>
      </c>
      <c r="L42" s="26">
        <v>1.1000000000000001</v>
      </c>
      <c r="M42" s="27">
        <f t="shared" si="3"/>
        <v>236.50000000000003</v>
      </c>
      <c r="N42">
        <v>240</v>
      </c>
    </row>
    <row r="43" spans="1:14" x14ac:dyDescent="0.25">
      <c r="A43" s="17">
        <v>42</v>
      </c>
      <c r="B43" s="17">
        <v>6</v>
      </c>
      <c r="C43" s="17" t="s">
        <v>132</v>
      </c>
      <c r="D43" s="17" t="s">
        <v>96</v>
      </c>
      <c r="E43" s="28">
        <v>18248</v>
      </c>
      <c r="F43" s="18">
        <v>143.17449999999999</v>
      </c>
      <c r="G43" s="18">
        <f t="shared" si="4"/>
        <v>143.17449999999999</v>
      </c>
      <c r="H43" s="18">
        <f t="shared" si="5"/>
        <v>17.18094</v>
      </c>
      <c r="I43" s="17">
        <v>1.45</v>
      </c>
      <c r="J43" s="18">
        <f t="shared" si="6"/>
        <v>207.60302499999997</v>
      </c>
      <c r="K43" s="17">
        <v>215</v>
      </c>
      <c r="L43" s="26">
        <v>1.1000000000000001</v>
      </c>
      <c r="M43" s="27">
        <f t="shared" si="3"/>
        <v>236.50000000000003</v>
      </c>
      <c r="N43">
        <v>240</v>
      </c>
    </row>
    <row r="44" spans="1:14" x14ac:dyDescent="0.25">
      <c r="A44" s="17">
        <v>43</v>
      </c>
      <c r="B44" s="17">
        <v>5</v>
      </c>
      <c r="C44" s="17" t="s">
        <v>132</v>
      </c>
      <c r="D44" s="17" t="s">
        <v>97</v>
      </c>
      <c r="E44" s="28">
        <v>12159</v>
      </c>
      <c r="F44" s="18">
        <v>136.47989999999999</v>
      </c>
      <c r="G44" s="18">
        <f t="shared" si="4"/>
        <v>136.47989999999999</v>
      </c>
      <c r="H44" s="18">
        <f t="shared" si="5"/>
        <v>16.377587999999999</v>
      </c>
      <c r="I44" s="17">
        <v>1.45</v>
      </c>
      <c r="J44" s="18">
        <f t="shared" si="6"/>
        <v>197.89585499999998</v>
      </c>
      <c r="K44" s="17">
        <v>220</v>
      </c>
      <c r="L44" s="26">
        <v>1.1000000000000001</v>
      </c>
      <c r="M44" s="27">
        <f t="shared" si="3"/>
        <v>242.00000000000003</v>
      </c>
      <c r="N44">
        <v>245</v>
      </c>
    </row>
    <row r="45" spans="1:14" x14ac:dyDescent="0.25">
      <c r="A45" s="17">
        <v>44</v>
      </c>
      <c r="B45" s="17">
        <v>5</v>
      </c>
      <c r="C45" s="17" t="s">
        <v>132</v>
      </c>
      <c r="D45" s="17" t="s">
        <v>98</v>
      </c>
      <c r="E45" s="28">
        <v>20115</v>
      </c>
      <c r="F45" s="18">
        <v>267.80520000000001</v>
      </c>
      <c r="G45" s="18">
        <f t="shared" si="4"/>
        <v>267.80520000000001</v>
      </c>
      <c r="H45" s="18">
        <f t="shared" si="5"/>
        <v>32.136623999999998</v>
      </c>
      <c r="I45" s="17">
        <v>1.45</v>
      </c>
      <c r="J45" s="18">
        <f t="shared" si="6"/>
        <v>388.31754000000001</v>
      </c>
      <c r="K45" s="17">
        <v>390</v>
      </c>
      <c r="L45" s="26">
        <v>1.1000000000000001</v>
      </c>
      <c r="M45" s="27">
        <f t="shared" si="3"/>
        <v>429.00000000000006</v>
      </c>
      <c r="N45">
        <v>430</v>
      </c>
    </row>
    <row r="46" spans="1:14" x14ac:dyDescent="0.25">
      <c r="A46" s="17">
        <v>45</v>
      </c>
      <c r="B46" s="17">
        <v>5</v>
      </c>
      <c r="C46" s="17" t="s">
        <v>132</v>
      </c>
      <c r="D46" s="17" t="s">
        <v>99</v>
      </c>
      <c r="E46" s="28">
        <v>20627</v>
      </c>
      <c r="F46" s="18">
        <v>194.8381</v>
      </c>
      <c r="G46" s="18">
        <f t="shared" si="4"/>
        <v>194.8381</v>
      </c>
      <c r="H46" s="18">
        <f t="shared" si="5"/>
        <v>23.380571999999997</v>
      </c>
      <c r="I46" s="17">
        <v>1.45</v>
      </c>
      <c r="J46" s="18">
        <f t="shared" si="6"/>
        <v>282.51524499999999</v>
      </c>
      <c r="K46" s="17">
        <v>285</v>
      </c>
      <c r="L46" s="26">
        <v>1.1000000000000001</v>
      </c>
      <c r="M46" s="27">
        <f t="shared" si="3"/>
        <v>313.5</v>
      </c>
      <c r="N46">
        <v>315</v>
      </c>
    </row>
    <row r="47" spans="1:14" x14ac:dyDescent="0.25">
      <c r="A47" s="17">
        <v>46</v>
      </c>
      <c r="B47" s="17">
        <v>10</v>
      </c>
      <c r="C47" s="17" t="s">
        <v>132</v>
      </c>
      <c r="D47" s="17" t="s">
        <v>100</v>
      </c>
      <c r="E47" s="28">
        <v>20643</v>
      </c>
      <c r="F47" s="18">
        <v>113.0295</v>
      </c>
      <c r="G47" s="18">
        <f t="shared" si="4"/>
        <v>113.0295</v>
      </c>
      <c r="H47" s="18">
        <f t="shared" si="5"/>
        <v>13.56354</v>
      </c>
      <c r="I47" s="17">
        <v>1.45</v>
      </c>
      <c r="J47" s="18">
        <f t="shared" si="6"/>
        <v>163.892775</v>
      </c>
      <c r="K47" s="17">
        <v>169.9</v>
      </c>
      <c r="L47" s="26">
        <v>1.1000000000000001</v>
      </c>
      <c r="M47" s="27">
        <f t="shared" si="3"/>
        <v>186.89000000000001</v>
      </c>
      <c r="N47">
        <v>190</v>
      </c>
    </row>
    <row r="48" spans="1:14" x14ac:dyDescent="0.25">
      <c r="A48" s="17">
        <v>47</v>
      </c>
      <c r="B48" s="17">
        <v>4</v>
      </c>
      <c r="C48" s="17" t="s">
        <v>132</v>
      </c>
      <c r="D48" s="17" t="s">
        <v>101</v>
      </c>
      <c r="E48" s="28">
        <v>3915</v>
      </c>
      <c r="F48" s="18">
        <v>511.40309999999999</v>
      </c>
      <c r="G48" s="18">
        <f t="shared" si="4"/>
        <v>511.40309999999999</v>
      </c>
      <c r="H48" s="18">
        <f t="shared" si="5"/>
        <v>61.368371999999994</v>
      </c>
      <c r="I48" s="17">
        <v>1.45</v>
      </c>
      <c r="J48" s="18">
        <f t="shared" si="6"/>
        <v>741.53449499999999</v>
      </c>
      <c r="K48" s="17">
        <v>745</v>
      </c>
      <c r="L48" s="26">
        <v>1.1000000000000001</v>
      </c>
      <c r="M48" s="27">
        <f t="shared" si="3"/>
        <v>819.50000000000011</v>
      </c>
      <c r="N48">
        <v>820</v>
      </c>
    </row>
    <row r="49" spans="1:14" x14ac:dyDescent="0.25">
      <c r="A49" s="17">
        <v>48</v>
      </c>
      <c r="B49" s="19">
        <v>9</v>
      </c>
      <c r="C49" s="20" t="s">
        <v>131</v>
      </c>
      <c r="D49" s="21" t="s">
        <v>103</v>
      </c>
      <c r="E49" s="21" t="s">
        <v>104</v>
      </c>
      <c r="F49" s="19">
        <v>669.75</v>
      </c>
      <c r="G49" s="19">
        <v>669.75</v>
      </c>
      <c r="H49" s="22">
        <f t="shared" si="5"/>
        <v>80.36999999999999</v>
      </c>
      <c r="I49" s="20">
        <v>1.45</v>
      </c>
      <c r="J49" s="23">
        <f t="shared" si="6"/>
        <v>971.13749999999993</v>
      </c>
      <c r="K49" s="20">
        <v>975</v>
      </c>
      <c r="L49" s="26">
        <v>1.1000000000000001</v>
      </c>
      <c r="M49" s="27">
        <f t="shared" si="3"/>
        <v>1072.5</v>
      </c>
      <c r="N49">
        <v>1080</v>
      </c>
    </row>
    <row r="50" spans="1:14" x14ac:dyDescent="0.25">
      <c r="A50" s="17">
        <v>49</v>
      </c>
      <c r="B50" s="19">
        <v>10</v>
      </c>
      <c r="C50" s="20" t="s">
        <v>131</v>
      </c>
      <c r="D50" s="21" t="s">
        <v>105</v>
      </c>
      <c r="E50" s="21" t="s">
        <v>106</v>
      </c>
      <c r="F50" s="19">
        <v>1349</v>
      </c>
      <c r="G50" s="19">
        <v>1349</v>
      </c>
      <c r="H50" s="22">
        <f t="shared" si="5"/>
        <v>161.88</v>
      </c>
      <c r="I50" s="20">
        <v>1.4</v>
      </c>
      <c r="J50" s="23">
        <f t="shared" si="6"/>
        <v>1888.6</v>
      </c>
      <c r="K50" s="20">
        <v>1890</v>
      </c>
      <c r="L50" s="26">
        <v>1.1000000000000001</v>
      </c>
      <c r="M50" s="27">
        <f t="shared" si="3"/>
        <v>2079</v>
      </c>
      <c r="N50">
        <v>2100</v>
      </c>
    </row>
    <row r="51" spans="1:14" x14ac:dyDescent="0.25">
      <c r="A51" s="17">
        <v>50</v>
      </c>
      <c r="B51" s="19">
        <v>6</v>
      </c>
      <c r="C51" s="20" t="s">
        <v>131</v>
      </c>
      <c r="D51" s="21" t="s">
        <v>107</v>
      </c>
      <c r="E51" s="21" t="s">
        <v>108</v>
      </c>
      <c r="F51" s="19">
        <v>218.5</v>
      </c>
      <c r="G51" s="19">
        <v>218.5</v>
      </c>
      <c r="H51" s="22">
        <f t="shared" si="5"/>
        <v>26.22</v>
      </c>
      <c r="I51" s="20">
        <v>1.45</v>
      </c>
      <c r="J51" s="23">
        <f t="shared" si="6"/>
        <v>316.82499999999999</v>
      </c>
      <c r="K51" s="20">
        <v>320</v>
      </c>
      <c r="L51" s="26">
        <v>1.1000000000000001</v>
      </c>
      <c r="M51" s="27">
        <f t="shared" si="3"/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Sheet3</vt:lpstr>
      <vt:lpstr>Sheet1</vt:lpstr>
      <vt:lpstr>Facturacion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dc:description/>
  <cp:lastModifiedBy>Windows</cp:lastModifiedBy>
  <cp:revision>13</cp:revision>
  <dcterms:created xsi:type="dcterms:W3CDTF">2015-06-05T18:17:20Z</dcterms:created>
  <dcterms:modified xsi:type="dcterms:W3CDTF">2020-11-19T19:07:55Z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