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leja\OneDrive\Escritorio\Notedefrais\Septiembre\"/>
    </mc:Choice>
  </mc:AlternateContent>
  <xr:revisionPtr revIDLastSave="0" documentId="13_ncr:1_{37650F63-9A3B-4C71-99A3-88ACC6DE5F9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rais" sheetId="1" r:id="rId1"/>
    <sheet name="Feuil1" sheetId="2" r:id="rId2"/>
  </sheets>
  <definedNames>
    <definedName name="CV">frais!$A$61:$A$68</definedName>
    <definedName name="frais_kim">frais!#REF!</definedName>
    <definedName name="_xlnm.Print_Area" localSheetId="0">frais!$A$1:$H$58</definedName>
    <definedName name="repas">frais!#REF!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  <c r="E45" i="1"/>
  <c r="D45" i="1"/>
  <c r="G44" i="1"/>
  <c r="G43" i="1"/>
  <c r="E43" i="1"/>
  <c r="D43" i="1"/>
  <c r="D42" i="1"/>
  <c r="D44" i="1" s="1"/>
  <c r="G8" i="1" l="1"/>
</calcChain>
</file>

<file path=xl/sharedStrings.xml><?xml version="1.0" encoding="utf-8"?>
<sst xmlns="http://schemas.openxmlformats.org/spreadsheetml/2006/main" count="119" uniqueCount="86">
  <si>
    <r>
      <t></t>
    </r>
    <r>
      <rPr>
        <sz val="18"/>
        <rFont val="Arial"/>
        <family val="2"/>
      </rPr>
      <t xml:space="preserve"> EDD:</t>
    </r>
  </si>
  <si>
    <t> CEGID frais de banque</t>
  </si>
  <si>
    <t>Demande reçue le:</t>
  </si>
  <si>
    <t>Réservé Floralis</t>
  </si>
  <si>
    <t>N° pièce enregistrement :</t>
  </si>
  <si>
    <t xml:space="preserve">          </t>
  </si>
  <si>
    <r>
      <t>Demandeur :</t>
    </r>
    <r>
      <rPr>
        <b/>
        <i/>
        <sz val="12"/>
        <rFont val="Arial"/>
        <family val="2"/>
      </rPr>
      <t xml:space="preserve"> ( mentions obligatoires )</t>
    </r>
  </si>
  <si>
    <t xml:space="preserve">NOM :     </t>
  </si>
  <si>
    <t>Signature :</t>
  </si>
  <si>
    <t>Remboursement demandé :</t>
  </si>
  <si>
    <t xml:space="preserve">Prénom : </t>
  </si>
  <si>
    <t xml:space="preserve">Email  et Tél : </t>
  </si>
  <si>
    <t xml:space="preserve">Salarié Floralis ? </t>
  </si>
  <si>
    <t xml:space="preserve">         OUI  matricule:                        NON</t>
  </si>
  <si>
    <t xml:space="preserve">Fait le : </t>
  </si>
  <si>
    <t>Nom, adresse Laboratoire :</t>
  </si>
  <si>
    <r>
      <t>Contrat N°</t>
    </r>
    <r>
      <rPr>
        <sz val="12"/>
        <rFont val="Arial"/>
        <family val="2"/>
      </rPr>
      <t xml:space="preserve"> (00 AAA 000000)</t>
    </r>
    <r>
      <rPr>
        <b/>
        <sz val="14"/>
        <rFont val="Arial"/>
        <family val="2"/>
      </rPr>
      <t xml:space="preserve"> :</t>
    </r>
  </si>
  <si>
    <r>
      <t xml:space="preserve">Intitulé de votre mission : </t>
    </r>
    <r>
      <rPr>
        <i/>
        <sz val="10"/>
        <rFont val="Arial"/>
        <family val="2"/>
      </rPr>
      <t>Préciser  nom de votre réunion/ conférence/déplacement/autres</t>
    </r>
  </si>
  <si>
    <t>Déplacement</t>
  </si>
  <si>
    <r>
      <t xml:space="preserve">Voiture personnelle </t>
    </r>
    <r>
      <rPr>
        <sz val="14"/>
        <rFont val="Arial"/>
        <family val="2"/>
      </rPr>
      <t>: joindre carte grise, compléter 'Nb Km', choisir nb de CV fiscaux</t>
    </r>
  </si>
  <si>
    <t>DATE  DU JUSTIFICATIF</t>
  </si>
  <si>
    <t>CATEGORIE</t>
  </si>
  <si>
    <r>
      <t xml:space="preserve">DETAIL DES DEPENSES </t>
    </r>
    <r>
      <rPr>
        <sz val="14"/>
        <rFont val="Arial"/>
        <family val="2"/>
      </rPr>
      <t xml:space="preserve">: 
</t>
    </r>
    <r>
      <rPr>
        <sz val="12"/>
        <color indexed="2"/>
        <rFont val="Arial"/>
        <family val="2"/>
      </rPr>
      <t xml:space="preserve">pour les trajets : lieux de départ et d'arrivée ( Mappy) </t>
    </r>
  </si>
  <si>
    <t xml:space="preserve">Nb Km </t>
  </si>
  <si>
    <t>MONTANT DEVISE ETRANGERE</t>
  </si>
  <si>
    <r>
      <t>Nom du pays</t>
    </r>
    <r>
      <rPr>
        <sz val="12"/>
        <rFont val="Arial"/>
        <family val="2"/>
      </rPr>
      <t xml:space="preserve"> (hors zone Euro)</t>
    </r>
  </si>
  <si>
    <t>MONTANT TTC en €</t>
  </si>
  <si>
    <t>N° du Justificatif</t>
  </si>
  <si>
    <t xml:space="preserve"> </t>
  </si>
  <si>
    <t xml:space="preserve">Choix du nombre de CV fiscaux du véhicule: </t>
  </si>
  <si>
    <t xml:space="preserve">TOTAL KM : </t>
  </si>
  <si>
    <t>Total DEV</t>
  </si>
  <si>
    <t>Total en €</t>
  </si>
  <si>
    <t xml:space="preserve">Total frais kilométriques : </t>
  </si>
  <si>
    <t>Total hors frais km :</t>
  </si>
  <si>
    <t>Resp.  Contrat / Scientifique</t>
  </si>
  <si>
    <t>Reservé Admin. Floralis</t>
  </si>
  <si>
    <t>Bon à payer/Dir Floralis</t>
  </si>
  <si>
    <t>Nom :</t>
  </si>
  <si>
    <t>Nom  :</t>
  </si>
  <si>
    <t>Date :</t>
  </si>
  <si>
    <t xml:space="preserve">Signature : </t>
  </si>
  <si>
    <r>
      <t xml:space="preserve">Pièces
à joindre :
</t>
    </r>
    <r>
      <rPr>
        <sz val="14"/>
        <rFont val="Arial"/>
        <family val="2"/>
      </rPr>
      <t xml:space="preserve">
</t>
    </r>
    <r>
      <rPr>
        <sz val="12"/>
        <rFont val="Arial"/>
        <family val="2"/>
      </rPr>
      <t>cf. procédure PG/ADM/01</t>
    </r>
  </si>
  <si>
    <r>
      <t>Justificatifs ORIGINAUX</t>
    </r>
    <r>
      <rPr>
        <b/>
        <sz val="14"/>
        <rFont val="Arial"/>
        <family val="2"/>
      </rPr>
      <t xml:space="preserve"> numérotés</t>
    </r>
    <r>
      <rPr>
        <sz val="14"/>
        <rFont val="Arial"/>
        <family val="2"/>
      </rPr>
      <t xml:space="preserve"> et agrafés (</t>
    </r>
    <r>
      <rPr>
        <sz val="14"/>
        <color indexed="2"/>
        <rFont val="Arial"/>
        <family val="2"/>
      </rPr>
      <t>factures ou attestation de paiement Internet</t>
    </r>
    <r>
      <rPr>
        <sz val="14"/>
        <rFont val="Arial"/>
        <family val="2"/>
      </rPr>
      <t>)</t>
    </r>
    <r>
      <rPr>
        <b/>
        <sz val="14"/>
        <rFont val="Arial"/>
        <family val="2"/>
      </rPr>
      <t xml:space="preserve"> </t>
    </r>
    <r>
      <rPr>
        <sz val="14"/>
        <rFont val="Arial"/>
        <family val="2"/>
      </rPr>
      <t>sur feuille A4</t>
    </r>
  </si>
  <si>
    <t>Copies demandées :</t>
  </si>
  <si>
    <r>
      <t xml:space="preserve">      -   </t>
    </r>
    <r>
      <rPr>
        <b/>
        <sz val="14"/>
        <rFont val="Arial"/>
        <family val="2"/>
      </rPr>
      <t>itinéraire</t>
    </r>
    <r>
      <rPr>
        <sz val="14"/>
        <rFont val="Arial"/>
        <family val="2"/>
      </rPr>
      <t xml:space="preserve"> Mappy ou Via Michelin justifiant les km</t>
    </r>
  </si>
  <si>
    <r>
      <rPr>
        <sz val="22"/>
        <color rgb="FF3333CC"/>
        <rFont val="Calibri"/>
        <family val="2"/>
      </rPr>
      <t>□</t>
    </r>
    <r>
      <rPr>
        <sz val="14"/>
        <color rgb="FF3333CC"/>
        <rFont val="Arial"/>
        <family val="2"/>
      </rPr>
      <t xml:space="preserve"> RIB joint</t>
    </r>
  </si>
  <si>
    <r>
      <t xml:space="preserve">      -   </t>
    </r>
    <r>
      <rPr>
        <b/>
        <sz val="14"/>
        <rFont val="Arial"/>
        <family val="2"/>
      </rPr>
      <t xml:space="preserve">taux de change </t>
    </r>
    <r>
      <rPr>
        <sz val="14"/>
        <rFont val="Arial"/>
        <family val="2"/>
      </rPr>
      <t>appliqué pour les dépenses hors zone Euro + copie de votre relevé bancaire</t>
    </r>
  </si>
  <si>
    <r>
      <t xml:space="preserve">      -   tarifs appliqués pour les </t>
    </r>
    <r>
      <rPr>
        <b/>
        <sz val="14"/>
        <rFont val="Arial"/>
        <family val="2"/>
      </rPr>
      <t>transports en commun</t>
    </r>
    <r>
      <rPr>
        <sz val="14"/>
        <rFont val="Arial"/>
        <family val="2"/>
      </rPr>
      <t xml:space="preserve"> (impression Internet RATP, TAG,…)</t>
    </r>
  </si>
  <si>
    <r>
      <rPr>
        <sz val="22"/>
        <color rgb="FF3333CC"/>
        <rFont val="Arial"/>
        <family val="2"/>
      </rPr>
      <t>□</t>
    </r>
    <r>
      <rPr>
        <sz val="14"/>
        <color rgb="FF3333CC"/>
        <rFont val="Arial"/>
        <family val="2"/>
      </rPr>
      <t xml:space="preserve"> Carte grise jointe</t>
    </r>
  </si>
  <si>
    <r>
      <rPr>
        <b/>
        <sz val="14"/>
        <rFont val="Arial"/>
        <family val="2"/>
      </rPr>
      <t xml:space="preserve">     -    carte grise</t>
    </r>
    <r>
      <rPr>
        <sz val="14"/>
        <rFont val="Arial"/>
        <family val="2"/>
      </rPr>
      <t xml:space="preserve"> du véhicule (si frais kilométrique) </t>
    </r>
  </si>
  <si>
    <r>
      <t xml:space="preserve">     -    </t>
    </r>
    <r>
      <rPr>
        <b/>
        <sz val="14"/>
        <rFont val="Arial"/>
        <family val="2"/>
      </rPr>
      <t>RIB</t>
    </r>
    <r>
      <rPr>
        <sz val="14"/>
        <rFont val="Arial"/>
        <family val="2"/>
      </rPr>
      <t xml:space="preserve"> (si 1er remboursement ou changement de RIB)</t>
    </r>
  </si>
  <si>
    <r>
      <rPr>
        <b/>
        <sz val="12"/>
        <color indexed="2"/>
        <rFont val="Arial"/>
        <family val="2"/>
      </rPr>
      <t>DEPOT DES NOTES DE FRAIS :</t>
    </r>
    <r>
      <rPr>
        <b/>
        <sz val="12"/>
        <rFont val="Arial"/>
        <family val="2"/>
      </rPr>
      <t xml:space="preserve"> </t>
    </r>
    <r>
      <rPr>
        <sz val="12"/>
        <rFont val="Arial"/>
        <family val="2"/>
      </rPr>
      <t xml:space="preserve">  - Accueil de : 08h30 - 12h00 et 14h00 - 17h30
                                                          - Par courrier interne ou voie postale
                                                          - Boite aux lettres FLORALIS située à l'entrée du bâtiment CTL</t>
    </r>
    <r>
      <rPr>
        <b/>
        <sz val="12"/>
        <rFont val="Arial"/>
        <family val="2"/>
      </rPr>
      <t xml:space="preserve">
</t>
    </r>
    <r>
      <rPr>
        <b/>
        <sz val="12"/>
        <color indexed="2"/>
        <rFont val="Arial"/>
        <family val="2"/>
      </rPr>
      <t xml:space="preserve">DELAI DE PAIEMENT </t>
    </r>
    <r>
      <rPr>
        <sz val="12"/>
        <color indexed="2"/>
        <rFont val="Arial"/>
        <family val="2"/>
      </rPr>
      <t xml:space="preserve"> : </t>
    </r>
    <r>
      <rPr>
        <sz val="12"/>
        <rFont val="Arial"/>
        <family val="2"/>
      </rPr>
      <t xml:space="preserve">1 mois à compter de la date de réception de la Note de Frais au Service Administratif de FLORALIS - 7 allée de Palestine - 38610 Gières. </t>
    </r>
    <r>
      <rPr>
        <b/>
        <sz val="12"/>
        <rFont val="Arial"/>
        <family val="2"/>
      </rPr>
      <t xml:space="preserve">
</t>
    </r>
    <r>
      <rPr>
        <b/>
        <sz val="12"/>
        <color indexed="2"/>
        <rFont val="Arial"/>
        <family val="2"/>
      </rPr>
      <t xml:space="preserve">ATTENTION </t>
    </r>
    <r>
      <rPr>
        <sz val="12"/>
        <color indexed="2"/>
        <rFont val="Arial"/>
        <family val="2"/>
      </rPr>
      <t>:</t>
    </r>
    <r>
      <rPr>
        <sz val="12"/>
        <rFont val="Arial"/>
        <family val="2"/>
      </rPr>
      <t xml:space="preserve"> En cas de non-respect de la procédure (manque de justificatifs, infos,...) la N.D.F  vous sera retournée, ce qui décalera d'autant votre remboursement</t>
    </r>
  </si>
  <si>
    <t>Barème URSSAF (FEVRIER 2020)</t>
  </si>
  <si>
    <t>3 CV et moins</t>
  </si>
  <si>
    <t>4 CV</t>
  </si>
  <si>
    <t>€</t>
  </si>
  <si>
    <t>5 CV</t>
  </si>
  <si>
    <t>6 CV</t>
  </si>
  <si>
    <t>7 CV et plus</t>
  </si>
  <si>
    <t>Repas midi</t>
  </si>
  <si>
    <t>Repas soir</t>
  </si>
  <si>
    <t>Fourniture</t>
  </si>
  <si>
    <t>Autres</t>
  </si>
  <si>
    <t>A21CUF00944800</t>
  </si>
  <si>
    <t>LIG- Bâtiment IMAG -  700 avenue Centrale
 38401  Saint-Martin-d’Hères</t>
  </si>
  <si>
    <t>Luis Alejandro</t>
  </si>
  <si>
    <t>TORRES NINO</t>
  </si>
  <si>
    <t>alejandrotorresn@gmail.com</t>
  </si>
  <si>
    <t>Légalisation de visa</t>
  </si>
  <si>
    <t>Forfait cellulaire de base</t>
  </si>
  <si>
    <t>Déjeuner le 6 août</t>
  </si>
  <si>
    <t>Déjeuner le 8 août</t>
  </si>
  <si>
    <t>Déjeuner le 11 août</t>
  </si>
  <si>
    <t>Repas du 12 au 18 août</t>
  </si>
  <si>
    <t>Repas du 19 au 23 août</t>
  </si>
  <si>
    <t>Repas du 23 au 30 août</t>
  </si>
  <si>
    <t>Déjeuner le 24 août</t>
  </si>
  <si>
    <t>Déjeuner le 27 août</t>
  </si>
  <si>
    <t>Petits-déjeuners du 28 août au 31 août</t>
  </si>
  <si>
    <t>Repas du 31 août au 9 septembre</t>
  </si>
  <si>
    <t>Repas du 4 septembre</t>
  </si>
  <si>
    <t>Articles de nettoyage</t>
  </si>
  <si>
    <t>Déjeuner du 8 septembre</t>
  </si>
  <si>
    <t>Déjeuner du 9 septembre</t>
  </si>
  <si>
    <t>Repas du 10 septembre au 14 septembre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</si>
</sst>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\ &quot;€&quot;"/>
    <numFmt numFmtId="165" formatCode="[$-40C]d\-mmm\-yy;@"/>
    <numFmt numFmtId="166" formatCode="#,##0.00\ [$€-1]"/>
    <numFmt numFmtId="167" formatCode="#,##0.00\ _€"/>
    <numFmt numFmtId="168" formatCode="#,##0.000\ [$€-1]"/>
    <numFmt numFmtId="169" formatCode="0.000"/>
  </numFmts>
  <fonts count="31">
    <font>
      <sz val="10"/>
      <color theme="1"/>
      <name val="Arial"/>
    </font>
    <font>
      <u/>
      <sz val="10"/>
      <color theme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theme="4"/>
      <name val="Arial"/>
      <family val="2"/>
    </font>
    <font>
      <sz val="8"/>
      <color theme="4"/>
      <name val="Arial"/>
      <family val="2"/>
    </font>
    <font>
      <sz val="9"/>
      <color theme="4"/>
      <name val="Arial"/>
      <family val="2"/>
    </font>
    <font>
      <b/>
      <u/>
      <sz val="14"/>
      <name val="Arial"/>
      <family val="2"/>
    </font>
    <font>
      <b/>
      <sz val="16"/>
      <name val="Arial"/>
      <family val="2"/>
    </font>
    <font>
      <u/>
      <sz val="14"/>
      <color theme="10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color theme="0"/>
      <name val="Arial"/>
      <family val="2"/>
    </font>
    <font>
      <b/>
      <sz val="14"/>
      <color theme="3"/>
      <name val="Arial"/>
      <family val="2"/>
    </font>
    <font>
      <b/>
      <sz val="14"/>
      <color theme="4"/>
      <name val="Arial"/>
      <family val="2"/>
    </font>
    <font>
      <b/>
      <sz val="14"/>
      <color indexed="2"/>
      <name val="Arial"/>
      <family val="2"/>
    </font>
    <font>
      <b/>
      <sz val="24"/>
      <name val="Calibri"/>
      <family val="2"/>
    </font>
    <font>
      <sz val="10"/>
      <color theme="4"/>
      <name val="Arial"/>
      <family val="2"/>
    </font>
    <font>
      <b/>
      <sz val="36"/>
      <name val="Calibri"/>
      <family val="2"/>
    </font>
    <font>
      <sz val="14"/>
      <color rgb="FF3333CC"/>
      <name val="Arial"/>
      <family val="2"/>
    </font>
    <font>
      <sz val="22"/>
      <name val="Arial"/>
      <family val="2"/>
    </font>
    <font>
      <sz val="16"/>
      <name val="Arial"/>
      <family val="2"/>
    </font>
    <font>
      <sz val="18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2"/>
      <color indexed="2"/>
      <name val="Arial"/>
      <family val="2"/>
    </font>
    <font>
      <sz val="14"/>
      <color indexed="2"/>
      <name val="Arial"/>
      <family val="2"/>
    </font>
    <font>
      <sz val="22"/>
      <color rgb="FF3333CC"/>
      <name val="Calibri"/>
      <family val="2"/>
    </font>
    <font>
      <sz val="22"/>
      <color rgb="FF3333CC"/>
      <name val="Arial"/>
      <family val="2"/>
    </font>
    <font>
      <b/>
      <sz val="12"/>
      <color indexed="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theme="2" tint="-9.9978637043366805E-2"/>
        <bgColor theme="2" tint="-9.9978637043366805E-2"/>
      </patternFill>
    </fill>
  </fills>
  <borders count="4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Protection="0">
      <alignment vertical="top"/>
      <protection locked="0"/>
    </xf>
  </cellStyleXfs>
  <cellXfs count="17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6" xfId="0" applyFont="1" applyBorder="1"/>
    <xf numFmtId="0" fontId="2" fillId="0" borderId="7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 applyAlignment="1" applyProtection="1">
      <alignment vertical="top" wrapText="1"/>
      <protection locked="0"/>
    </xf>
    <xf numFmtId="0" fontId="2" fillId="0" borderId="7" xfId="0" applyFont="1" applyBorder="1" applyAlignment="1" applyProtection="1">
      <alignment vertical="top" wrapText="1"/>
      <protection locked="0"/>
    </xf>
    <xf numFmtId="0" fontId="2" fillId="0" borderId="10" xfId="0" applyFont="1" applyBorder="1" applyAlignment="1" applyProtection="1">
      <alignment vertical="top" wrapText="1"/>
      <protection locked="0"/>
    </xf>
    <xf numFmtId="0" fontId="3" fillId="2" borderId="11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 wrapText="1"/>
    </xf>
    <xf numFmtId="165" fontId="2" fillId="2" borderId="21" xfId="0" applyNumberFormat="1" applyFont="1" applyFill="1" applyBorder="1" applyAlignment="1" applyProtection="1">
      <alignment vertical="center" wrapText="1"/>
      <protection locked="0"/>
    </xf>
    <xf numFmtId="0" fontId="3" fillId="2" borderId="18" xfId="0" applyFont="1" applyFill="1" applyBorder="1" applyAlignment="1">
      <alignment vertical="center"/>
    </xf>
    <xf numFmtId="0" fontId="3" fillId="0" borderId="21" xfId="0" applyFont="1" applyBorder="1"/>
    <xf numFmtId="0" fontId="3" fillId="0" borderId="16" xfId="0" applyFont="1" applyBorder="1" applyAlignment="1">
      <alignment horizontal="right" vertical="center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8" fillId="4" borderId="29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165" fontId="2" fillId="0" borderId="31" xfId="0" applyNumberFormat="1" applyFont="1" applyBorder="1" applyAlignment="1" applyProtection="1">
      <alignment horizontal="left" vertical="center"/>
      <protection locked="0"/>
    </xf>
    <xf numFmtId="166" fontId="2" fillId="0" borderId="17" xfId="0" applyNumberFormat="1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left" vertical="center" wrapText="1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167" fontId="2" fillId="0" borderId="17" xfId="0" applyNumberFormat="1" applyFont="1" applyBorder="1" applyAlignment="1" applyProtection="1">
      <alignment horizontal="center" vertical="center"/>
      <protection locked="0"/>
    </xf>
    <xf numFmtId="164" fontId="2" fillId="0" borderId="17" xfId="0" applyNumberFormat="1" applyFont="1" applyBorder="1" applyAlignment="1" applyProtection="1">
      <alignment horizontal="center" vertical="center"/>
      <protection locked="0"/>
    </xf>
    <xf numFmtId="166" fontId="2" fillId="0" borderId="17" xfId="0" applyNumberFormat="1" applyFont="1" applyBorder="1" applyAlignment="1" applyProtection="1">
      <alignment vertical="center"/>
      <protection locked="0"/>
    </xf>
    <xf numFmtId="0" fontId="2" fillId="3" borderId="12" xfId="0" applyFont="1" applyFill="1" applyBorder="1" applyAlignment="1">
      <alignment horizontal="center" vertical="center"/>
    </xf>
    <xf numFmtId="0" fontId="2" fillId="0" borderId="17" xfId="0" applyFont="1" applyBorder="1" applyAlignment="1" applyProtection="1">
      <alignment horizontal="left" vertical="center"/>
      <protection locked="0"/>
    </xf>
    <xf numFmtId="165" fontId="2" fillId="0" borderId="17" xfId="0" applyNumberFormat="1" applyFont="1" applyBorder="1" applyAlignment="1" applyProtection="1">
      <alignment horizontal="left" vertical="center"/>
      <protection locked="0"/>
    </xf>
    <xf numFmtId="0" fontId="2" fillId="0" borderId="17" xfId="0" applyFont="1" applyBorder="1" applyAlignment="1" applyProtection="1">
      <alignment horizontal="left"/>
      <protection locked="0"/>
    </xf>
    <xf numFmtId="1" fontId="2" fillId="0" borderId="17" xfId="0" applyNumberFormat="1" applyFont="1" applyBorder="1" applyAlignment="1" applyProtection="1">
      <alignment horizontal="center" vertical="center"/>
      <protection locked="0"/>
    </xf>
    <xf numFmtId="0" fontId="3" fillId="4" borderId="18" xfId="0" applyFont="1" applyFill="1" applyBorder="1" applyAlignment="1">
      <alignment horizontal="right" vertical="center"/>
    </xf>
    <xf numFmtId="1" fontId="3" fillId="4" borderId="16" xfId="0" applyNumberFormat="1" applyFont="1" applyFill="1" applyBorder="1" applyAlignment="1">
      <alignment horizontal="center"/>
    </xf>
    <xf numFmtId="0" fontId="2" fillId="4" borderId="17" xfId="0" applyFont="1" applyFill="1" applyBorder="1"/>
    <xf numFmtId="0" fontId="2" fillId="4" borderId="16" xfId="0" applyFont="1" applyFill="1" applyBorder="1"/>
    <xf numFmtId="166" fontId="2" fillId="4" borderId="17" xfId="0" applyNumberFormat="1" applyFont="1" applyFill="1" applyBorder="1" applyAlignment="1">
      <alignment horizontal="center" vertical="center"/>
    </xf>
    <xf numFmtId="0" fontId="2" fillId="0" borderId="34" xfId="0" applyFont="1" applyBorder="1"/>
    <xf numFmtId="168" fontId="2" fillId="0" borderId="35" xfId="0" applyNumberFormat="1" applyFont="1" applyBorder="1" applyAlignment="1" applyProtection="1">
      <alignment horizontal="center" vertical="center"/>
      <protection hidden="1"/>
    </xf>
    <xf numFmtId="166" fontId="2" fillId="0" borderId="17" xfId="0" applyNumberFormat="1" applyFont="1" applyBorder="1" applyAlignment="1" applyProtection="1">
      <alignment vertical="center"/>
      <protection hidden="1"/>
    </xf>
    <xf numFmtId="166" fontId="2" fillId="0" borderId="17" xfId="0" applyNumberFormat="1" applyFont="1" applyBorder="1" applyAlignment="1" applyProtection="1">
      <alignment horizontal="center" vertical="center"/>
      <protection hidden="1"/>
    </xf>
    <xf numFmtId="166" fontId="3" fillId="0" borderId="0" xfId="0" applyNumberFormat="1" applyFont="1"/>
    <xf numFmtId="0" fontId="2" fillId="4" borderId="36" xfId="0" applyFont="1" applyFill="1" applyBorder="1" applyAlignment="1">
      <alignment horizontal="right" vertical="center"/>
    </xf>
    <xf numFmtId="166" fontId="3" fillId="4" borderId="37" xfId="0" applyNumberFormat="1" applyFont="1" applyFill="1" applyBorder="1" applyAlignment="1">
      <alignment horizontal="center" vertical="center"/>
    </xf>
    <xf numFmtId="164" fontId="3" fillId="3" borderId="38" xfId="0" applyNumberFormat="1" applyFont="1" applyFill="1" applyBorder="1" applyAlignment="1">
      <alignment horizontal="center" vertical="center"/>
    </xf>
    <xf numFmtId="164" fontId="2" fillId="3" borderId="39" xfId="0" applyNumberFormat="1" applyFont="1" applyFill="1" applyBorder="1" applyAlignment="1">
      <alignment horizontal="right" vertical="center"/>
    </xf>
    <xf numFmtId="164" fontId="3" fillId="3" borderId="24" xfId="0" applyNumberFormat="1" applyFont="1" applyFill="1" applyBorder="1" applyAlignment="1">
      <alignment horizontal="center" vertical="center"/>
    </xf>
    <xf numFmtId="166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12" fillId="0" borderId="0" xfId="0" applyFont="1" applyAlignment="1" applyProtection="1">
      <alignment vertical="center"/>
      <protection hidden="1"/>
    </xf>
    <xf numFmtId="0" fontId="3" fillId="0" borderId="36" xfId="0" applyFont="1" applyBorder="1"/>
    <xf numFmtId="0" fontId="3" fillId="0" borderId="40" xfId="0" applyFont="1" applyBorder="1"/>
    <xf numFmtId="0" fontId="13" fillId="5" borderId="36" xfId="0" applyFont="1" applyFill="1" applyBorder="1" applyAlignment="1">
      <alignment horizontal="left"/>
    </xf>
    <xf numFmtId="0" fontId="13" fillId="5" borderId="40" xfId="0" applyFont="1" applyFill="1" applyBorder="1" applyAlignment="1">
      <alignment horizontal="left"/>
    </xf>
    <xf numFmtId="0" fontId="13" fillId="5" borderId="41" xfId="0" applyFont="1" applyFill="1" applyBorder="1" applyAlignment="1">
      <alignment horizontal="left"/>
    </xf>
    <xf numFmtId="0" fontId="4" fillId="5" borderId="41" xfId="0" applyFont="1" applyFill="1" applyBorder="1"/>
    <xf numFmtId="0" fontId="2" fillId="0" borderId="13" xfId="0" applyFont="1" applyBorder="1" applyAlignment="1">
      <alignment horizontal="left" vertical="center"/>
    </xf>
    <xf numFmtId="0" fontId="2" fillId="0" borderId="0" xfId="0" applyFont="1" applyAlignment="1" applyProtection="1">
      <alignment wrapText="1"/>
      <protection locked="0"/>
    </xf>
    <xf numFmtId="0" fontId="2" fillId="0" borderId="13" xfId="0" applyFont="1" applyBorder="1" applyAlignment="1" applyProtection="1">
      <alignment wrapText="1"/>
      <protection locked="0"/>
    </xf>
    <xf numFmtId="0" fontId="4" fillId="0" borderId="0" xfId="0" applyFont="1" applyAlignment="1">
      <alignment vertical="center"/>
    </xf>
    <xf numFmtId="0" fontId="4" fillId="0" borderId="14" xfId="0" applyFont="1" applyBorder="1" applyAlignment="1">
      <alignment vertical="center"/>
    </xf>
    <xf numFmtId="0" fontId="14" fillId="0" borderId="14" xfId="0" applyFont="1" applyBorder="1" applyAlignment="1" applyProtection="1">
      <alignment vertical="center" wrapText="1"/>
      <protection locked="0"/>
    </xf>
    <xf numFmtId="14" fontId="2" fillId="0" borderId="0" xfId="0" applyNumberFormat="1" applyFont="1" applyAlignment="1" applyProtection="1">
      <alignment wrapText="1"/>
      <protection locked="0"/>
    </xf>
    <xf numFmtId="0" fontId="4" fillId="0" borderId="14" xfId="0" applyFont="1" applyBorder="1" applyAlignment="1">
      <alignment horizontal="left" vertical="center"/>
    </xf>
    <xf numFmtId="0" fontId="4" fillId="0" borderId="14" xfId="0" applyFont="1" applyBorder="1" applyAlignment="1" applyProtection="1">
      <alignment vertical="center" wrapText="1"/>
      <protection locked="0"/>
    </xf>
    <xf numFmtId="0" fontId="2" fillId="0" borderId="23" xfId="0" applyFont="1" applyBorder="1" applyAlignment="1">
      <alignment horizontal="left" vertical="center"/>
    </xf>
    <xf numFmtId="0" fontId="2" fillId="0" borderId="42" xfId="0" applyFont="1" applyBorder="1" applyProtection="1">
      <protection locked="0"/>
    </xf>
    <xf numFmtId="0" fontId="2" fillId="0" borderId="23" xfId="0" applyFont="1" applyBorder="1" applyProtection="1">
      <protection locked="0"/>
    </xf>
    <xf numFmtId="0" fontId="4" fillId="0" borderId="42" xfId="0" applyFont="1" applyBorder="1" applyAlignment="1">
      <alignment horizontal="left" vertical="center"/>
    </xf>
    <xf numFmtId="0" fontId="2" fillId="0" borderId="42" xfId="0" applyFont="1" applyBorder="1"/>
    <xf numFmtId="0" fontId="4" fillId="0" borderId="24" xfId="0" applyFont="1" applyBorder="1" applyAlignment="1">
      <alignment horizontal="left" vertical="center"/>
    </xf>
    <xf numFmtId="0" fontId="4" fillId="0" borderId="24" xfId="0" applyFont="1" applyBorder="1" applyAlignment="1" applyProtection="1">
      <alignment vertical="center"/>
      <protection locked="0"/>
    </xf>
    <xf numFmtId="0" fontId="2" fillId="0" borderId="0" xfId="0" quotePrefix="1" applyFont="1" applyAlignment="1">
      <alignment horizontal="left" vertical="center" indent="1"/>
    </xf>
    <xf numFmtId="0" fontId="16" fillId="0" borderId="0" xfId="0" applyFont="1" applyAlignment="1">
      <alignment vertical="top"/>
    </xf>
    <xf numFmtId="0" fontId="17" fillId="3" borderId="44" xfId="0" applyFont="1" applyFill="1" applyBorder="1" applyAlignment="1">
      <alignment horizontal="right" vertical="center"/>
    </xf>
    <xf numFmtId="0" fontId="2" fillId="0" borderId="0" xfId="0" applyFont="1" applyAlignment="1">
      <alignment horizontal="left"/>
    </xf>
    <xf numFmtId="0" fontId="18" fillId="0" borderId="0" xfId="0" applyFont="1" applyAlignment="1">
      <alignment vertical="top"/>
    </xf>
    <xf numFmtId="0" fontId="3" fillId="0" borderId="0" xfId="0" applyFont="1" applyAlignment="1">
      <alignment horizontal="center" wrapText="1"/>
    </xf>
    <xf numFmtId="0" fontId="20" fillId="0" borderId="13" xfId="0" applyFont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Protection="1">
      <protection locked="0"/>
    </xf>
    <xf numFmtId="0" fontId="2" fillId="0" borderId="14" xfId="0" applyFont="1" applyBorder="1"/>
    <xf numFmtId="169" fontId="2" fillId="0" borderId="0" xfId="0" applyNumberFormat="1" applyFont="1" applyAlignment="1">
      <alignment horizontal="right"/>
    </xf>
    <xf numFmtId="0" fontId="2" fillId="0" borderId="13" xfId="0" applyFont="1" applyBorder="1"/>
    <xf numFmtId="0" fontId="2" fillId="0" borderId="13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2" fillId="0" borderId="23" xfId="0" applyFont="1" applyBorder="1"/>
    <xf numFmtId="0" fontId="2" fillId="0" borderId="42" xfId="0" applyFont="1" applyBorder="1" applyAlignment="1">
      <alignment horizontal="right"/>
    </xf>
    <xf numFmtId="0" fontId="2" fillId="0" borderId="24" xfId="0" applyFont="1" applyBorder="1"/>
    <xf numFmtId="0" fontId="21" fillId="0" borderId="0" xfId="0" applyFont="1"/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center" vertical="center" textRotation="45"/>
    </xf>
    <xf numFmtId="0" fontId="6" fillId="0" borderId="4" xfId="0" applyFont="1" applyBorder="1" applyAlignment="1">
      <alignment horizontal="center" vertical="center" textRotation="45"/>
    </xf>
    <xf numFmtId="0" fontId="6" fillId="0" borderId="6" xfId="0" applyFont="1" applyBorder="1" applyAlignment="1">
      <alignment horizontal="center" vertical="center" textRotation="45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7" fillId="2" borderId="8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49" fontId="2" fillId="0" borderId="12" xfId="0" applyNumberFormat="1" applyFont="1" applyBorder="1" applyAlignment="1" applyProtection="1">
      <alignment vertical="center" wrapText="1"/>
      <protection locked="0"/>
    </xf>
    <xf numFmtId="49" fontId="2" fillId="0" borderId="8" xfId="0" applyNumberFormat="1" applyFont="1" applyBorder="1" applyAlignment="1" applyProtection="1">
      <alignment vertical="center" wrapText="1"/>
      <protection locked="0"/>
    </xf>
    <xf numFmtId="49" fontId="2" fillId="0" borderId="9" xfId="0" applyNumberFormat="1" applyFont="1" applyBorder="1" applyAlignment="1" applyProtection="1">
      <alignment vertical="center" wrapText="1"/>
      <protection locked="0"/>
    </xf>
    <xf numFmtId="0" fontId="3" fillId="2" borderId="13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17" fontId="8" fillId="3" borderId="13" xfId="0" applyNumberFormat="1" applyFont="1" applyFill="1" applyBorder="1" applyAlignment="1">
      <alignment horizontal="center" vertical="center" wrapText="1"/>
    </xf>
    <xf numFmtId="17" fontId="3" fillId="3" borderId="14" xfId="0" applyNumberFormat="1" applyFont="1" applyFill="1" applyBorder="1" applyAlignment="1">
      <alignment horizontal="center" vertical="center" wrapText="1"/>
    </xf>
    <xf numFmtId="17" fontId="3" fillId="3" borderId="13" xfId="0" applyNumberFormat="1" applyFont="1" applyFill="1" applyBorder="1" applyAlignment="1">
      <alignment horizontal="center" vertical="center" wrapText="1"/>
    </xf>
    <xf numFmtId="0" fontId="2" fillId="0" borderId="16" xfId="0" applyFont="1" applyBorder="1" applyAlignment="1" applyProtection="1">
      <alignment vertical="center" wrapText="1"/>
      <protection locked="0"/>
    </xf>
    <xf numFmtId="0" fontId="2" fillId="0" borderId="17" xfId="0" applyFont="1" applyBorder="1" applyAlignment="1" applyProtection="1">
      <alignment vertical="center" wrapText="1"/>
      <protection locked="0"/>
    </xf>
    <xf numFmtId="0" fontId="2" fillId="0" borderId="18" xfId="0" applyFont="1" applyBorder="1" applyAlignment="1" applyProtection="1">
      <alignment vertical="center" wrapText="1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3" fillId="0" borderId="14" xfId="0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vertical="center" wrapText="1"/>
      <protection locked="0"/>
    </xf>
    <xf numFmtId="0" fontId="9" fillId="0" borderId="17" xfId="1" applyFont="1" applyBorder="1" applyAlignment="1" applyProtection="1">
      <alignment vertical="center" wrapText="1"/>
      <protection locked="0"/>
    </xf>
    <xf numFmtId="0" fontId="9" fillId="0" borderId="18" xfId="1" applyFont="1" applyBorder="1" applyAlignment="1" applyProtection="1">
      <alignment vertical="center" wrapText="1"/>
      <protection locked="0"/>
    </xf>
    <xf numFmtId="164" fontId="10" fillId="0" borderId="19" xfId="0" applyNumberFormat="1" applyFont="1" applyBorder="1" applyAlignment="1">
      <alignment horizontal="center" vertical="center" wrapText="1"/>
    </xf>
    <xf numFmtId="164" fontId="10" fillId="0" borderId="20" xfId="0" applyNumberFormat="1" applyFont="1" applyBorder="1" applyAlignment="1">
      <alignment horizontal="center" vertical="center" wrapText="1"/>
    </xf>
    <xf numFmtId="164" fontId="10" fillId="0" borderId="13" xfId="0" applyNumberFormat="1" applyFont="1" applyBorder="1" applyAlignment="1">
      <alignment horizontal="center" vertical="center" wrapText="1"/>
    </xf>
    <xf numFmtId="164" fontId="10" fillId="0" borderId="14" xfId="0" applyNumberFormat="1" applyFont="1" applyBorder="1" applyAlignment="1">
      <alignment horizontal="center" vertical="center" wrapText="1"/>
    </xf>
    <xf numFmtId="164" fontId="10" fillId="0" borderId="23" xfId="0" applyNumberFormat="1" applyFont="1" applyBorder="1" applyAlignment="1">
      <alignment horizontal="center" vertical="center" wrapText="1"/>
    </xf>
    <xf numFmtId="164" fontId="10" fillId="0" borderId="24" xfId="0" applyNumberFormat="1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2" borderId="21" xfId="0" applyFont="1" applyFill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16" fontId="2" fillId="0" borderId="21" xfId="0" applyNumberFormat="1" applyFont="1" applyBorder="1" applyAlignment="1" applyProtection="1">
      <alignment horizontal="left" vertical="center" wrapText="1"/>
      <protection locked="0"/>
    </xf>
    <xf numFmtId="16" fontId="2" fillId="0" borderId="22" xfId="0" applyNumberFormat="1" applyFont="1" applyBorder="1" applyAlignment="1" applyProtection="1">
      <alignment horizontal="left" vertical="center" wrapText="1"/>
      <protection locked="0"/>
    </xf>
    <xf numFmtId="14" fontId="3" fillId="0" borderId="13" xfId="0" applyNumberFormat="1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165" fontId="2" fillId="0" borderId="21" xfId="0" applyNumberFormat="1" applyFont="1" applyBorder="1" applyAlignment="1" applyProtection="1">
      <alignment horizontal="center" vertical="center" wrapText="1"/>
      <protection locked="0"/>
    </xf>
    <xf numFmtId="165" fontId="2" fillId="0" borderId="22" xfId="0" applyNumberFormat="1" applyFont="1" applyBorder="1" applyAlignment="1" applyProtection="1">
      <alignment horizontal="center" vertical="center" wrapText="1"/>
      <protection locked="0"/>
    </xf>
    <xf numFmtId="0" fontId="3" fillId="2" borderId="25" xfId="0" applyFont="1" applyFill="1" applyBorder="1" applyAlignment="1">
      <alignment horizontal="left" vertical="center" wrapText="1"/>
    </xf>
    <xf numFmtId="0" fontId="3" fillId="2" borderId="26" xfId="0" applyFont="1" applyFill="1" applyBorder="1" applyAlignment="1">
      <alignment horizontal="left" vertical="center" wrapText="1"/>
    </xf>
    <xf numFmtId="0" fontId="3" fillId="0" borderId="27" xfId="0" applyFont="1" applyBorder="1" applyAlignment="1" applyProtection="1">
      <alignment vertical="center" wrapText="1"/>
      <protection locked="0"/>
    </xf>
    <xf numFmtId="0" fontId="3" fillId="0" borderId="12" xfId="0" applyFont="1" applyBorder="1" applyAlignment="1" applyProtection="1">
      <alignment vertical="center" wrapText="1"/>
      <protection locked="0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47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2" fillId="4" borderId="32" xfId="0" applyFont="1" applyFill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15" fillId="5" borderId="43" xfId="0" applyFont="1" applyFill="1" applyBorder="1" applyAlignment="1">
      <alignment horizontal="center" vertical="center" wrapText="1"/>
    </xf>
    <xf numFmtId="0" fontId="15" fillId="5" borderId="45" xfId="0" applyFont="1" applyFill="1" applyBorder="1" applyAlignment="1">
      <alignment horizontal="center" vertical="center" wrapText="1"/>
    </xf>
    <xf numFmtId="0" fontId="15" fillId="5" borderId="46" xfId="0" applyFont="1" applyFill="1" applyBorder="1" applyAlignment="1">
      <alignment horizontal="center" vertical="center" wrapText="1"/>
    </xf>
    <xf numFmtId="0" fontId="19" fillId="3" borderId="44" xfId="0" applyFont="1" applyFill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19" fillId="3" borderId="44" xfId="0" applyFont="1" applyFill="1" applyBorder="1" applyAlignment="1">
      <alignment horizontal="left" vertical="center" wrapText="1"/>
    </xf>
    <xf numFmtId="0" fontId="4" fillId="3" borderId="44" xfId="0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left" vertical="center" wrapText="1"/>
    </xf>
    <xf numFmtId="0" fontId="2" fillId="0" borderId="27" xfId="1" applyFont="1" applyBorder="1" applyAlignment="1" applyProtection="1">
      <alignment horizontal="left" vertical="center" wrapText="1"/>
    </xf>
    <xf numFmtId="0" fontId="2" fillId="0" borderId="17" xfId="0" applyFont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1246656</xdr:colOff>
      <xdr:row>46</xdr:row>
      <xdr:rowOff>0</xdr:rowOff>
    </xdr:from>
    <xdr:to>
      <xdr:col>3</xdr:col>
      <xdr:colOff>1</xdr:colOff>
      <xdr:row>49</xdr:row>
      <xdr:rowOff>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 bwMode="auto">
        <a:xfrm>
          <a:off x="2675406" y="15548162"/>
          <a:ext cx="3753970" cy="1050551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>
            <a:defRPr sz="1000"/>
          </a:pPr>
          <a:r>
            <a:rPr lang="fr-FR" sz="1600" b="1" i="0" u="none" strike="noStrike">
              <a:solidFill>
                <a:srgbClr val="7030A0"/>
              </a:solidFill>
              <a:latin typeface="Calibri"/>
            </a:rPr>
            <a:t>VISA                                                            </a:t>
          </a:r>
          <a:r>
            <a:rPr lang="fr-FR" sz="1400" b="0" i="0" u="none" strike="noStrike">
              <a:solidFill>
                <a:srgbClr val="7030A0"/>
              </a:solidFill>
              <a:latin typeface="Calibri"/>
            </a:rPr>
            <a:t>Responsable hiérarchique</a:t>
          </a:r>
          <a:r>
            <a:rPr lang="fr-FR" sz="1600" b="0" i="0" u="none" strike="noStrike">
              <a:solidFill>
                <a:srgbClr val="7030A0"/>
              </a:solidFill>
              <a:latin typeface="Calibri"/>
            </a:rPr>
            <a:t> </a:t>
          </a:r>
          <a:r>
            <a:rPr lang="fr-FR" sz="1200" b="0" i="0" u="none" strike="noStrike">
              <a:solidFill>
                <a:srgbClr val="7030A0"/>
              </a:solidFill>
              <a:latin typeface="Calibri"/>
            </a:rPr>
            <a:t>et/ou</a:t>
          </a:r>
          <a:r>
            <a:rPr lang="fr-FR" sz="900" b="0" i="0" u="none" strike="noStrike">
              <a:solidFill>
                <a:srgbClr val="7030A0"/>
              </a:solidFill>
              <a:latin typeface="Calibri"/>
            </a:rPr>
            <a:t>            </a:t>
          </a:r>
          <a:r>
            <a:rPr lang="fr-FR" sz="1600" b="0" i="0" u="none" strike="noStrike">
              <a:solidFill>
                <a:srgbClr val="7030A0"/>
              </a:solidFill>
              <a:latin typeface="Calibri"/>
            </a:rPr>
            <a:t>   </a:t>
          </a:r>
          <a:r>
            <a:rPr lang="fr-FR" sz="1400" b="0" i="0" u="none" strike="noStrike">
              <a:solidFill>
                <a:srgbClr val="7030A0"/>
              </a:solidFill>
              <a:latin typeface="Calibri"/>
            </a:rPr>
            <a:t>Gestionnaire (Valid. Achats ou EDD)  et/ou                                                                                                  Service RH (salariés &amp; st. EMB &amp; ADM Formation)                           </a:t>
          </a:r>
        </a:p>
      </xdr:txBody>
    </xdr:sp>
    <xdr:clientData/>
  </xdr:twoCellAnchor>
  <xdr:twoCellAnchor>
    <xdr:from>
      <xdr:col>2</xdr:col>
      <xdr:colOff>388937</xdr:colOff>
      <xdr:row>8</xdr:row>
      <xdr:rowOff>7938</xdr:rowOff>
    </xdr:from>
    <xdr:to>
      <xdr:col>2</xdr:col>
      <xdr:colOff>833437</xdr:colOff>
      <xdr:row>8</xdr:row>
      <xdr:rowOff>301626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14515CD-F6F6-B500-C9E1-EF697E64676E}"/>
            </a:ext>
          </a:extLst>
        </xdr:cNvPr>
        <xdr:cNvCxnSpPr/>
      </xdr:nvCxnSpPr>
      <xdr:spPr bwMode="auto">
        <a:xfrm>
          <a:off x="3460750" y="2389188"/>
          <a:ext cx="444500" cy="2936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J84"/>
  <sheetViews>
    <sheetView showGridLines="0" tabSelected="1" topLeftCell="A12" zoomScale="90" zoomScaleNormal="90" workbookViewId="0">
      <selection activeCell="G31" sqref="G31"/>
    </sheetView>
  </sheetViews>
  <sheetFormatPr defaultColWidth="11.7109375" defaultRowHeight="18" outlineLevelRow="1"/>
  <cols>
    <col min="1" max="1" width="21.42578125" style="2" customWidth="1"/>
    <col min="2" max="2" width="18.85546875" style="1" customWidth="1"/>
    <col min="3" max="3" width="56.140625" style="1" bestFit="1" customWidth="1"/>
    <col min="4" max="4" width="13.42578125" style="1" customWidth="1"/>
    <col min="5" max="6" width="15" style="1" customWidth="1"/>
    <col min="7" max="7" width="20.42578125" style="1" customWidth="1"/>
    <col min="8" max="8" width="18.140625" style="1" bestFit="1" customWidth="1"/>
    <col min="9" max="16384" width="11.7109375" style="1"/>
  </cols>
  <sheetData>
    <row r="1" spans="1:10" ht="24.95" customHeight="1">
      <c r="A1" s="3"/>
      <c r="B1" s="3"/>
      <c r="C1" s="4" t="s">
        <v>0</v>
      </c>
      <c r="D1" s="3"/>
      <c r="E1" s="3"/>
      <c r="F1" s="3" t="s">
        <v>1</v>
      </c>
      <c r="G1" s="3"/>
    </row>
    <row r="2" spans="1:10" ht="18" customHeight="1">
      <c r="A2" s="98" t="s">
        <v>2</v>
      </c>
      <c r="B2" s="99"/>
      <c r="C2" s="99"/>
      <c r="D2" s="102" t="s">
        <v>3</v>
      </c>
      <c r="E2" s="105" t="s">
        <v>4</v>
      </c>
      <c r="F2" s="106"/>
      <c r="G2" s="106"/>
      <c r="H2" s="107"/>
      <c r="J2" s="1" t="s">
        <v>5</v>
      </c>
    </row>
    <row r="3" spans="1:10" ht="30" customHeight="1">
      <c r="A3" s="100"/>
      <c r="B3" s="101"/>
      <c r="C3" s="101"/>
      <c r="D3" s="103"/>
      <c r="E3" s="108"/>
      <c r="F3" s="109"/>
      <c r="G3" s="109"/>
      <c r="H3" s="110"/>
    </row>
    <row r="4" spans="1:10" ht="6.75" customHeight="1">
      <c r="A4" s="6"/>
      <c r="B4" s="7"/>
      <c r="C4" s="7"/>
      <c r="D4" s="104"/>
      <c r="E4" s="8"/>
      <c r="H4" s="9"/>
    </row>
    <row r="5" spans="1:10" ht="21" customHeight="1">
      <c r="A5" s="111" t="s">
        <v>6</v>
      </c>
      <c r="B5" s="111"/>
      <c r="C5" s="111"/>
      <c r="D5" s="112"/>
      <c r="E5" s="10"/>
      <c r="F5" s="11"/>
      <c r="G5" s="11"/>
      <c r="H5" s="12"/>
    </row>
    <row r="6" spans="1:10" s="2" customFormat="1" ht="27.75" customHeight="1">
      <c r="A6" s="13" t="s">
        <v>7</v>
      </c>
      <c r="B6" s="113" t="s">
        <v>67</v>
      </c>
      <c r="C6" s="114"/>
      <c r="D6" s="115"/>
      <c r="E6" s="116" t="s">
        <v>8</v>
      </c>
      <c r="F6" s="117"/>
      <c r="G6" s="118" t="s">
        <v>9</v>
      </c>
      <c r="H6" s="119"/>
    </row>
    <row r="7" spans="1:10" s="2" customFormat="1" ht="27.75" customHeight="1">
      <c r="A7" s="14" t="s">
        <v>10</v>
      </c>
      <c r="B7" s="121" t="s">
        <v>66</v>
      </c>
      <c r="C7" s="122"/>
      <c r="D7" s="123"/>
      <c r="E7" s="124"/>
      <c r="F7" s="125"/>
      <c r="G7" s="120"/>
      <c r="H7" s="119"/>
    </row>
    <row r="8" spans="1:10" s="2" customFormat="1" ht="33.75" customHeight="1">
      <c r="A8" s="15" t="s">
        <v>11</v>
      </c>
      <c r="B8" s="126" t="s">
        <v>68</v>
      </c>
      <c r="C8" s="127"/>
      <c r="D8" s="128"/>
      <c r="E8" s="124"/>
      <c r="F8" s="125"/>
      <c r="G8" s="129">
        <f>SUM(D44:G44)</f>
        <v>701.63</v>
      </c>
      <c r="H8" s="130"/>
    </row>
    <row r="9" spans="1:10" s="2" customFormat="1" ht="27.75" customHeight="1">
      <c r="A9" s="135" t="s">
        <v>12</v>
      </c>
      <c r="B9" s="136"/>
      <c r="C9" s="137" t="s">
        <v>13</v>
      </c>
      <c r="D9" s="138"/>
      <c r="E9" s="116" t="s">
        <v>14</v>
      </c>
      <c r="F9" s="117"/>
      <c r="G9" s="131"/>
      <c r="H9" s="132"/>
    </row>
    <row r="10" spans="1:10" s="2" customFormat="1" ht="44.25" customHeight="1">
      <c r="A10" s="15" t="s">
        <v>15</v>
      </c>
      <c r="B10" s="139" t="s">
        <v>65</v>
      </c>
      <c r="C10" s="139"/>
      <c r="D10" s="140"/>
      <c r="E10" s="141"/>
      <c r="F10" s="142"/>
      <c r="G10" s="131"/>
      <c r="H10" s="132"/>
    </row>
    <row r="11" spans="1:10" s="2" customFormat="1" ht="27.75" customHeight="1">
      <c r="A11" s="14" t="s">
        <v>16</v>
      </c>
      <c r="B11" s="16"/>
      <c r="C11" s="145" t="s">
        <v>64</v>
      </c>
      <c r="D11" s="146"/>
      <c r="E11" s="143"/>
      <c r="F11" s="144"/>
      <c r="G11" s="133"/>
      <c r="H11" s="134"/>
    </row>
    <row r="12" spans="1:10" s="2" customFormat="1" ht="56.25" customHeight="1">
      <c r="A12" s="147" t="s">
        <v>17</v>
      </c>
      <c r="B12" s="148"/>
      <c r="C12" s="149"/>
      <c r="D12" s="149"/>
      <c r="E12" s="149"/>
      <c r="F12" s="149"/>
      <c r="G12" s="149"/>
      <c r="H12" s="150"/>
    </row>
    <row r="13" spans="1:10" s="2" customFormat="1" ht="29.25" customHeight="1">
      <c r="A13" s="17" t="s">
        <v>18</v>
      </c>
      <c r="B13" s="151" t="s">
        <v>19</v>
      </c>
      <c r="C13" s="151"/>
      <c r="D13" s="151"/>
      <c r="E13" s="151"/>
      <c r="F13" s="151"/>
      <c r="G13" s="18"/>
      <c r="H13" s="19"/>
    </row>
    <row r="14" spans="1:10" s="2" customFormat="1" ht="3.75" customHeight="1">
      <c r="A14" s="152"/>
      <c r="B14" s="152"/>
      <c r="C14" s="152"/>
      <c r="D14" s="152"/>
      <c r="E14" s="152"/>
      <c r="F14" s="152"/>
      <c r="G14" s="152"/>
      <c r="H14" s="152"/>
    </row>
    <row r="15" spans="1:10" s="2" customFormat="1" ht="59.25" customHeight="1" thickBot="1">
      <c r="A15" s="20" t="s">
        <v>20</v>
      </c>
      <c r="B15" s="21" t="s">
        <v>21</v>
      </c>
      <c r="C15" s="22" t="s">
        <v>22</v>
      </c>
      <c r="D15" s="23" t="s">
        <v>23</v>
      </c>
      <c r="E15" s="21" t="s">
        <v>24</v>
      </c>
      <c r="F15" s="21" t="s">
        <v>25</v>
      </c>
      <c r="G15" s="24" t="s">
        <v>26</v>
      </c>
      <c r="H15" s="25" t="s">
        <v>27</v>
      </c>
    </row>
    <row r="16" spans="1:10" ht="24.75" customHeight="1">
      <c r="A16" s="26">
        <v>45144</v>
      </c>
      <c r="B16" s="27" t="s">
        <v>60</v>
      </c>
      <c r="C16" s="28" t="s">
        <v>71</v>
      </c>
      <c r="D16" s="29"/>
      <c r="E16" s="30"/>
      <c r="F16" s="31"/>
      <c r="G16" s="32">
        <v>14</v>
      </c>
      <c r="H16" s="33">
        <v>1</v>
      </c>
    </row>
    <row r="17" spans="1:8" ht="24.95" customHeight="1">
      <c r="A17" s="26">
        <v>45146</v>
      </c>
      <c r="B17" s="27" t="s">
        <v>60</v>
      </c>
      <c r="C17" s="170" t="s">
        <v>72</v>
      </c>
      <c r="D17" s="29"/>
      <c r="E17" s="30"/>
      <c r="F17" s="31"/>
      <c r="G17" s="32">
        <v>14</v>
      </c>
      <c r="H17" s="33">
        <v>2</v>
      </c>
    </row>
    <row r="18" spans="1:8" ht="24.95" customHeight="1">
      <c r="A18" s="26">
        <v>45149</v>
      </c>
      <c r="B18" s="27" t="s">
        <v>60</v>
      </c>
      <c r="C18" s="170" t="s">
        <v>73</v>
      </c>
      <c r="D18" s="29"/>
      <c r="E18" s="30"/>
      <c r="F18" s="31"/>
      <c r="G18" s="32">
        <v>11.2</v>
      </c>
      <c r="H18" s="33">
        <v>3</v>
      </c>
    </row>
    <row r="19" spans="1:8" ht="24.95" customHeight="1">
      <c r="A19" s="26">
        <v>45150</v>
      </c>
      <c r="B19" s="27" t="s">
        <v>63</v>
      </c>
      <c r="C19" s="34" t="s">
        <v>74</v>
      </c>
      <c r="D19" s="29"/>
      <c r="E19" s="30"/>
      <c r="F19" s="31"/>
      <c r="G19" s="32">
        <v>78.89</v>
      </c>
      <c r="H19" s="33">
        <v>4</v>
      </c>
    </row>
    <row r="20" spans="1:8" ht="24.95" customHeight="1">
      <c r="A20" s="26">
        <v>45156</v>
      </c>
      <c r="B20" s="27" t="s">
        <v>63</v>
      </c>
      <c r="C20" s="170" t="s">
        <v>75</v>
      </c>
      <c r="D20" s="29"/>
      <c r="E20" s="30"/>
      <c r="F20" s="31"/>
      <c r="G20" s="32">
        <v>65.150000000000006</v>
      </c>
      <c r="H20" s="33">
        <v>5</v>
      </c>
    </row>
    <row r="21" spans="1:8" ht="24.95" customHeight="1">
      <c r="A21" s="26">
        <v>45161</v>
      </c>
      <c r="B21" s="27" t="s">
        <v>63</v>
      </c>
      <c r="C21" s="170" t="s">
        <v>76</v>
      </c>
      <c r="D21" s="29"/>
      <c r="E21" s="30"/>
      <c r="F21" s="31"/>
      <c r="G21" s="32">
        <v>69.84</v>
      </c>
      <c r="H21" s="33">
        <v>6</v>
      </c>
    </row>
    <row r="22" spans="1:8" ht="24.95" customHeight="1">
      <c r="A22" s="26">
        <v>45162</v>
      </c>
      <c r="B22" s="27" t="s">
        <v>60</v>
      </c>
      <c r="C22" s="34" t="s">
        <v>77</v>
      </c>
      <c r="D22" s="29"/>
      <c r="E22" s="30"/>
      <c r="F22" s="31"/>
      <c r="G22" s="32">
        <v>8.8699999999999992</v>
      </c>
      <c r="H22" s="33">
        <v>7</v>
      </c>
    </row>
    <row r="23" spans="1:8" ht="24.95" customHeight="1">
      <c r="A23" s="26">
        <v>45165</v>
      </c>
      <c r="B23" s="27" t="s">
        <v>60</v>
      </c>
      <c r="C23" s="34" t="s">
        <v>78</v>
      </c>
      <c r="D23" s="29"/>
      <c r="E23" s="30"/>
      <c r="F23" s="31"/>
      <c r="G23" s="32">
        <v>11.7</v>
      </c>
      <c r="H23" s="33">
        <v>8</v>
      </c>
    </row>
    <row r="24" spans="1:8" ht="24.95" customHeight="1">
      <c r="A24" s="26">
        <v>45166</v>
      </c>
      <c r="B24" s="27" t="s">
        <v>63</v>
      </c>
      <c r="C24" s="34" t="s">
        <v>79</v>
      </c>
      <c r="D24" s="29"/>
      <c r="E24" s="30"/>
      <c r="F24" s="31"/>
      <c r="G24" s="32">
        <v>20.79</v>
      </c>
      <c r="H24" s="33">
        <v>9</v>
      </c>
    </row>
    <row r="25" spans="1:8" ht="24.95" customHeight="1">
      <c r="A25" s="26">
        <v>45169</v>
      </c>
      <c r="B25" s="27" t="s">
        <v>63</v>
      </c>
      <c r="C25" s="34" t="s">
        <v>80</v>
      </c>
      <c r="D25" s="29"/>
      <c r="E25" s="30"/>
      <c r="F25" s="31"/>
      <c r="G25" s="32">
        <v>67.3</v>
      </c>
      <c r="H25" s="33">
        <v>10</v>
      </c>
    </row>
    <row r="26" spans="1:8" ht="24.95" customHeight="1">
      <c r="A26" s="26">
        <v>45173</v>
      </c>
      <c r="B26" s="27" t="s">
        <v>61</v>
      </c>
      <c r="C26" s="29" t="s">
        <v>81</v>
      </c>
      <c r="D26" s="29"/>
      <c r="E26" s="30"/>
      <c r="F26" s="31"/>
      <c r="G26" s="32">
        <v>5.9</v>
      </c>
      <c r="H26" s="33">
        <v>11</v>
      </c>
    </row>
    <row r="27" spans="1:8" ht="24.95" customHeight="1">
      <c r="A27" s="26">
        <v>45174</v>
      </c>
      <c r="B27" s="27" t="s">
        <v>63</v>
      </c>
      <c r="C27" s="34" t="s">
        <v>82</v>
      </c>
      <c r="D27" s="29"/>
      <c r="E27" s="30"/>
      <c r="F27" s="31"/>
      <c r="G27" s="32">
        <v>27.51</v>
      </c>
      <c r="H27" s="33">
        <v>12</v>
      </c>
    </row>
    <row r="28" spans="1:8" ht="24.95" customHeight="1">
      <c r="A28" s="26">
        <v>45177</v>
      </c>
      <c r="B28" s="27" t="s">
        <v>60</v>
      </c>
      <c r="C28" s="34" t="s">
        <v>83</v>
      </c>
      <c r="D28" s="29"/>
      <c r="E28" s="30"/>
      <c r="F28" s="31"/>
      <c r="G28" s="32">
        <v>15.8</v>
      </c>
      <c r="H28" s="33">
        <v>13</v>
      </c>
    </row>
    <row r="29" spans="1:8" ht="24.95" customHeight="1">
      <c r="A29" s="26">
        <v>45178</v>
      </c>
      <c r="B29" s="27" t="s">
        <v>60</v>
      </c>
      <c r="C29" s="170" t="s">
        <v>84</v>
      </c>
      <c r="D29" s="29"/>
      <c r="E29" s="30"/>
      <c r="F29" s="31"/>
      <c r="G29" s="32">
        <v>14.7</v>
      </c>
      <c r="H29" s="33">
        <v>14</v>
      </c>
    </row>
    <row r="30" spans="1:8" ht="24.95" customHeight="1">
      <c r="A30" s="26">
        <v>45179</v>
      </c>
      <c r="B30" s="27" t="s">
        <v>63</v>
      </c>
      <c r="C30" s="34" t="s">
        <v>85</v>
      </c>
      <c r="D30" s="29"/>
      <c r="E30" s="30"/>
      <c r="F30" s="31"/>
      <c r="G30" s="32">
        <v>52.99</v>
      </c>
      <c r="H30" s="33">
        <v>15</v>
      </c>
    </row>
    <row r="31" spans="1:8" ht="24.95" customHeight="1">
      <c r="A31" s="26">
        <v>45470</v>
      </c>
      <c r="B31" s="27" t="s">
        <v>63</v>
      </c>
      <c r="C31" s="29" t="s">
        <v>69</v>
      </c>
      <c r="D31" s="29"/>
      <c r="E31" s="30"/>
      <c r="F31" s="31"/>
      <c r="G31" s="32">
        <v>200</v>
      </c>
      <c r="H31" s="33">
        <v>16</v>
      </c>
    </row>
    <row r="32" spans="1:8" ht="24.95" customHeight="1">
      <c r="A32" s="26">
        <v>45159</v>
      </c>
      <c r="B32" s="27" t="s">
        <v>63</v>
      </c>
      <c r="C32" s="170" t="s">
        <v>70</v>
      </c>
      <c r="D32" s="29"/>
      <c r="E32" s="30"/>
      <c r="F32" s="31"/>
      <c r="G32" s="32">
        <v>22.99</v>
      </c>
      <c r="H32" s="33">
        <v>17</v>
      </c>
    </row>
    <row r="33" spans="1:8" ht="24.95" customHeight="1">
      <c r="A33" s="26"/>
      <c r="B33" s="27"/>
      <c r="C33" s="34"/>
      <c r="D33" s="29"/>
      <c r="E33" s="30"/>
      <c r="F33" s="31"/>
      <c r="G33" s="32"/>
      <c r="H33" s="33">
        <v>18</v>
      </c>
    </row>
    <row r="34" spans="1:8" ht="24.95" customHeight="1">
      <c r="A34" s="26"/>
      <c r="B34" s="27"/>
      <c r="C34" s="34"/>
      <c r="D34" s="29"/>
      <c r="E34" s="30"/>
      <c r="F34" s="31"/>
      <c r="G34" s="32"/>
      <c r="H34" s="33">
        <v>19</v>
      </c>
    </row>
    <row r="35" spans="1:8" ht="24.95" customHeight="1">
      <c r="A35" s="26" t="s">
        <v>28</v>
      </c>
      <c r="B35" s="27"/>
      <c r="C35" s="34"/>
      <c r="D35" s="29"/>
      <c r="E35" s="30"/>
      <c r="F35" s="31"/>
      <c r="G35" s="32"/>
      <c r="H35" s="33">
        <v>20</v>
      </c>
    </row>
    <row r="36" spans="1:8" ht="24.95" customHeight="1">
      <c r="A36" s="26" t="s">
        <v>28</v>
      </c>
      <c r="B36" s="27"/>
      <c r="C36" s="34"/>
      <c r="D36" s="29"/>
      <c r="E36" s="30"/>
      <c r="F36" s="31"/>
      <c r="G36" s="32"/>
      <c r="H36" s="33">
        <v>21</v>
      </c>
    </row>
    <row r="37" spans="1:8" ht="24.95" customHeight="1">
      <c r="A37" s="26" t="s">
        <v>28</v>
      </c>
      <c r="B37" s="27"/>
      <c r="C37" s="34"/>
      <c r="D37" s="29"/>
      <c r="E37" s="30"/>
      <c r="F37" s="31"/>
      <c r="G37" s="32"/>
      <c r="H37" s="33">
        <v>22</v>
      </c>
    </row>
    <row r="38" spans="1:8" ht="24.95" customHeight="1">
      <c r="A38" s="26" t="s">
        <v>28</v>
      </c>
      <c r="B38" s="27"/>
      <c r="C38" s="34"/>
      <c r="D38" s="29"/>
      <c r="E38" s="30"/>
      <c r="F38" s="31"/>
      <c r="G38" s="32"/>
      <c r="H38" s="33">
        <v>23</v>
      </c>
    </row>
    <row r="39" spans="1:8" ht="24.95" customHeight="1">
      <c r="A39" s="35" t="s">
        <v>28</v>
      </c>
      <c r="B39" s="27"/>
      <c r="C39" s="34"/>
      <c r="D39" s="36"/>
      <c r="E39" s="37"/>
      <c r="F39" s="31"/>
      <c r="G39" s="32"/>
      <c r="H39" s="33">
        <v>24</v>
      </c>
    </row>
    <row r="40" spans="1:8" ht="24.95" customHeight="1">
      <c r="A40" s="26" t="s">
        <v>28</v>
      </c>
      <c r="B40" s="27"/>
      <c r="C40" s="34"/>
      <c r="D40" s="29"/>
      <c r="E40" s="30"/>
      <c r="F40" s="31"/>
      <c r="G40" s="32"/>
      <c r="H40" s="33">
        <v>25</v>
      </c>
    </row>
    <row r="41" spans="1:8" ht="24.95" customHeight="1">
      <c r="A41" s="35" t="s">
        <v>28</v>
      </c>
      <c r="B41" s="27"/>
      <c r="C41" s="34"/>
      <c r="D41" s="36"/>
      <c r="E41" s="37"/>
      <c r="F41" s="31"/>
      <c r="G41" s="32"/>
      <c r="H41" s="33">
        <v>26</v>
      </c>
    </row>
    <row r="42" spans="1:8" ht="21.95" customHeight="1">
      <c r="A42" s="157" t="s">
        <v>29</v>
      </c>
      <c r="B42" s="158"/>
      <c r="C42" s="38" t="s">
        <v>30</v>
      </c>
      <c r="D42" s="39">
        <f>SUM(D16:D41)</f>
        <v>0</v>
      </c>
      <c r="E42" s="40" t="s">
        <v>31</v>
      </c>
      <c r="F42" s="41"/>
      <c r="G42" s="42" t="s">
        <v>32</v>
      </c>
      <c r="H42" s="42"/>
    </row>
    <row r="43" spans="1:8" ht="33.75" customHeight="1">
      <c r="A43" s="159"/>
      <c r="B43" s="160"/>
      <c r="C43" s="43"/>
      <c r="D43" s="44">
        <f>IF(E61&lt;5,IF(E61=1,C61,(IF(E61=2,C62,(IF(E61=3,C63,(IF(E61=4,C64,))))))),(IF(E61=5,C65,IF(E61=6,C66,(IF(E61=7,C67,IF(E61=8,C68,IF(E61=9,C69,C70))))))))</f>
        <v>0.502</v>
      </c>
      <c r="E43" s="45">
        <f>SUM(E16:E41)</f>
        <v>0</v>
      </c>
      <c r="F43" s="45"/>
      <c r="G43" s="45">
        <f>SUM(G16:G41)</f>
        <v>701.63</v>
      </c>
      <c r="H43" s="46"/>
    </row>
    <row r="44" spans="1:8" ht="24" customHeight="1">
      <c r="B44" s="47"/>
      <c r="C44" s="48" t="s">
        <v>33</v>
      </c>
      <c r="D44" s="49">
        <f>SUM(D42*D43)</f>
        <v>0</v>
      </c>
      <c r="E44" s="50"/>
      <c r="F44" s="51" t="s">
        <v>34</v>
      </c>
      <c r="G44" s="52">
        <f>SUM(G16:G41)</f>
        <v>701.63</v>
      </c>
      <c r="H44" s="53"/>
    </row>
    <row r="45" spans="1:8" ht="18" customHeight="1">
      <c r="B45" s="47"/>
      <c r="C45" s="54"/>
      <c r="D45" s="55">
        <f>(
IF(B16="Repas midi",G16,0)+IF(B17="Repas midi",G17,0)+IF(B18="Repas midi",G18,0)+IF(B19="Repas midi",G19,0)+IF(B20="Repas midi",G20,0)+IF(B21="Repas midi",G21,0)+
IF(B22="Repas midi",G22,0)+IF(B23="Repas midi",G23,0)+IF(B24="Repas midi",G24,0)+IF(B25="Repas midi",G25,0)+IF(B26="Repas midi",G26,0)+IF(B27="Repas midi",G27,0)+
IF(B28="Repas midi",G28,0)+IF(B33="Repas midi",G33,0)+IF(B34="Repas midi",G34,0)+IF(B35="Repas midi",G35,0)+IF(B36="Repas midi",G36,0)+IF(B37="Repas midi",G37,0)+
IF(B40="Repas midi",G40,0)+IF(B41="Repas midi",G41,0)
)</f>
        <v>75.569999999999993</v>
      </c>
      <c r="E45" s="55">
        <f>(IF(B16="Repas soir",G16,0)+IF(B17="Repas soir",G17,0)+IF(B18="Repas soir",G18,0)+IF(B19="Repas soir",G19,0)+IF(B20="Repas soir",G20,0)+IF(B21="Repas soir",G21,0)+
IF(B22="Repas soir",G22,0)+IF(B23="Repas soir",G23,0)+IF(B24="Repas soir",G24,0)+IF(B25="Repas soir",G25,0)+IF(B26="Repas soir",G26,0)+IF(B27="Repas soir",G27,0)+
IF(B28="Repas soir",G28,0)+IF(B33="Repas soir",G33,0)+IF(B34="Repas soir",G34,0)+IF(B35="Repas soir",G35,0)+IF(B36="Repas soir",G36,0)+IF(B37="Repas soir",G37,0)+
IF(B40="Repas soir",G40,0)+IF(B41="Repas soir",G41,0))</f>
        <v>5.9</v>
      </c>
      <c r="F45" s="55">
        <f>(IF(B16="Autres",G16,0)+IF(B17="Autres",G17,0)+IF(B18="Autres",G18,0)+IF(B19="Autres",G19,0)+IF(B20="Autres",G20,0)+IF(B21="Autres",G21,0)+
IF(B22="Autres",G22,0)+IF(B23="Autres",G23,0)+IF(B24="Autres",G24,0)+IF(B25="Autres",G25,0)+IF(B26="Autres",G26,0)+IF(B27="Autres",G27,0)+
IF(B28="Autres",G28,0)+IF(B33="Autres",G33,0)+IF(B34="Autres",G34,0)+IF(B35="Autres",G35,0)+IF(B36="Autres",G36,0)+IF(B37="Autres",G37,0)+
IF(B40="Autres",G40,0)+IF(B41="Autres",G41,0))</f>
        <v>329.48</v>
      </c>
      <c r="G45" s="53"/>
      <c r="H45" s="53"/>
    </row>
    <row r="46" spans="1:8" ht="16.5" customHeight="1">
      <c r="A46" s="56" t="s">
        <v>35</v>
      </c>
      <c r="B46" s="57"/>
      <c r="C46" s="58" t="s">
        <v>36</v>
      </c>
      <c r="D46" s="59"/>
      <c r="E46" s="59"/>
      <c r="F46" s="60"/>
      <c r="G46" s="59" t="s">
        <v>37</v>
      </c>
      <c r="H46" s="61"/>
    </row>
    <row r="47" spans="1:8" ht="27.75" customHeight="1">
      <c r="A47" s="62" t="s">
        <v>38</v>
      </c>
      <c r="B47" s="63"/>
      <c r="C47" s="64"/>
      <c r="D47" s="65" t="s">
        <v>39</v>
      </c>
      <c r="F47" s="66"/>
      <c r="G47" s="65" t="s">
        <v>39</v>
      </c>
      <c r="H47" s="67"/>
    </row>
    <row r="48" spans="1:8" ht="27.75" customHeight="1">
      <c r="A48" s="62" t="s">
        <v>40</v>
      </c>
      <c r="B48" s="68"/>
      <c r="C48" s="64"/>
      <c r="D48" s="5" t="s">
        <v>40</v>
      </c>
      <c r="F48" s="69"/>
      <c r="G48" s="5" t="s">
        <v>40</v>
      </c>
      <c r="H48" s="70"/>
    </row>
    <row r="49" spans="1:8" ht="27.75" customHeight="1">
      <c r="A49" s="71" t="s">
        <v>41</v>
      </c>
      <c r="B49" s="72"/>
      <c r="C49" s="73"/>
      <c r="D49" s="74" t="s">
        <v>41</v>
      </c>
      <c r="E49" s="75"/>
      <c r="F49" s="76"/>
      <c r="G49" s="74" t="s">
        <v>41</v>
      </c>
      <c r="H49" s="77"/>
    </row>
    <row r="50" spans="1:8" ht="18.75" customHeight="1">
      <c r="A50" s="161" t="s">
        <v>42</v>
      </c>
      <c r="B50" s="3" t="s">
        <v>43</v>
      </c>
      <c r="C50" s="78"/>
      <c r="D50" s="3"/>
      <c r="E50" s="3"/>
      <c r="F50" s="3"/>
      <c r="G50" s="79"/>
      <c r="H50" s="80"/>
    </row>
    <row r="51" spans="1:8" ht="18.75" customHeight="1">
      <c r="A51" s="162"/>
      <c r="B51" s="54" t="s">
        <v>44</v>
      </c>
      <c r="D51" s="3"/>
      <c r="E51" s="3"/>
      <c r="F51" s="3"/>
      <c r="G51" s="79"/>
      <c r="H51" s="80" t="s">
        <v>3</v>
      </c>
    </row>
    <row r="52" spans="1:8" ht="18.75" customHeight="1">
      <c r="A52" s="162"/>
      <c r="B52" s="81" t="s">
        <v>45</v>
      </c>
      <c r="D52" s="54"/>
      <c r="E52" s="54"/>
      <c r="F52" s="54"/>
      <c r="G52" s="82"/>
      <c r="H52" s="164" t="s">
        <v>46</v>
      </c>
    </row>
    <row r="53" spans="1:8" ht="18.75" customHeight="1">
      <c r="A53" s="162"/>
      <c r="B53" s="1" t="s">
        <v>47</v>
      </c>
      <c r="D53" s="54"/>
      <c r="E53" s="54"/>
      <c r="F53" s="54"/>
      <c r="G53" s="54"/>
      <c r="H53" s="165"/>
    </row>
    <row r="54" spans="1:8" ht="18.75" customHeight="1">
      <c r="A54" s="162"/>
      <c r="B54" s="81" t="s">
        <v>48</v>
      </c>
      <c r="D54" s="54"/>
      <c r="E54" s="54"/>
      <c r="F54" s="54"/>
      <c r="G54" s="79"/>
      <c r="H54" s="166" t="s">
        <v>49</v>
      </c>
    </row>
    <row r="55" spans="1:8" ht="18.75" customHeight="1">
      <c r="A55" s="162"/>
      <c r="B55" s="81" t="s">
        <v>50</v>
      </c>
      <c r="D55" s="54"/>
      <c r="E55" s="54"/>
      <c r="F55" s="54"/>
      <c r="G55" s="79"/>
      <c r="H55" s="167"/>
    </row>
    <row r="56" spans="1:8" ht="18.75" customHeight="1">
      <c r="A56" s="162"/>
      <c r="B56" s="1" t="s">
        <v>51</v>
      </c>
      <c r="D56" s="54"/>
      <c r="E56" s="54"/>
      <c r="F56" s="54"/>
      <c r="G56" s="79"/>
      <c r="H56" s="167"/>
    </row>
    <row r="57" spans="1:8" ht="11.25" customHeight="1">
      <c r="A57" s="163"/>
      <c r="B57" s="169"/>
      <c r="C57" s="169"/>
      <c r="D57" s="169"/>
      <c r="E57" s="169"/>
      <c r="F57" s="169"/>
      <c r="G57" s="169"/>
      <c r="H57" s="168"/>
    </row>
    <row r="58" spans="1:8" ht="86.25" customHeight="1">
      <c r="A58" s="153" t="s">
        <v>52</v>
      </c>
      <c r="B58" s="153"/>
      <c r="C58" s="153"/>
      <c r="D58" s="153"/>
      <c r="E58" s="153"/>
      <c r="F58" s="153"/>
      <c r="G58" s="153"/>
      <c r="H58" s="153"/>
    </row>
    <row r="59" spans="1:8" ht="18" customHeight="1">
      <c r="A59" s="83"/>
      <c r="B59" s="83"/>
      <c r="C59" s="83"/>
      <c r="D59" s="83"/>
      <c r="E59" s="83"/>
      <c r="F59" s="83"/>
      <c r="G59" s="83"/>
      <c r="H59" s="83"/>
    </row>
    <row r="60" spans="1:8" ht="20.25" customHeight="1">
      <c r="A60" s="154" t="s">
        <v>53</v>
      </c>
      <c r="B60" s="155"/>
      <c r="C60" s="155"/>
      <c r="D60" s="155"/>
      <c r="E60" s="155"/>
      <c r="F60" s="156"/>
    </row>
    <row r="61" spans="1:8" ht="27">
      <c r="A61" s="84" t="s">
        <v>54</v>
      </c>
      <c r="C61" s="85">
        <v>0.502</v>
      </c>
      <c r="D61" s="86"/>
      <c r="E61" s="87">
        <v>1</v>
      </c>
      <c r="F61" s="88"/>
    </row>
    <row r="62" spans="1:8" ht="27">
      <c r="A62" s="84" t="s">
        <v>55</v>
      </c>
      <c r="C62" s="85">
        <v>0.57499999999999996</v>
      </c>
      <c r="D62" s="85"/>
      <c r="E62" s="1" t="s">
        <v>56</v>
      </c>
      <c r="F62" s="88"/>
    </row>
    <row r="63" spans="1:8" ht="27">
      <c r="A63" s="84" t="s">
        <v>57</v>
      </c>
      <c r="C63" s="89">
        <v>0.60299999999999998</v>
      </c>
      <c r="D63" s="85"/>
      <c r="E63" s="1" t="s">
        <v>56</v>
      </c>
      <c r="F63" s="88"/>
    </row>
    <row r="64" spans="1:8" ht="27">
      <c r="A64" s="84" t="s">
        <v>58</v>
      </c>
      <c r="C64" s="85">
        <v>0.63100000000000001</v>
      </c>
      <c r="D64" s="85"/>
      <c r="E64" s="1" t="s">
        <v>56</v>
      </c>
      <c r="F64" s="88"/>
    </row>
    <row r="65" spans="1:6" ht="27">
      <c r="A65" s="84" t="s">
        <v>59</v>
      </c>
      <c r="C65" s="85">
        <v>0.66100000000000003</v>
      </c>
      <c r="D65" s="85"/>
      <c r="E65" s="1" t="s">
        <v>56</v>
      </c>
      <c r="F65" s="88"/>
    </row>
    <row r="66" spans="1:6">
      <c r="A66" s="90"/>
      <c r="C66" s="85"/>
      <c r="D66" s="85"/>
      <c r="F66" s="88"/>
    </row>
    <row r="67" spans="1:6">
      <c r="A67" s="90"/>
      <c r="C67" s="85"/>
      <c r="D67" s="85"/>
      <c r="F67" s="88"/>
    </row>
    <row r="68" spans="1:6">
      <c r="A68" s="90"/>
      <c r="C68" s="85"/>
      <c r="D68" s="85"/>
      <c r="F68" s="88"/>
    </row>
    <row r="69" spans="1:6">
      <c r="A69" s="91"/>
      <c r="B69" s="92"/>
      <c r="C69" s="93"/>
      <c r="D69" s="92"/>
      <c r="F69" s="88"/>
    </row>
    <row r="70" spans="1:6" ht="18.75" thickBot="1">
      <c r="A70" s="94"/>
      <c r="B70" s="75"/>
      <c r="C70" s="95"/>
      <c r="D70" s="75"/>
      <c r="E70" s="75"/>
      <c r="F70" s="96"/>
    </row>
    <row r="71" spans="1:6" hidden="1" outlineLevel="1">
      <c r="C71" s="2"/>
      <c r="D71" s="2"/>
      <c r="E71" s="2"/>
    </row>
    <row r="72" spans="1:6" hidden="1" outlineLevel="1">
      <c r="C72" s="2"/>
      <c r="D72" s="2"/>
      <c r="E72" s="2"/>
    </row>
    <row r="73" spans="1:6" hidden="1" outlineLevel="1">
      <c r="C73" s="2"/>
      <c r="D73" s="2"/>
      <c r="E73" s="2"/>
    </row>
    <row r="74" spans="1:6" hidden="1" outlineLevel="1">
      <c r="C74" s="2"/>
      <c r="D74" s="2"/>
      <c r="E74" s="2"/>
    </row>
    <row r="75" spans="1:6" hidden="1" outlineLevel="1">
      <c r="C75" s="2"/>
      <c r="D75" s="2"/>
      <c r="E75" s="2"/>
    </row>
    <row r="76" spans="1:6" hidden="1" outlineLevel="1">
      <c r="C76" s="2"/>
      <c r="D76" s="2"/>
      <c r="E76" s="2"/>
    </row>
    <row r="77" spans="1:6" hidden="1" outlineLevel="1">
      <c r="C77" s="2"/>
      <c r="D77" s="2"/>
      <c r="E77" s="2"/>
    </row>
    <row r="78" spans="1:6" hidden="1" outlineLevel="1">
      <c r="C78" s="2"/>
      <c r="D78" s="2"/>
      <c r="E78" s="2"/>
    </row>
    <row r="79" spans="1:6" collapsed="1">
      <c r="C79" s="2"/>
      <c r="D79" s="2"/>
      <c r="E79" s="2"/>
    </row>
    <row r="80" spans="1:6" ht="20.25">
      <c r="A80" s="97" t="s">
        <v>60</v>
      </c>
    </row>
    <row r="81" spans="1:1" ht="20.25">
      <c r="A81" s="97" t="s">
        <v>61</v>
      </c>
    </row>
    <row r="82" spans="1:1" ht="20.25">
      <c r="A82" s="97" t="s">
        <v>18</v>
      </c>
    </row>
    <row r="83" spans="1:1" ht="20.25">
      <c r="A83" s="97" t="s">
        <v>62</v>
      </c>
    </row>
    <row r="84" spans="1:1" ht="20.25">
      <c r="A84" s="97" t="s">
        <v>63</v>
      </c>
    </row>
  </sheetData>
  <sheetProtection sheet="1" selectLockedCells="1" autoFilter="0"/>
  <mergeCells count="28">
    <mergeCell ref="A58:H58"/>
    <mergeCell ref="A60:F60"/>
    <mergeCell ref="A42:B43"/>
    <mergeCell ref="A50:A57"/>
    <mergeCell ref="H52:H53"/>
    <mergeCell ref="H54:H57"/>
    <mergeCell ref="B57:G57"/>
    <mergeCell ref="C11:D11"/>
    <mergeCell ref="A12:B12"/>
    <mergeCell ref="C12:H12"/>
    <mergeCell ref="B13:F13"/>
    <mergeCell ref="A14:H14"/>
    <mergeCell ref="A2:C3"/>
    <mergeCell ref="D2:D4"/>
    <mergeCell ref="E2:H3"/>
    <mergeCell ref="A5:D5"/>
    <mergeCell ref="B6:D6"/>
    <mergeCell ref="E6:F6"/>
    <mergeCell ref="G6:H7"/>
    <mergeCell ref="B7:D7"/>
    <mergeCell ref="E7:F8"/>
    <mergeCell ref="B8:D8"/>
    <mergeCell ref="G8:H11"/>
    <mergeCell ref="A9:B9"/>
    <mergeCell ref="C9:D9"/>
    <mergeCell ref="E9:F9"/>
    <mergeCell ref="B10:D10"/>
    <mergeCell ref="E10:F11"/>
  </mergeCells>
  <dataValidations count="1">
    <dataValidation type="list" allowBlank="1" showInputMessage="1" showErrorMessage="1" sqref="B16:B41" xr:uid="{00E00028-0012-4D74-8C08-007B000C0026}">
      <formula1>$A$80:$A$84</formula1>
    </dataValidation>
  </dataValidations>
  <pageMargins left="0.35433070866141736" right="0.19685039370078738" top="0.70866141732283472" bottom="0.62992125984251968" header="0.31496062992125984" footer="0.47244094488188981"/>
  <pageSetup paperSize="9" scale="49" firstPageNumber="4294967295" orientation="portrait"/>
  <headerFooter alignWithMargins="0">
    <oddHeader>&amp;L&amp;G&amp;C&amp;"Arial,Gras"&amp;20NOTE DE FRAIS&amp;R&amp;14</oddHeader>
    <oddFooter>&amp;L&amp;12FE/ ADM / 01  -  version 2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"/>
  <sheetViews>
    <sheetView topLeftCell="A2" workbookViewId="0"/>
  </sheetViews>
  <sheetFormatPr defaultColWidth="11.42578125" defaultRowHeight="12.75"/>
  <sheetData/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frais</vt:lpstr>
      <vt:lpstr>Feuil1</vt:lpstr>
      <vt:lpstr>CV</vt:lpstr>
      <vt:lpstr>frais!Print_Area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</dc:creator>
  <cp:lastModifiedBy>LUIS.TORRES@correo.uis.edu.co</cp:lastModifiedBy>
  <cp:revision>1</cp:revision>
  <cp:lastPrinted>2023-03-13T09:17:35Z</cp:lastPrinted>
  <dcterms:created xsi:type="dcterms:W3CDTF">1998-05-18T17:25:30Z</dcterms:created>
  <dcterms:modified xsi:type="dcterms:W3CDTF">2023-09-13T13:18:48Z</dcterms:modified>
</cp:coreProperties>
</file>