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drawing+xml" PartName="/xl/drawings/drawing2.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4.xml"/>
  <Override ContentType="application/vnd.openxmlformats-officedocument.spreadsheetml.pivotTable+xml" PartName="/xl/pivotTables/pivotTable2.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2330" windowWidth="28800" xWindow="0" yWindow="0"/>
  </bookViews>
  <sheets>
    <sheet name="Cash Summary" sheetId="1" state="visible" r:id="rId1"/>
    <sheet name="Cash_Spent" sheetId="2" state="visible" r:id="rId2"/>
    <sheet name="Monthly Summary" sheetId="3" state="visible" r:id="rId3"/>
    <sheet name="Chart Data" sheetId="4" state="visible"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localSheetId="2" name="_xlnm.Print_Titles">'Monthly Summary'!$19:$20,'Monthly Summary'!$B:$B</definedName>
  </definedNames>
  <calcPr calcId="162913" fullCalcOnLoad="1"/>
  <pivotCaches>
    <pivotCache cacheId="0" r:id="rId5"/>
  </pivotCaches>
</workbook>
</file>

<file path=xl/styles.xml><?xml version="1.0" encoding="utf-8"?>
<styleSheet xmlns="http://schemas.openxmlformats.org/spreadsheetml/2006/main">
  <numFmts count="6">
    <numFmt formatCode="0.00_);\(0.00\)" numFmtId="164"/>
    <numFmt formatCode="_(@_)" numFmtId="165"/>
    <numFmt formatCode="_(&quot;$&quot;* #,##0.00_);_(&quot;$&quot;* \(#,##0.00\);_(&quot;$&quot;* &quot;-&quot;??_);_(@_)" numFmtId="166"/>
    <numFmt formatCode="_ * #,##0.00_ ;_ * \-#,##0.00_ ;_ * &quot;-&quot;??_ ;_ @_ " numFmtId="167"/>
    <numFmt formatCode="_ * #,##0_ ;_ * \-#,##0_ ;_ * &quot;-&quot;_ ;_ @_ " numFmtId="168"/>
    <numFmt formatCode="_ &quot;₹&quot;\ * #,##0_ ;_ &quot;₹&quot;\ * \-#,##0_ ;_ &quot;₹&quot;\ * &quot;-&quot;_ ;_ @_ " numFmtId="169"/>
  </numFmts>
  <fonts count="13">
    <font>
      <name val="Calibri"/>
      <family val="2"/>
      <color theme="1"/>
      <sz val="11"/>
      <scheme val="minor"/>
    </font>
    <font>
      <name val="Calibri"/>
      <family val="2"/>
      <color theme="1"/>
      <sz val="11"/>
      <scheme val="minor"/>
    </font>
    <font>
      <name val="Times New Roman"/>
      <family val="1"/>
      <color theme="3"/>
      <sz val="18"/>
      <scheme val="major"/>
    </font>
    <font>
      <name val="Calibri"/>
      <family val="2"/>
      <color theme="1"/>
      <sz val="12"/>
      <scheme val="minor"/>
    </font>
    <font>
      <name val="Calibri"/>
      <family val="2"/>
      <i val="1"/>
      <color theme="3"/>
      <sz val="22"/>
      <scheme val="minor"/>
    </font>
    <font>
      <name val="Times New Roman"/>
      <family val="1"/>
      <i val="1"/>
      <color theme="1" tint="0.3499862666707358"/>
      <sz val="13"/>
      <scheme val="major"/>
    </font>
    <font>
      <name val="Calibri"/>
      <family val="2"/>
      <color theme="0"/>
      <sz val="11"/>
      <scheme val="minor"/>
    </font>
    <font>
      <name val="Calibri"/>
      <family val="2"/>
      <color theme="3" tint="-0.249946592608417"/>
      <sz val="11"/>
      <scheme val="minor"/>
    </font>
    <font>
      <name val="Times New Roman"/>
      <family val="2"/>
      <color theme="5" tint="-0.499984740745262"/>
      <sz val="22"/>
      <scheme val="major"/>
    </font>
    <font>
      <name val="Calibri"/>
      <family val="2"/>
      <i val="1"/>
      <color theme="0" tint="-0.499984740745262"/>
      <sz val="11"/>
      <scheme val="minor"/>
    </font>
    <font>
      <name val="Calibri"/>
      <family val="2"/>
      <i val="1"/>
      <color theme="1"/>
      <sz val="11"/>
      <scheme val="minor"/>
    </font>
    <font>
      <name val="Times New Roman"/>
      <family val="1"/>
      <color theme="3"/>
      <sz val="14"/>
      <scheme val="major"/>
    </font>
    <font>
      <name val="Calibri"/>
      <family val="2"/>
      <color theme="1"/>
      <sz val="11"/>
      <u val="single"/>
      <scheme val="minor"/>
    </font>
  </fonts>
  <fills count="4">
    <fill>
      <patternFill/>
    </fill>
    <fill>
      <patternFill patternType="gray125"/>
    </fill>
    <fill>
      <patternFill patternType="solid">
        <fgColor theme="4"/>
        <bgColor indexed="64"/>
      </patternFill>
    </fill>
    <fill>
      <patternFill patternType="solid">
        <fgColor rgb="FFFFFFCC"/>
      </patternFill>
    </fill>
  </fills>
  <borders count="14">
    <border>
      <left/>
      <right/>
      <top/>
      <bottom/>
      <diagonal/>
    </border>
    <border>
      <left/>
      <right/>
      <top/>
      <bottom style="dotted">
        <color theme="0" tint="-0.3499862666707358"/>
      </bottom>
      <diagonal/>
    </border>
    <border>
      <left style="thin">
        <color theme="3" tint="0.7999511703848384"/>
      </left>
      <right style="thin">
        <color theme="3" tint="0.7999511703848384"/>
      </right>
      <top style="thin">
        <color theme="3" tint="0.7999511703848384"/>
      </top>
      <bottom/>
      <diagonal/>
    </border>
    <border>
      <left style="thin">
        <color theme="3" tint="0.7999511703848384"/>
      </left>
      <right style="thin">
        <color theme="3" tint="0.7999511703848384"/>
      </right>
      <top/>
      <bottom/>
      <diagonal/>
    </border>
    <border>
      <left style="thin">
        <color theme="3" tint="0.7999511703848384"/>
      </left>
      <right style="thin">
        <color theme="3" tint="0.7999511703848384"/>
      </right>
      <top/>
      <bottom style="thin">
        <color theme="3" tint="0.7999511703848384"/>
      </bottom>
      <diagonal/>
    </border>
    <border>
      <left style="thin">
        <color theme="3" tint="0.7999816888943144"/>
      </left>
      <right style="thin">
        <color theme="3" tint="0.7999816888943144"/>
      </right>
      <top style="thin">
        <color theme="3" tint="0.7999511703848384"/>
      </top>
      <bottom/>
      <diagonal/>
    </border>
    <border>
      <left style="thin">
        <color theme="3" tint="0.7999816888943144"/>
      </left>
      <right style="thin">
        <color theme="3" tint="0.7999816888943144"/>
      </right>
      <top/>
      <bottom style="thin">
        <color theme="3" tint="0.7999511703848384"/>
      </bottom>
      <diagonal/>
    </border>
    <border>
      <left style="thin">
        <color rgb="FFB2B2B2"/>
      </left>
      <right style="thin">
        <color rgb="FFB2B2B2"/>
      </right>
      <top style="thin">
        <color rgb="FFB2B2B2"/>
      </top>
      <bottom style="thin">
        <color rgb="FFB2B2B2"/>
      </bottom>
      <diagonal/>
    </border>
    <border>
      <left/>
      <right/>
      <top style="dotted">
        <color theme="0" tint="-0.3499862666707358"/>
      </top>
      <bottom/>
      <diagonal/>
    </border>
    <border>
      <left/>
      <right style="thick">
        <color theme="0"/>
      </right>
      <top/>
      <bottom style="dotted">
        <color theme="0" tint="-0.3499862666707358"/>
      </bottom>
      <diagonal/>
    </border>
    <border>
      <left style="thin">
        <color theme="3" tint="0.7999816888943144"/>
      </left>
      <right style="thin">
        <color theme="3" tint="0.7999816888943144"/>
      </right>
      <top style="thin">
        <color theme="3" tint="0.7999511703848384"/>
      </top>
      <bottom style="thin">
        <color theme="3" tint="0.7999511703848384"/>
      </bottom>
      <diagonal/>
    </border>
    <border>
      <left style="thin">
        <color theme="3" tint="0.7999816888943144"/>
      </left>
      <right/>
      <top/>
      <bottom/>
      <diagonal/>
    </border>
    <border>
      <left style="thin">
        <color theme="3" tint="0.7999816888943144"/>
      </left>
      <right style="thin">
        <color theme="3" tint="0.7999816888943144"/>
      </right>
      <top/>
      <bottom/>
      <diagonal/>
    </border>
    <border>
      <left style="thin">
        <color theme="3" tint="0.7999511703848384"/>
      </left>
      <right/>
      <top/>
      <bottom/>
      <diagonal/>
    </border>
  </borders>
  <cellStyleXfs count="11">
    <xf applyAlignment="1" borderId="0" fillId="0" fontId="1" numFmtId="0">
      <alignment wrapText="1"/>
    </xf>
    <xf borderId="0" fillId="0" fontId="1" numFmtId="166"/>
    <xf borderId="1" fillId="0" fontId="8" numFmtId="0"/>
    <xf borderId="0" fillId="0" fontId="1" numFmtId="9"/>
    <xf borderId="0" fillId="0" fontId="2" numFmtId="0"/>
    <xf borderId="0" fillId="0" fontId="7" numFmtId="0"/>
    <xf borderId="0" fillId="0" fontId="7" numFmtId="0"/>
    <xf borderId="0" fillId="0" fontId="1" numFmtId="167"/>
    <xf borderId="0" fillId="0" fontId="1" numFmtId="168"/>
    <xf borderId="0" fillId="0" fontId="1" numFmtId="169"/>
    <xf borderId="7" fillId="3" fontId="1" numFmtId="0"/>
  </cellStyleXfs>
  <cellXfs count="58">
    <xf applyAlignment="1" borderId="0" fillId="0" fontId="0" numFmtId="0" pivotButton="0" quotePrefix="0" xfId="0">
      <alignment wrapText="1"/>
    </xf>
    <xf borderId="1" fillId="0" fontId="8" numFmtId="0" pivotButton="0" quotePrefix="0" xfId="2"/>
    <xf applyAlignment="1" borderId="0" fillId="0" fontId="0" numFmtId="0" pivotButton="0" quotePrefix="0" xfId="0">
      <alignment wrapText="1"/>
    </xf>
    <xf applyAlignment="1" borderId="0" fillId="0" fontId="3" numFmtId="0" pivotButton="0" quotePrefix="0" xfId="0">
      <alignment vertical="center"/>
    </xf>
    <xf applyAlignment="1" borderId="0" fillId="0" fontId="3" numFmtId="0" pivotButton="0" quotePrefix="0" xfId="0">
      <alignment horizontal="right" vertical="center"/>
    </xf>
    <xf applyAlignment="1" borderId="0" fillId="0" fontId="3" numFmtId="0" pivotButton="0" quotePrefix="0" xfId="0">
      <alignment horizontal="center" vertical="center"/>
    </xf>
    <xf applyAlignment="1" borderId="0" fillId="0" fontId="3" numFmtId="0" pivotButton="0" quotePrefix="0" xfId="0">
      <alignment wrapText="1"/>
    </xf>
    <xf applyAlignment="1" borderId="0" fillId="0" fontId="0" numFmtId="164" pivotButton="0" quotePrefix="0" xfId="0">
      <alignment wrapText="1"/>
    </xf>
    <xf applyAlignment="1" borderId="0" fillId="0" fontId="3" numFmtId="0" pivotButton="1" quotePrefix="0" xfId="0">
      <alignment wrapText="1"/>
    </xf>
    <xf applyAlignment="1" borderId="0" fillId="0" fontId="3" numFmtId="0" pivotButton="0" quotePrefix="0" xfId="0">
      <alignment horizontal="center" vertical="center" wrapText="1"/>
    </xf>
    <xf applyAlignment="1" borderId="0" fillId="0" fontId="0" numFmtId="14" pivotButton="0" quotePrefix="0" xfId="0">
      <alignment horizontal="left" indent="2"/>
    </xf>
    <xf applyAlignment="1" borderId="0" fillId="0" fontId="3" numFmtId="0" pivotButton="0" quotePrefix="0" xfId="0">
      <alignment horizontal="left" indent="1" vertical="center"/>
    </xf>
    <xf applyAlignment="1" borderId="0" fillId="0" fontId="0" numFmtId="165" pivotButton="0" quotePrefix="0" xfId="0">
      <alignment horizontal="left" indent="1"/>
    </xf>
    <xf applyAlignment="1" borderId="0" fillId="0" fontId="0" numFmtId="165" pivotButton="0" quotePrefix="0" xfId="0">
      <alignment horizontal="left"/>
    </xf>
    <xf applyAlignment="1" borderId="0" fillId="0" fontId="0" numFmtId="164" pivotButton="0" quotePrefix="0" xfId="0">
      <alignment wrapText="1"/>
    </xf>
    <xf applyAlignment="1" borderId="1" fillId="2" fontId="7" numFmtId="0" pivotButton="0" quotePrefix="0" xfId="5">
      <alignment horizontal="center" vertical="center"/>
    </xf>
    <xf applyAlignment="1" borderId="0" fillId="0" fontId="0" numFmtId="164" pivotButton="0" quotePrefix="0" xfId="1">
      <alignment horizontal="right"/>
    </xf>
    <xf applyAlignment="1" borderId="0" fillId="0" fontId="0" numFmtId="40" pivotButton="0" quotePrefix="0" xfId="1">
      <alignment horizontal="right" indent="1"/>
    </xf>
    <xf applyAlignment="1" borderId="0" fillId="0" fontId="0" numFmtId="14"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indent="1" wrapText="1"/>
    </xf>
    <xf applyAlignment="1" borderId="0" fillId="0" fontId="0" numFmtId="0" pivotButton="0" quotePrefix="0" xfId="0">
      <alignment wrapText="1"/>
    </xf>
    <xf applyAlignment="1" borderId="0" fillId="0" fontId="0" numFmtId="0" pivotButton="1" quotePrefix="0" xfId="0">
      <alignment wrapText="1"/>
    </xf>
    <xf applyAlignment="1" borderId="0" fillId="0" fontId="0" numFmtId="0" pivotButton="0" quotePrefix="0" xfId="0">
      <alignment horizontal="center" wrapText="1"/>
    </xf>
    <xf applyAlignment="1" borderId="0" fillId="0" fontId="8" numFmtId="0" pivotButton="0" quotePrefix="0" xfId="2">
      <alignment vertical="center"/>
    </xf>
    <xf applyAlignment="1" borderId="9" fillId="2" fontId="7" numFmtId="0" pivotButton="0" quotePrefix="0" xfId="5">
      <alignment vertical="center"/>
    </xf>
    <xf applyAlignment="1" borderId="0" fillId="0" fontId="6" numFmtId="0" pivotButton="0" quotePrefix="0" xfId="0">
      <alignment wrapText="1"/>
    </xf>
    <xf applyAlignment="1" borderId="0" fillId="0" fontId="10" numFmtId="0" pivotButton="0" quotePrefix="0" xfId="0">
      <alignment vertical="center"/>
    </xf>
    <xf applyAlignment="1" borderId="0" fillId="0" fontId="11" numFmtId="0" pivotButton="1" quotePrefix="0" xfId="0">
      <alignment horizontal="left" vertical="top" wrapText="1"/>
    </xf>
    <xf applyAlignment="1" borderId="0" fillId="0" fontId="0" numFmtId="0" pivotButton="0" quotePrefix="0" xfId="0">
      <alignment wrapText="1"/>
    </xf>
    <xf applyAlignment="1" borderId="0" fillId="0" fontId="0" numFmtId="0" pivotButton="0" quotePrefix="0" xfId="0">
      <alignment wrapText="1"/>
    </xf>
    <xf applyAlignment="1" borderId="5" fillId="0" fontId="4" numFmtId="9" pivotButton="0" quotePrefix="0" xfId="3">
      <alignment horizontal="center" vertical="center"/>
    </xf>
    <xf applyAlignment="1" borderId="6" fillId="0" fontId="4" numFmtId="9" pivotButton="0" quotePrefix="0" xfId="3">
      <alignment horizontal="center" vertical="center"/>
    </xf>
    <xf applyAlignment="1" borderId="0" fillId="0" fontId="2" numFmtId="0" pivotButton="0" quotePrefix="0" xfId="4">
      <alignment horizontal="left"/>
    </xf>
    <xf applyAlignment="1" borderId="3" fillId="0" fontId="5" numFmtId="0" pivotButton="0" quotePrefix="0" xfId="0">
      <alignment horizontal="center" vertical="center" wrapText="1"/>
    </xf>
    <xf applyAlignment="1" borderId="4" fillId="0" fontId="5" numFmtId="0" pivotButton="0" quotePrefix="0" xfId="0">
      <alignment horizontal="center" vertical="center" wrapText="1"/>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2" fillId="0" fontId="6" numFmtId="0" pivotButton="0" quotePrefix="0" xfId="0">
      <alignment horizontal="center" wrapText="1"/>
    </xf>
    <xf applyAlignment="1" borderId="3" fillId="0" fontId="6" numFmtId="0" pivotButton="0" quotePrefix="0" xfId="0">
      <alignment horizontal="center" wrapText="1"/>
    </xf>
    <xf applyAlignment="1" borderId="8" fillId="0" fontId="0" numFmtId="0" pivotButton="0" quotePrefix="0" xfId="0">
      <alignment horizontal="center" wrapText="1"/>
    </xf>
    <xf applyAlignment="1" borderId="0" fillId="0" fontId="6" numFmtId="0" pivotButton="0" quotePrefix="0" xfId="0">
      <alignment horizontal="center" wrapText="1"/>
    </xf>
    <xf applyAlignment="1" borderId="0" fillId="0" fontId="2" numFmtId="0" pivotButton="0" quotePrefix="0" xfId="4">
      <alignment horizontal="left" vertical="center"/>
    </xf>
    <xf applyAlignment="1" borderId="0" fillId="0" fontId="8" numFmtId="0" pivotButton="0" quotePrefix="0" xfId="2">
      <alignment horizontal="left" vertical="center"/>
    </xf>
    <xf applyAlignment="1" borderId="1" fillId="0" fontId="8" numFmtId="0" pivotButton="0" quotePrefix="0" xfId="2">
      <alignment horizontal="left" vertical="center"/>
    </xf>
    <xf applyAlignment="1" borderId="8" fillId="0" fontId="9" numFmtId="0" pivotButton="0" quotePrefix="0" xfId="2">
      <alignment horizontal="left" wrapText="1"/>
    </xf>
    <xf applyAlignment="1" borderId="0" fillId="0" fontId="12" numFmtId="0" pivotButton="0" quotePrefix="0" xfId="0">
      <alignment wrapText="1"/>
    </xf>
    <xf borderId="0" fillId="0" fontId="0" numFmtId="0" pivotButton="0" quotePrefix="0" xfId="0"/>
    <xf borderId="1" fillId="0" fontId="0" numFmtId="0" pivotButton="0" quotePrefix="0" xfId="0"/>
    <xf borderId="8" fillId="0" fontId="0" numFmtId="0" pivotButton="0" quotePrefix="0" xfId="0"/>
    <xf borderId="3" fillId="0" fontId="0" numFmtId="0" pivotButton="0" quotePrefix="0" xfId="0"/>
    <xf applyAlignment="1" borderId="0" fillId="0" fontId="0" numFmtId="165" pivotButton="0" quotePrefix="0" xfId="0">
      <alignment horizontal="left"/>
    </xf>
    <xf applyAlignment="1" borderId="0" fillId="0" fontId="0" numFmtId="164" pivotButton="0" quotePrefix="0" xfId="1">
      <alignment horizontal="right"/>
    </xf>
    <xf applyAlignment="1" borderId="0" fillId="0" fontId="0" numFmtId="164" pivotButton="0" quotePrefix="0" xfId="0">
      <alignment wrapText="1"/>
    </xf>
    <xf borderId="4" fillId="0" fontId="0" numFmtId="0" pivotButton="0" quotePrefix="0" xfId="0"/>
    <xf applyAlignment="1" borderId="10" fillId="0" fontId="4" numFmtId="9" pivotButton="0" quotePrefix="0" xfId="3">
      <alignment horizontal="center" vertical="center"/>
    </xf>
    <xf borderId="6" fillId="0" fontId="0" numFmtId="0" pivotButton="0" quotePrefix="0" xfId="0"/>
    <xf applyAlignment="1" borderId="0" fillId="0" fontId="0" numFmtId="165" pivotButton="0" quotePrefix="0" xfId="0">
      <alignment horizontal="left" indent="1"/>
    </xf>
  </cellXfs>
  <cellStyles count="11">
    <cellStyle builtinId="0" name="Normal" xfId="0"/>
    <cellStyle builtinId="4" name="Moneda" xfId="1"/>
    <cellStyle builtinId="15" name="Título" xfId="2"/>
    <cellStyle builtinId="5" name="Porcentaje" xfId="3"/>
    <cellStyle builtinId="16" name="Encabezado 1" xfId="4"/>
    <cellStyle builtinId="8" name="Hipervínculo" xfId="5"/>
    <cellStyle builtinId="9" name="Hipervínculo visitado" xfId="6"/>
    <cellStyle builtinId="3" name="Millares" xfId="7"/>
    <cellStyle builtinId="6" name="Millares [0]" xfId="8"/>
    <cellStyle builtinId="7" name="Moneda [0]" xfId="9"/>
    <cellStyle builtinId="10" name="Notas" xfId="10"/>
  </cellStyles>
  <dxfs count="60">
    <dxf>
      <font>
        <color rgb="FFC00000"/>
      </font>
    </dxf>
    <dxf>
      <font>
        <color theme="7" tint="-0.499984740745262"/>
      </font>
    </dxf>
    <dxf>
      <font>
        <color theme="4" tint="-0.499984740745262"/>
      </font>
    </dxf>
    <dxf>
      <font>
        <name val="Calibri"/>
        <strike val="0"/>
        <outline val="0"/>
        <shadow val="0"/>
        <condense val="0"/>
        <color theme="1"/>
        <extend val="0"/>
        <sz val="11"/>
        <vertAlign val="baseline"/>
        <scheme val="minor"/>
      </font>
      <numFmt formatCode="d/mm/yyyy" numFmtId="19"/>
      <alignment horizontal="left" indent="2" vertical="bottom"/>
    </dxf>
    <dxf>
      <font>
        <sz val="11"/>
      </font>
    </dxf>
    <dxf>
      <font>
        <sz val="11"/>
      </font>
    </dxf>
    <dxf>
      <font>
        <sz val="11"/>
      </font>
    </dxf>
    <dxf>
      <numFmt formatCode="0.00_);\(0.00\)" numFmtId="168"/>
    </dxf>
    <dxf>
      <font>
        <sz val="12"/>
      </font>
    </dxf>
    <dxf>
      <font>
        <sz val="12"/>
      </font>
    </dxf>
    <dxf>
      <font>
        <sz val="12"/>
      </font>
    </dxf>
    <dxf>
      <font>
        <sz val="9"/>
      </font>
    </dxf>
    <dxf>
      <font>
        <sz val="9"/>
      </font>
    </dxf>
    <dxf>
      <alignment horizontal="right"/>
    </dxf>
    <dxf>
      <alignment horizontal="right"/>
    </dxf>
    <dxf>
      <font>
        <sz val="14"/>
      </font>
    </dxf>
    <dxf>
      <alignment horizontal="left"/>
    </dxf>
    <dxf>
      <font>
        <name val="Times New Roman"/>
        <strike val="0"/>
        <outline val="0"/>
        <shadow val="0"/>
        <condense val="0"/>
        <color theme="3"/>
        <extend val="0"/>
        <sz val="18"/>
        <vertAlign val="baseline"/>
        <scheme val="major"/>
      </font>
    </dxf>
    <dxf>
      <numFmt formatCode="0.00_);\(0.00\)" numFmtId="168"/>
    </dxf>
    <dxf>
      <font>
        <sz val="9"/>
      </font>
    </dxf>
    <dxf>
      <font>
        <sz val="12"/>
      </font>
    </dxf>
    <dxf>
      <font>
        <sz val="12"/>
      </font>
    </dxf>
    <dxf>
      <font>
        <sz val="9"/>
      </font>
    </dxf>
    <dxf>
      <alignment vertical="top"/>
    </dxf>
    <dxf>
      <alignment vertical="top"/>
    </dxf>
    <dxf>
      <font>
        <sz val="8"/>
      </font>
    </dxf>
    <dxf>
      <font>
        <sz val="8"/>
      </font>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0.00_);[Red]\(#,##0.00\)" numFmtId="170"/>
      <alignment horizontal="right" indent="1" vertical="bottom"/>
    </dxf>
    <dxf>
      <font>
        <name val="Calibri"/>
        <strike val="0"/>
        <outline val="0"/>
        <shadow val="0"/>
        <color theme="1"/>
        <sz val="11"/>
        <vertAlign val="baseline"/>
        <scheme val="minor"/>
      </font>
      <numFmt formatCode="_(@_)" numFmtId="169"/>
      <alignment horizontal="left" indent="1" vertical="bottom"/>
    </dxf>
    <dxf>
      <font>
        <name val="Calibri"/>
        <strike val="0"/>
        <outline val="0"/>
        <shadow val="0"/>
        <color theme="1"/>
        <sz val="11"/>
        <vertAlign val="baseline"/>
        <scheme val="minor"/>
      </font>
      <numFmt formatCode="m/d/yyyy" numFmtId="171"/>
      <alignment horizontal="left" indent="2" vertical="bottom"/>
    </dxf>
    <dxf>
      <font>
        <name val="Calibri"/>
        <strike val="0"/>
        <outline val="0"/>
        <shadow val="0"/>
        <color rgb="FF000000"/>
        <sz val="11"/>
        <vertAlign val="baseline"/>
      </font>
    </dxf>
    <dxf>
      <font>
        <name val="Calibri"/>
        <strike val="0"/>
        <outline val="0"/>
        <shadow val="0"/>
        <condense val="0"/>
        <color theme="1"/>
        <extend val="0"/>
        <sz val="12"/>
        <vertAlign val="baseline"/>
        <scheme val="minor"/>
      </font>
      <fill>
        <patternFill>
          <fgColor indexed="64"/>
          <bgColor indexed="65"/>
        </patternFill>
      </fill>
      <alignment horizontal="right" vertical="center"/>
    </dxf>
    <dxf>
      <font>
        <name val="Calibri"/>
        <strike val="0"/>
        <outline val="0"/>
        <shadow val="0"/>
        <color theme="1"/>
        <sz val="11"/>
        <vertAlign val="baseline"/>
        <scheme val="minor"/>
      </font>
      <numFmt formatCode="0.00_);\(0.00\)" numFmtId="168"/>
    </dxf>
    <dxf>
      <font>
        <name val="Calibri"/>
        <strike val="0"/>
        <outline val="0"/>
        <shadow val="0"/>
        <color theme="1"/>
        <sz val="11"/>
        <vertAlign val="baseline"/>
        <scheme val="minor"/>
      </font>
      <numFmt formatCode="0.00_);\(0.00\)" numFmtId="168"/>
    </dxf>
    <dxf>
      <font>
        <name val="Calibri"/>
        <strike val="0"/>
        <outline val="0"/>
        <shadow val="0"/>
        <condense val="0"/>
        <color theme="1"/>
        <extend val="0"/>
        <sz val="11"/>
        <vertAlign val="baseline"/>
        <scheme val="minor"/>
      </font>
      <numFmt formatCode="_(@_)" numFmtId="169"/>
      <fill>
        <patternFill>
          <fgColor indexed="64"/>
          <bgColor indexed="65"/>
        </patternFill>
      </fill>
      <alignment horizontal="left" vertical="bottom"/>
      <border outline="0">
        <left/>
        <right/>
        <top/>
        <bottom/>
      </border>
    </dxf>
    <dxf>
      <font>
        <name val="Calibri"/>
        <strike val="0"/>
        <outline val="0"/>
        <shadow val="0"/>
        <color theme="1"/>
        <sz val="11"/>
        <vertAlign val="baseline"/>
        <scheme val="minor"/>
      </font>
      <numFmt formatCode="_(@_)" numFmtId="169"/>
      <alignment horizontal="left" relativeIndent="-1" vertical="bottom"/>
    </dxf>
    <dxf>
      <font>
        <name val="Calibri"/>
        <strike val="0"/>
        <outline val="0"/>
        <shadow val="0"/>
        <color theme="1"/>
        <sz val="10"/>
        <vertAlign val="baseline"/>
        <scheme val="minor"/>
      </font>
    </dxf>
    <dxf>
      <font>
        <name val="Calibri"/>
        <strike val="0"/>
        <outline val="0"/>
        <shadow val="0"/>
        <color theme="1"/>
        <sz val="11"/>
        <vertAlign val="baseline"/>
        <scheme val="minor"/>
      </font>
    </dxf>
    <dxf>
      <font>
        <name val="Calibri"/>
        <strike val="0"/>
        <outline val="0"/>
        <shadow val="0"/>
        <color theme="1"/>
        <sz val="12"/>
        <vertAlign val="baseline"/>
        <scheme val="minor"/>
      </font>
      <alignment vertical="center"/>
    </dxf>
    <dxf>
      <font>
        <color theme="3"/>
      </font>
    </dxf>
    <dxf>
      <font>
        <color theme="1"/>
      </font>
      <fill>
        <patternFill>
          <bgColor theme="6" tint="0.7999816888943144"/>
        </patternFill>
      </fill>
      <border>
        <bottom style="medium">
          <color theme="0" tint="-0.1499679555650502"/>
        </bottom>
        <vertical style="thick">
          <color theme="0"/>
        </vertical>
      </border>
    </dxf>
    <dxf>
      <font>
        <color theme="3"/>
      </font>
      <border>
        <left/>
        <right/>
        <top/>
        <bottom/>
        <vertical/>
        <horizontal/>
      </border>
    </dxf>
    <dxf>
      <font>
        <color theme="3"/>
      </font>
      <border>
        <vertical style="thick">
          <color theme="0"/>
        </vertical>
        <horizontal style="thin">
          <color theme="0" tint="-0.1499679555650502"/>
        </horizontal>
      </border>
    </dxf>
    <dxf>
      <font>
        <color theme="1"/>
      </font>
      <fill>
        <patternFill>
          <bgColor theme="6" tint="0.7999816888943144"/>
        </patternFill>
      </fill>
      <border>
        <bottom style="medium">
          <color theme="0" tint="-0.1499679555650502"/>
        </bottom>
        <vertical style="thick">
          <color theme="0"/>
        </vertical>
      </border>
    </dxf>
    <dxf>
      <font>
        <color theme="3"/>
      </font>
      <border>
        <left/>
        <right/>
        <top style="dotted">
          <color theme="3" tint="0.3999450666829432"/>
        </top>
        <bottom/>
        <vertical/>
        <horizontal/>
      </border>
    </dxf>
    <dxf>
      <font>
        <color theme="3"/>
      </font>
      <border>
        <vertical style="thick">
          <color theme="0"/>
        </vertical>
        <horizontal style="thin">
          <color theme="0" tint="-0.1499679555650502"/>
        </horizontal>
      </border>
    </dxf>
    <dxf>
      <font>
        <name val="Times New Roman"/>
        <color theme="3"/>
        <sz val="12"/>
        <scheme val="major"/>
      </font>
    </dxf>
    <dxf>
      <font>
        <color theme="3"/>
        <sz val="11"/>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
        </patternFill>
      </fill>
      <border>
        <bottom style="medium">
          <color theme="0" tint="-0.1499374370555742"/>
        </bottom>
        <vertical style="thick">
          <color theme="0"/>
        </vertical>
      </border>
    </dxf>
    <dxf>
      <font/>
      <border>
        <top style="dotted">
          <color theme="0" tint="-0.499984740745262"/>
        </top>
      </border>
    </dxf>
    <dxf>
      <font>
        <color theme="3"/>
      </font>
      <border>
        <horizontal style="thin">
          <color theme="0" tint="-0.1499679555650502"/>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
        </patternFill>
      </fill>
    </dxf>
    <dxf>
      <font>
        <color theme="1"/>
      </font>
      <fill>
        <patternFill>
          <bgColor theme="6" tint="0.7999816888943144"/>
        </patternFill>
      </fill>
      <border>
        <vertical style="thick">
          <color theme="0"/>
        </vertical>
      </border>
    </dxf>
    <dxf>
      <font/>
      <border>
        <top style="dotted">
          <color theme="0" tint="-0.499984740745262"/>
        </top>
        <bottom/>
      </border>
    </dxf>
    <dxf>
      <font>
        <color theme="3"/>
      </font>
    </dxf>
  </dxfs>
  <tableStyles count="5" defaultPivotStyle="Monthly Summary" defaultTableStyle="Cash Spent Table">
    <tableStyle count="6" name="Cash Spent Table" pivot="0">
      <tableStyleElement dxfId="59" type="wholeTable"/>
      <tableStyleElement dxfId="58" type="headerRow"/>
      <tableStyleElement dxfId="57" type="totalRow"/>
      <tableStyleElement dxfId="56" type="secondRowStripe"/>
      <tableStyleElement dxfId="55" type="firstColumnStripe"/>
      <tableStyleElement dxfId="54" type="secondColumnStripe"/>
    </tableStyle>
    <tableStyle count="5" name="CashSummaryTable" pivot="0">
      <tableStyleElement dxfId="53" type="wholeTable"/>
      <tableStyleElement dxfId="52" type="headerRow"/>
      <tableStyleElement dxfId="51" type="totalRow"/>
      <tableStyleElement dxfId="50" type="firstColumnStripe"/>
      <tableStyleElement dxfId="49" type="secondColumnStripe"/>
    </tableStyle>
    <tableStyle count="8" name="Money Tracker" pivot="0" table="0">
      <tableStyleElement dxfId="48" type="wholeTable"/>
      <tableStyleElement dxfId="47" type="headerRow"/>
    </tableStyle>
    <tableStyle count="3" name="Monthly Summary" table="0">
      <tableStyleElement dxfId="46" type="wholeTable"/>
      <tableStyleElement dxfId="45" type="headerRow"/>
      <tableStyleElement dxfId="44" type="totalRow"/>
    </tableStyle>
    <tableStyle count="4" name="Monthly Summary PivotTable data" table="0">
      <tableStyleElement dxfId="43" type="wholeTable"/>
      <tableStyleElement dxfId="42" type="headerRow"/>
      <tableStyleElement dxfId="41" type="totalRow"/>
      <tableStyleElement dxfId="40" type="firstRowSubheading"/>
    </tableStyle>
  </tableStyle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pivotCache/pivotCacheDefinition1.xml" Type="http://schemas.openxmlformats.org/officeDocument/2006/relationships/pivotCacheDefinition" /><Relationship Id="rId6" Target="styles.xml" Type="http://schemas.openxmlformats.org/officeDocument/2006/relationships/styles" /><Relationship Id="rId7"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plotArea>
      <layout>
        <manualLayout>
          <layoutTarget val="inner"/>
          <xMode val="edge"/>
          <yMode val="edge"/>
          <wMode val="factor"/>
          <hMode val="factor"/>
          <x val="0.4066006377239291"/>
          <y val="0.03400071579134746"/>
          <w val="0.6350538057742782"/>
          <h val="0.8376143965571815"/>
        </manualLayout>
      </layout>
      <barChart>
        <barDir val="col"/>
        <grouping val="clustered"/>
        <varyColors val="0"/>
        <ser>
          <idx val="0"/>
          <order val="0"/>
          <tx>
            <v>Cash</v>
          </tx>
          <spPr>
            <a:ln>
              <a:prstDash val="solid"/>
            </a:ln>
          </spPr>
          <invertIfNegative val="0"/>
          <dPt>
            <idx val="0"/>
            <invertIfNegative val="0"/>
            <bubble3D val="0"/>
            <spPr>
              <a:gradFill>
                <a:gsLst>
                  <a:gs pos="25000">
                    <a:srgbClr val="92D050"/>
                  </a:gs>
                  <a:gs pos="50000">
                    <a:srgbClr val="FFC000"/>
                  </a:gs>
                  <a:gs pos="75000">
                    <a:srgbClr val="FF0000"/>
                  </a:gs>
                </a:gsLst>
                <a:lin ang="5400000" scaled="0"/>
              </a:gradFill>
              <a:ln>
                <a:prstDash val="solid"/>
              </a:ln>
            </spPr>
          </dPt>
          <cat>
            <strLit>
              <ptCount val="1"/>
              <pt idx="0">
                <v>Cash</v>
              </pt>
            </strLit>
          </cat>
          <val>
            <numRef>
              <f>'Cash Summary'!$B$22</f>
              <numCache>
                <formatCode>0%</formatCode>
                <ptCount val="1"/>
                <pt idx="0">
                  <v>0.7362162162162162</v>
                </pt>
              </numCache>
            </numRef>
          </val>
        </ser>
        <dLbls>
          <showLegendKey val="0"/>
          <showVal val="0"/>
          <showCatName val="0"/>
          <showSerName val="0"/>
          <showPercent val="0"/>
          <showBubbleSize val="0"/>
        </dLbls>
        <gapWidth val="18"/>
        <axId val="581534232"/>
        <axId val="567614184"/>
      </barChart>
      <catAx>
        <axId val="581534232"/>
        <scaling>
          <orientation val="minMax"/>
        </scaling>
        <delete val="1"/>
        <axPos val="b"/>
        <numFmt formatCode="General" sourceLinked="0"/>
        <majorTickMark val="out"/>
        <minorTickMark val="none"/>
        <tickLblPos val="nextTo"/>
        <crossAx val="567614184"/>
        <crosses val="autoZero"/>
        <auto val="1"/>
        <lblAlgn val="ctr"/>
        <lblOffset val="100"/>
        <noMultiLvlLbl val="0"/>
      </catAx>
      <valAx>
        <axId val="567614184"/>
        <scaling>
          <orientation val="minMax"/>
          <max val="1"/>
          <min val="0"/>
        </scaling>
        <delete val="0"/>
        <axPos val="l"/>
        <numFmt formatCode="0%" sourceLinked="0"/>
        <majorTickMark val="out"/>
        <minorTickMark val="none"/>
        <tickLblPos val="nextTo"/>
        <spPr>
          <a:ln w="0">
            <a:solidFill>
              <a:schemeClr val="tx2"/>
            </a:solidFill>
            <a:prstDash val="sysDot"/>
          </a:ln>
        </spPr>
        <txPr>
          <a:bodyPr/>
          <a:lstStyle/>
          <a:p>
            <a:pPr>
              <a:defRPr i="1" sz="1100">
                <a:solidFill>
                  <a:schemeClr val="tx2"/>
                </a:solidFill>
              </a:defRPr>
            </a:pPr>
            <a:r>
              <a:t>None</a:t>
            </a:r>
            <a:endParaRPr lang="en-US"/>
          </a:p>
        </txPr>
        <crossAx val="581534232"/>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pivotSource>
    <name>[model_mother.xlsx]Chart Data!AccountSummaryPivotTable</name>
    <fmtId val="17"/>
  </pivotSource>
  <chart>
    <pivotFmts>
      <pivotFmt>
        <idx val="0"/>
        <spPr>
          <a:solidFill>
            <a:schemeClr val="accent1"/>
          </a:solidFill>
          <a:ln>
            <a:noFill/>
            <a:prstDash val="solid"/>
          </a:ln>
        </spPr>
        <marker>
          <symbol val="none"/>
          <spPr>
            <a:ln>
              <a:prstDash val="solid"/>
            </a:ln>
          </spPr>
        </marker>
      </pivotFmt>
      <pivotFmt>
        <idx val="1"/>
        <spPr>
          <a:solidFill>
            <a:schemeClr val="accent1"/>
          </a:solidFill>
          <a:ln>
            <a:noFill/>
            <a:prstDash val="solid"/>
          </a:ln>
        </spPr>
        <marker>
          <symbol val="none"/>
          <spPr>
            <a:ln>
              <a:prstDash val="solid"/>
            </a:ln>
          </spPr>
        </marker>
      </pivotFmt>
      <pivotFmt>
        <idx val="2"/>
        <spPr>
          <a:solidFill>
            <a:schemeClr val="accent1"/>
          </a:solidFill>
          <a:ln>
            <a:noFill/>
            <a:prstDash val="solid"/>
          </a:ln>
        </spPr>
        <marker>
          <symbol val="none"/>
          <spPr>
            <a:ln>
              <a:prstDash val="solid"/>
            </a:ln>
          </spPr>
        </marker>
      </pivotFmt>
      <pivotFmt>
        <idx val="3"/>
        <spPr>
          <a:solidFill>
            <a:schemeClr val="accent1"/>
          </a:solidFill>
          <a:ln>
            <a:noFill/>
            <a:prstDash val="solid"/>
          </a:ln>
        </spPr>
        <marker>
          <symbol val="none"/>
          <spPr>
            <a:ln>
              <a:prstDash val="solid"/>
            </a:ln>
          </spPr>
        </marker>
      </pivotFmt>
      <pivotFmt>
        <idx val="4"/>
        <spPr>
          <a:solidFill>
            <a:schemeClr val="accent1"/>
          </a:solidFill>
          <a:ln>
            <a:noFill/>
            <a:prstDash val="solid"/>
          </a:ln>
        </spPr>
        <marker>
          <symbol val="none"/>
          <spPr>
            <a:ln>
              <a:prstDash val="solid"/>
            </a:ln>
          </spPr>
        </marker>
      </pivotFmt>
      <pivotFmt>
        <idx val="5"/>
        <spPr>
          <a:solidFill>
            <a:schemeClr val="accent1"/>
          </a:solidFill>
          <a:ln>
            <a:noFill/>
            <a:prstDash val="solid"/>
          </a:ln>
        </spPr>
        <marker>
          <symbol val="none"/>
          <spPr>
            <a:ln>
              <a:prstDash val="solid"/>
            </a:ln>
          </spPr>
        </marker>
      </pivotFmt>
    </pivotFmts>
    <plotArea>
      <layout/>
      <barChart>
        <barDir val="col"/>
        <grouping val="clustered"/>
        <varyColors val="0"/>
        <ser>
          <idx val="0"/>
          <order val="0"/>
          <tx>
            <strRef>
              <f>'Chart Data'!$C$3:$C$4</f>
              <strCache>
                <ptCount val="1"/>
                <pt idx="0">
                  <v>Checking</v>
                </pt>
              </strCache>
            </strRef>
          </tx>
          <spPr>
            <a:solidFill>
              <a:schemeClr val="accent1"/>
            </a:solidFill>
            <a:ln>
              <a:noFill/>
              <a:prstDash val="solid"/>
            </a:ln>
          </spPr>
          <invertIfNegative val="0"/>
          <cat>
            <strRef>
              <f>'Chart Data'!$B$5:$B$11</f>
              <strCache>
                <ptCount val="6"/>
                <pt idx="0">
                  <v>Jan</v>
                </pt>
                <pt idx="1">
                  <v>Mar</v>
                </pt>
                <pt idx="2">
                  <v>Sep</v>
                </pt>
                <pt idx="3">
                  <v>Oct</v>
                </pt>
                <pt idx="4">
                  <v>Nov</v>
                </pt>
                <pt idx="5">
                  <v>Dec</v>
                </pt>
              </strCache>
            </strRef>
          </cat>
          <val>
            <numRef>
              <f>'Chart Data'!$C$5:$C$11</f>
              <numCache>
                <formatCode>0.00_);\(0.00\)</formatCode>
                <ptCount val="6"/>
                <pt idx="1">
                  <v>68</v>
                </pt>
                <pt idx="2">
                  <v>45</v>
                </pt>
                <pt idx="3">
                  <v>123</v>
                </pt>
                <pt idx="4">
                  <v>230</v>
                </pt>
                <pt idx="5">
                  <v>30</v>
                </pt>
              </numCache>
            </numRef>
          </val>
        </ser>
        <ser>
          <idx val="1"/>
          <order val="1"/>
          <tx>
            <strRef>
              <f>'Chart Data'!$D$3:$D$4</f>
              <strCache>
                <ptCount val="1"/>
                <pt idx="0">
                  <v>Savings</v>
                </pt>
              </strCache>
            </strRef>
          </tx>
          <spPr>
            <a:solidFill>
              <a:schemeClr val="accent2"/>
            </a:solidFill>
            <a:ln>
              <a:noFill/>
              <a:prstDash val="solid"/>
            </a:ln>
          </spPr>
          <invertIfNegative val="0"/>
          <cat>
            <strRef>
              <f>'Chart Data'!$B$5:$B$11</f>
              <strCache>
                <ptCount val="6"/>
                <pt idx="0">
                  <v>Jan</v>
                </pt>
                <pt idx="1">
                  <v>Mar</v>
                </pt>
                <pt idx="2">
                  <v>Sep</v>
                </pt>
                <pt idx="3">
                  <v>Oct</v>
                </pt>
                <pt idx="4">
                  <v>Nov</v>
                </pt>
                <pt idx="5">
                  <v>Dec</v>
                </pt>
              </strCache>
            </strRef>
          </cat>
          <val>
            <numRef>
              <f>'Chart Data'!$D$5:$D$11</f>
              <numCache>
                <formatCode>0.00_);\(0.00\)</formatCode>
                <ptCount val="6"/>
                <pt idx="0">
                  <v>50</v>
                </pt>
                <pt idx="2">
                  <v>230</v>
                </pt>
                <pt idx="4">
                  <v>100</v>
                </pt>
                <pt idx="5">
                  <v>70</v>
                </pt>
              </numCache>
            </numRef>
          </val>
        </ser>
        <ser>
          <idx val="2"/>
          <order val="2"/>
          <tx>
            <strRef>
              <f>'Chart Data'!$E$3:$E$4</f>
              <strCache>
                <ptCount val="1"/>
                <pt idx="0">
                  <v>Other</v>
                </pt>
              </strCache>
            </strRef>
          </tx>
          <spPr>
            <a:solidFill>
              <a:schemeClr val="accent3"/>
            </a:solidFill>
            <a:ln>
              <a:noFill/>
              <a:prstDash val="solid"/>
            </a:ln>
          </spPr>
          <invertIfNegative val="0"/>
          <cat>
            <strRef>
              <f>'Chart Data'!$B$5:$B$11</f>
              <strCache>
                <ptCount val="6"/>
                <pt idx="0">
                  <v>Jan</v>
                </pt>
                <pt idx="1">
                  <v>Mar</v>
                </pt>
                <pt idx="2">
                  <v>Sep</v>
                </pt>
                <pt idx="3">
                  <v>Oct</v>
                </pt>
                <pt idx="4">
                  <v>Nov</v>
                </pt>
                <pt idx="5">
                  <v>Dec</v>
                </pt>
              </strCache>
            </strRef>
          </cat>
          <val>
            <numRef>
              <f>'Chart Data'!$E$5:$E$11</f>
              <numCache>
                <formatCode>0.00_);\(0.00\)</formatCode>
                <ptCount val="6"/>
                <pt idx="0">
                  <v>30</v>
                </pt>
              </numCache>
            </numRef>
          </val>
        </ser>
        <dLbls>
          <showLegendKey val="0"/>
          <showVal val="0"/>
          <showCatName val="0"/>
          <showSerName val="0"/>
          <showPercent val="0"/>
          <showBubbleSize val="0"/>
        </dLbls>
        <gapWidth val="219"/>
        <overlap val="-27"/>
        <axId val="567614576"/>
        <axId val="567613792"/>
      </barChart>
      <catAx>
        <axId val="567614576"/>
        <scaling>
          <orientation val="minMax"/>
        </scaling>
        <delete val="0"/>
        <axPos val="b"/>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3792"/>
        <crosses val="autoZero"/>
        <auto val="1"/>
        <lblAlgn val="ctr"/>
        <lblOffset val="100"/>
        <noMultiLvlLbl val="0"/>
      </catAx>
      <valAx>
        <axId val="567613792"/>
        <scaling>
          <orientation val="minMax"/>
        </scaling>
        <delete val="0"/>
        <axPos val="l"/>
        <majorGridlines>
          <spPr>
            <a:ln algn="ctr" cap="flat" cmpd="sng" w="9525">
              <a:solidFill>
                <a:schemeClr val="tx1">
                  <a:lumMod val="15000"/>
                  <a:lumOff val="85000"/>
                </a:schemeClr>
              </a:solidFill>
              <a:prstDash val="solid"/>
              <a:round/>
            </a:ln>
          </spPr>
        </majorGridlines>
        <numFmt formatCode="0_);\(0\)" sourceLinked="0"/>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crossAx val="567614576"/>
        <crosses val="autoZero"/>
        <crossBetween val="between"/>
      </valAx>
    </plotArea>
    <legend>
      <legendPos val="b"/>
      <layout>
        <manualLayout>
          <xMode val="edge"/>
          <yMode val="edge"/>
          <wMode val="factor"/>
          <hMode val="factor"/>
          <x val="0.0277930696055789"/>
          <y val="0.898726169405361"/>
          <w val="0.3591563988864326"/>
          <h val="0.07424979843431716"/>
        </manualLayout>
      </layout>
      <overlay val="0"/>
      <spPr>
        <a:noFill/>
        <a:ln>
          <a:noFill/>
          <a:prstDash val="solid"/>
        </a:ln>
      </spPr>
      <txPr>
        <a:bodyPr anchor="ctr" anchorCtr="1" rot="0" spcFirstLastPara="1" vert="horz" vertOverflow="ellipsis" wrap="square"/>
        <a:lstStyle/>
        <a:p>
          <a:pPr>
            <a:defRPr b="0" baseline="0" i="0" kern="1200" strike="noStrike" sz="1100">
              <a:solidFill>
                <a:schemeClr val="tx1">
                  <a:lumMod val="65000"/>
                  <a:lumOff val="35000"/>
                </a:schemeClr>
              </a:solidFill>
              <a:latin typeface="+mn-lt"/>
              <a:ea typeface="+mn-ea"/>
              <a:cs typeface="+mn-cs"/>
            </a:defRPr>
          </a:pPr>
          <a:r>
            <a:t>None</a:t>
          </a:r>
          <a:endParaRPr lang="en-US"/>
        </a:p>
      </txPr>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s>
</file>

<file path=xl/drawings/_rels/drawing2.xml.rels><Relationships xmlns="http://schemas.openxmlformats.org/package/2006/relationships"><Relationship Id="rId1" Target="/xl/charts/chart2.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95250</colOff>
      <row>3</row>
      <rowOff>133350</rowOff>
    </from>
    <to>
      <col>1</col>
      <colOff>847725</colOff>
      <row>19</row>
      <rowOff>361950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oneCell">
    <from>
      <col>1</col>
      <colOff>28574</colOff>
      <row>4</row>
      <rowOff>242886</rowOff>
    </from>
    <to>
      <col>4</col>
      <colOff>1295399</colOff>
      <row>16</row>
      <rowOff>266699</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2" refreshedBy="Autor" refreshedDate="43613.68232395833" refreshedVersion="6" r:id="rId1">
  <cacheSource type="worksheet">
    <worksheetSource name="CashSpent"/>
  </cacheSource>
  <cacheFields count="4">
    <cacheField databaseField="1" hierarchy="0" level="0" name="Date" numFmtId="14" sqlType="0" uniqueList="1">
      <sharedItems containsDate="1" containsNonDate="0" containsSemiMixedTypes="0" containsString="0" count="12" maxDate="2020-03-07T00:00:00" minDate="2019-09-10T00:00:00">
        <d v="2019-09-10T00:00:00"/>
        <d v="2019-09-11T00:00:00"/>
        <d v="2019-09-12T00:00:00"/>
        <d v="2019-10-10T00:00:00"/>
        <d v="2019-10-14T00:00:00"/>
        <d v="2019-11-06T00:00:00"/>
        <d v="2019-11-11T00:00:00"/>
        <d v="2019-12-12T00:00:00"/>
        <d v="2019-12-26T00:00:00"/>
        <d v="2020-01-08T00:00:00"/>
        <d v="2020-01-15T00:00:00"/>
        <d v="2020-03-06T00:00:00"/>
      </sharedItems>
      <fieldGroup base="0">
        <rangePr autoEnd="1" autoStart="1" endDate="2020-03-07T00:00:00" groupBy="months" groupInterval="1" startDate="2019-09-10T00:00:00"/>
        <groupItems count="14">
          <s v="&lt;9/10/2019"/>
          <s v="Jan"/>
          <s v="Feb"/>
          <s v="Mar"/>
          <s v="Apr"/>
          <s v="May"/>
          <s v="Jun"/>
          <s v="Jul"/>
          <s v="Aug"/>
          <s v="Sep"/>
          <s v="Oct"/>
          <s v="Nov"/>
          <s v="Dec"/>
          <s v="&gt;3/7/2020"/>
        </groupItems>
      </fieldGroup>
    </cacheField>
    <cacheField databaseField="1" hierarchy="0" level="0" name="Description" numFmtId="169" sqlType="0" uniqueList="1">
      <sharedItems count="6">
        <s v="ATM withdrawal"/>
        <s v="Lunch"/>
        <s v="Car payment"/>
        <s v="Electricity payment"/>
        <s v="Dinner"/>
        <s v="Cash withdrawal"/>
      </sharedItems>
    </cacheField>
    <cacheField databaseField="1" hierarchy="0" level="0" name="Amount" numFmtId="40" sqlType="0" uniqueList="1">
      <sharedItems containsInteger="1" containsNumber="1" containsSemiMixedTypes="0" containsString="0" count="0" maxValue="230" minValue="5"/>
    </cacheField>
    <cacheField databaseField="1" hierarchy="0" level="0" name="Account" numFmtId="169" sqlType="0" uniqueList="1">
      <sharedItems count="3">
        <s v="Checking"/>
        <s v="Savings"/>
        <s v="Other"/>
      </sharedItems>
    </cacheField>
  </cacheFields>
</pivotCacheDefinition>
</file>

<file path=xl/pivotCache/pivotCacheRecords1.xml><?xml version="1.0" encoding="utf-8"?>
<pivotCacheRecords xmlns="http://schemas.openxmlformats.org/spreadsheetml/2006/main"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 colGrandTotals="1" compact="1" compactData="1" createdVersion="4" dataCaption="Values" dataOnRows="0" disableFieldList="0" editData="0" enableDrill="1" enableFieldProperties="1" enableWizard="1" fieldListSortAscending="0" fieldPrintTitles="1" gridDropZones="0" immersive="1" indent="0" itemPrintTitles="1" mdxSubqueries="0" mergeItem="1" minRefreshableVersion="3" multipleFieldFilters="0" name="MonthlySummary" outline="1" outlineData="1" pageOverThenDown="0" pageWrap="0" preserveFormatting="1" printDrill="0" published="0" rowGrandTotals="1" showCalcMbrs="1" showDataDropDown="1" showDataTips="1" showDrill="1" showDropZones="1" showEmptyCol="0" showEmptyRow="0" showError="0" showHeaders="0" showItems="1" showMemberPropertyTips="1" showMissing="1" showMultipleLabel="1" subtotalHiddenItems="0" updatedVersion="6" useAutoFormatting="0" visualTotals="1" r:id="rId1">
  <location firstDataCol="1" firstDataRow="2" firstHeaderRow="1" ref="B19:F38"/>
  <pivotFields count="4">
    <pivotField axis="axisRow" compact="1" defaultSubtotal="1" dragOff="1" dragToCol="1" dragToData="1" dragToPage="1" dragToRow="1" itemPageCount="10" outline="1" showAll="0" showDropDowns="1" sortType="ascending" subtotalTop="1" topAutoShow="1">
      <items count="15">
        <item sd="1" t="data" x="1"/>
        <item sd="1" t="data" x="2"/>
        <item sd="1" t="data" x="3"/>
        <item sd="1" t="data" x="4"/>
        <item sd="1" t="data" x="5"/>
        <item sd="1" t="data" x="6"/>
        <item sd="1" t="data" x="7"/>
        <item sd="1" t="data" x="8"/>
        <item sd="1" t="data" x="9"/>
        <item sd="1" t="data" x="10"/>
        <item sd="1" t="data" x="11"/>
        <item sd="1" t="data" x="12"/>
        <item sd="1" t="data" x="0"/>
        <item sd="1" t="data" x="13"/>
        <item sd="1" t="default"/>
      </items>
    </pivotField>
    <pivotField axis="axisRow"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2">
    <field x="0"/>
    <field x="1"/>
  </rowFields>
  <rowItems count="18">
    <i i="0" r="0" t="data">
      <x v="0"/>
    </i>
    <i i="0" r="1" t="data">
      <x v="0"/>
    </i>
    <i i="0" r="0" t="data">
      <x v="2"/>
    </i>
    <i i="0" r="1" t="data">
      <x v="4"/>
    </i>
    <i i="0" r="0" t="data">
      <x v="8"/>
    </i>
    <i i="0" r="1" t="data">
      <x v="0"/>
    </i>
    <i i="0" r="1" t="data">
      <x v="1"/>
    </i>
    <i i="0" r="1" t="data">
      <x v="5"/>
    </i>
    <i i="0" r="0" t="data">
      <x v="9"/>
    </i>
    <i i="0" r="1" t="data">
      <x v="3"/>
    </i>
    <i i="0" r="1" t="data">
      <x v="4"/>
    </i>
    <i i="0" r="0" t="data">
      <x v="10"/>
    </i>
    <i i="0" r="1" t="data">
      <x v="1"/>
    </i>
    <i i="0" r="1" t="data">
      <x v="2"/>
    </i>
    <i i="0" r="0" t="data">
      <x v="11"/>
    </i>
    <i i="0" r="1" t="data">
      <x v="0"/>
    </i>
    <i i="0" r="1" t="data">
      <x v="4"/>
    </i>
    <i i="0" r="0" t="grand">
      <x v="0"/>
    </i>
  </rowItems>
  <colFields count="1">
    <field x="3"/>
  </colFields>
  <colItems count="4">
    <i i="0" r="0" t="data">
      <x v="0"/>
    </i>
    <i i="0" r="0" t="data">
      <x v="1"/>
    </i>
    <i i="0" r="0" t="data">
      <x v="2"/>
    </i>
    <i i="0" r="0" t="grand">
      <x v="0"/>
    </i>
  </colItems>
  <dataFields count="1">
    <dataField baseField="1" baseItem="1" fld="2" name="Details" numFmtId="168" showDataAs="normal" subtotal="sum"/>
  </dataFields>
  <formats count="14">
    <format action="formatting" dxfId="26">
      <pivotArea dataOnly="0" fieldPosition="0" labelOnly="1" outline="0" type="origin"/>
    </format>
    <format action="formatting" dxfId="25">
      <pivotArea axis="axisCol" dataOnly="0" field="3" fieldPosition="0" labelOnly="1" outline="0" type="button"/>
    </format>
    <format action="formatting" dxfId="24">
      <pivotArea dataOnly="0" fieldPosition="0" labelOnly="1" outline="0" type="origin"/>
    </format>
    <format action="formatting" dxfId="23">
      <pivotArea axis="axisCol" dataOnly="0" field="3" fieldPosition="0" labelOnly="1" outline="0" type="button"/>
    </format>
    <format action="formatting" dxfId="22">
      <pivotArea axis="axisCol" dataOnly="0" field="3" fieldPosition="0" labelOnly="1" outline="0" type="button"/>
    </format>
    <format action="formatting" dxfId="21">
      <pivotArea dataOnly="0" fieldPosition="0" labelOnly="1" outline="1" type="normal">
        <references count="1">
          <reference field="3"/>
        </references>
      </pivotArea>
    </format>
    <format action="formatting" dxfId="20">
      <pivotArea dataOnly="0" fieldPosition="0" grandCol="1" labelOnly="1" outline="0" type="normal"/>
    </format>
    <format action="formatting" dxfId="19">
      <pivotArea axis="axisRow" dataOnly="0" field="0" fieldPosition="0" labelOnly="1" outline="0" type="button"/>
    </format>
    <format action="formatting" dxfId="18">
      <pivotArea dataOnly="1" fieldPosition="0" outline="0" type="normal">
        <references count="1">
          <reference field="4294967294">
            <x v="0"/>
          </reference>
        </references>
      </pivotArea>
    </format>
    <format action="formatting" dxfId="17">
      <pivotArea dataOnly="0" fieldPosition="0" labelOnly="1" outline="0" type="origin"/>
    </format>
    <format action="formatting" dxfId="16">
      <pivotArea dataOnly="0" fieldPosition="0" labelOnly="1" outline="0" type="origin"/>
    </format>
    <format action="formatting" dxfId="15">
      <pivotArea dataOnly="0" fieldPosition="0" labelOnly="1" outline="0" type="origin"/>
    </format>
    <format action="formatting" dxfId="14">
      <pivotArea dataOnly="0" fieldPosition="0" labelOnly="1" outline="1" type="normal">
        <references count="1">
          <reference field="3"/>
        </references>
      </pivotArea>
    </format>
    <format action="formatting" dxfId="13">
      <pivotArea dataOnly="0" fieldPosition="0" grandCol="1" labelOnly="1" outline="0" type="normal"/>
    </format>
  </formats>
  <pivotTableStyleInfo name="Monthly Summary" showColHeaders="1" showColStripes="0" showLastColumn="1" showRowHeaders="1" showRowStripes="1"/>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0" chartFormat="18" colGrandTotals="1" compact="1" compactData="1" createdVersion="4" dataCaption="Values" dataOnRows="0" disableFieldList="0" editData="0" enableDrill="1" enableFieldProperties="1" enableWizard="1" fieldListSortAscending="0" fieldPrintTitles="0" gridDropZones="0" immersive="1" indent="0" itemPrintTitles="1" mdxSubqueries="0" mergeItem="0" minRefreshableVersion="3" multipleFieldFilters="0" name="AccountSummaryPivotTable"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firstDataCol="1" firstDataRow="2" firstHeaderRow="1" ref="B3:F11"/>
  <pivotFields count="4">
    <pivotField axis="axisRow" compact="1" defaultSubtotal="1" dragOff="1" dragToCol="1" dragToData="1" dragToPage="1" dragToRow="1" itemPageCount="10" numFmtId="14" outline="1" showAll="0" showDropDowns="1" sortType="manual" subtotalTop="1" topAutoShow="1">
      <items count="15">
        <item sd="1" t="data" x="0"/>
        <item sd="1" t="data" x="1"/>
        <item sd="1" t="data" x="2"/>
        <item sd="1" t="data" x="3"/>
        <item sd="1" t="data" x="4"/>
        <item sd="1" t="data" x="5"/>
        <item sd="1" t="data" x="6"/>
        <item sd="1" t="data" x="7"/>
        <item sd="1" t="data" x="8"/>
        <item sd="1" t="data" x="9"/>
        <item sd="1" t="data" x="10"/>
        <item sd="1" t="data" x="11"/>
        <item sd="1" t="data" x="12"/>
        <item sd="1" t="data" x="13"/>
        <item sd="1" t="default"/>
      </items>
    </pivotField>
    <pivotField compact="1" defaultSubtotal="1" dragOff="1" dragToCol="1" dragToData="1" dragToPage="1" dragToRow="1" itemPageCount="10" outline="1" showAll="0" showDropDowns="1" sortType="manual" subtotalTop="1" topAutoShow="1">
      <items count="7">
        <item sd="1" t="data" x="0"/>
        <item sd="1" t="data" x="2"/>
        <item sd="1" t="data" x="5"/>
        <item sd="1" t="data" x="4"/>
        <item sd="1" t="data" x="3"/>
        <item sd="1" t="data" x="1"/>
        <item sd="1" t="default"/>
      </items>
    </pivotField>
    <pivotField compact="1" dataField="1" defaultSubtotal="1" dragOff="1" dragToCol="1" dragToData="1" dragToPage="1" dragToRow="1" itemPageCount="10" numFmtId="40" outline="1" showAll="0" showDropDowns="1" sortType="manual" subtotalTop="1" topAutoShow="1"/>
    <pivotField axis="axisCol" compact="1" defaultSubtotal="1" dragOff="1" dragToCol="1" dragToData="1" dragToPage="1" dragToRow="1" itemPageCount="10" outline="1" showAll="0" showDropDowns="1" sortType="manual" subtotalTop="1" topAutoShow="1">
      <items count="4">
        <item sd="1" t="data" x="0"/>
        <item sd="1" t="data" x="1"/>
        <item sd="1" t="data" x="2"/>
        <item sd="1" t="default"/>
      </items>
    </pivotField>
  </pivotFields>
  <rowFields count="1">
    <field x="0"/>
  </rowFields>
  <rowItems count="7">
    <i i="0" r="0" t="data">
      <x v="1"/>
    </i>
    <i i="0" r="0" t="data">
      <x v="3"/>
    </i>
    <i i="0" r="0" t="data">
      <x v="9"/>
    </i>
    <i i="0" r="0" t="data">
      <x v="10"/>
    </i>
    <i i="0" r="0" t="data">
      <x v="11"/>
    </i>
    <i i="0" r="0" t="data">
      <x v="12"/>
    </i>
    <i i="0" r="0" t="grand">
      <x v="0"/>
    </i>
  </rowItems>
  <colFields count="1">
    <field x="3"/>
  </colFields>
  <colItems count="4">
    <i i="0" r="0" t="data">
      <x v="0"/>
    </i>
    <i i="0" r="0" t="data">
      <x v="1"/>
    </i>
    <i i="0" r="0" t="data">
      <x v="2"/>
    </i>
    <i i="0" r="0" t="grand">
      <x v="0"/>
    </i>
  </colItems>
  <dataFields count="1">
    <dataField baseField="0" baseItem="0" fld="2" name="Sum of Amount" numFmtId="168" showDataAs="normal" subtotal="sum"/>
  </dataFields>
  <formats count="9">
    <format action="formatting" dxfId="12">
      <pivotArea dataOnly="0" fieldPosition="0" labelOnly="1" outline="0" type="origin"/>
    </format>
    <format action="formatting" dxfId="11">
      <pivotArea axis="axisCol" dataOnly="0" field="3" fieldPosition="0" labelOnly="1" outline="0" type="button"/>
    </format>
    <format action="formatting" dxfId="10">
      <pivotArea axis="axisRow" dataOnly="0" field="0" fieldPosition="0" labelOnly="1" outline="0" type="button"/>
    </format>
    <format action="formatting" dxfId="9">
      <pivotArea dataOnly="0" fieldPosition="0" labelOnly="1" outline="1" type="normal">
        <references count="1">
          <reference field="3"/>
        </references>
      </pivotArea>
    </format>
    <format action="formatting" dxfId="8">
      <pivotArea dataOnly="0" fieldPosition="0" grandCol="1" labelOnly="1" outline="0" type="normal"/>
    </format>
    <format action="formatting" dxfId="7">
      <pivotArea collapsedLevelsAreSubtotals="1" dataOnly="1" fieldPosition="0" outline="0" type="normal"/>
    </format>
    <format action="formatting" dxfId="6">
      <pivotArea dataOnly="0" fieldPosition="0" labelOnly="1" outline="0" type="origin"/>
    </format>
    <format action="formatting" dxfId="5">
      <pivotArea axis="axisCol" dataOnly="0" field="3" fieldPosition="0" labelOnly="1" outline="0" type="button"/>
    </format>
    <format action="formatting" dxfId="4">
      <pivotArea dataOnly="0" fieldPosition="0" labelOnly="1" outline="0" type="topRight"/>
    </format>
  </formats>
  <chartFormats count="9">
    <chartFormat chart="1" format="2" series="1">
      <pivotArea dataOnly="1" fieldPosition="0" outline="0" type="data">
        <references count="2">
          <reference field="4294967294" selected="0">
            <x v="0"/>
          </reference>
          <reference field="3" selected="0">
            <x v="0"/>
          </reference>
        </references>
      </pivotArea>
    </chartFormat>
    <chartFormat chart="1" format="3" series="1">
      <pivotArea dataOnly="1" fieldPosition="0" outline="0" type="data">
        <references count="2">
          <reference field="4294967294" selected="0">
            <x v="0"/>
          </reference>
          <reference field="3" selected="0">
            <x v="1"/>
          </reference>
        </references>
      </pivotArea>
    </chartFormat>
    <chartFormat chart="3" format="7" series="1">
      <pivotArea dataOnly="1" fieldPosition="0" outline="0" type="data">
        <references count="2">
          <reference field="4294967294" selected="0">
            <x v="0"/>
          </reference>
          <reference field="3" selected="0">
            <x v="0"/>
          </reference>
        </references>
      </pivotArea>
    </chartFormat>
    <chartFormat chart="3" format="8" series="1">
      <pivotArea dataOnly="1" fieldPosition="0" outline="0" type="data">
        <references count="2">
          <reference field="4294967294" selected="0">
            <x v="0"/>
          </reference>
          <reference field="3" selected="0">
            <x v="1"/>
          </reference>
        </references>
      </pivotArea>
    </chartFormat>
    <chartFormat chart="6" format="7" series="1">
      <pivotArea dataOnly="1" fieldPosition="0" outline="0" type="data">
        <references count="2">
          <reference field="4294967294" selected="0">
            <x v="0"/>
          </reference>
          <reference field="3" selected="0">
            <x v="0"/>
          </reference>
        </references>
      </pivotArea>
    </chartFormat>
    <chartFormat chart="6" format="8" series="1">
      <pivotArea dataOnly="1" fieldPosition="0" outline="0" type="data">
        <references count="2">
          <reference field="4294967294" selected="0">
            <x v="0"/>
          </reference>
          <reference field="3" selected="0">
            <x v="1"/>
          </reference>
        </references>
      </pivotArea>
    </chartFormat>
    <chartFormat chart="17" format="3" series="1">
      <pivotArea dataOnly="1" fieldPosition="0" outline="0" type="data">
        <references count="2">
          <reference field="4294967294" selected="0">
            <x v="0"/>
          </reference>
          <reference field="3" selected="0">
            <x v="0"/>
          </reference>
        </references>
      </pivotArea>
    </chartFormat>
    <chartFormat chart="17" format="4" series="1">
      <pivotArea dataOnly="1" fieldPosition="0" outline="0" type="data">
        <references count="2">
          <reference field="4294967294" selected="0">
            <x v="0"/>
          </reference>
          <reference field="3" selected="0">
            <x v="1"/>
          </reference>
        </references>
      </pivotArea>
    </chartFormat>
    <chartFormat chart="17" format="5" series="1">
      <pivotArea dataOnly="1" fieldPosition="0" outline="0" type="data">
        <references count="2">
          <reference field="4294967294" selected="0">
            <x v="0"/>
          </reference>
          <reference field="3" selected="0">
            <x v="2"/>
          </reference>
        </references>
      </pivotArea>
    </chartFormat>
  </chartFormats>
  <pivotTableStyleInfo name="Monthly Summary PivotTable data" showColHeaders="1" showColStripes="0" showLastColumn="1" showRowHeaders="1" showRowStripes="0"/>
</pivotTableDefinition>
</file>

<file path=xl/tables/table1.xml><?xml version="1.0" encoding="utf-8"?>
<table xmlns="http://schemas.openxmlformats.org/spreadsheetml/2006/main" dataDxfId="38" displayName="CashSummaryTable" headerRowCount="1" headerRowDxfId="39" id="1" name="CashSummaryTable" ref="D4:G8" totalsRowCount="1" totalsRowDxfId="37">
  <tableColumns count="4">
    <tableColumn dataDxfId="36" id="1" name="Account" totalsRowDxfId="35" totalsRowLabel="Total"/>
    <tableColumn id="3" name="Starting Cash" totalsRowFunction="sum"/>
    <tableColumn dataDxfId="34" id="2" name="Spending Total" totalsRowFunction="sum">
      <calculatedColumnFormula array="1">SUMIF(CashSpent[Clasificacion],"=" &amp;CashSummaryTable[[#This Row],[Account]],CashSpent[Cantidad])</calculatedColumnFormula>
    </tableColumn>
    <tableColumn dataDxfId="33" id="4" name="Cash Remaining" totalsRowFunction="sum">
      <calculatedColumnFormula>CashSummaryTable[[#This Row],[Starting Cash]]-CashSummaryTable[[#This Row],[Spending Total]]</calculatedColumnFormula>
    </tableColumn>
  </tableColumns>
  <tableStyleInfo name="CashSummaryTable" showColumnStripes="1" showFirstColumn="0" showLastColumn="0" showRowStripes="0"/>
</table>
</file>

<file path=xl/tables/table2.xml><?xml version="1.0" encoding="utf-8"?>
<table xmlns="http://schemas.openxmlformats.org/spreadsheetml/2006/main" dataDxfId="31" displayName="CashSpent" headerRowCount="1" headerRowDxfId="32" id="2" name="CashSpent" ref="B4:F16">
  <autoFilter ref="B4:F16"/>
  <tableColumns count="5">
    <tableColumn dataDxfId="30" id="1" name="Fecha" totalsRowLabel="Total"/>
    <tableColumn dataDxfId="3" id="5" name="Hora"/>
    <tableColumn dataDxfId="29" id="2" name="Descripcion"/>
    <tableColumn dataDxfId="28" id="3" name="Cantidad" totalsRowFunction="sum"/>
    <tableColumn dataDxfId="27" id="4" name="Clasificacion"/>
  </tableColumns>
  <tableStyleInfo name="Cash Spent Table" showColumnStripes="1" showFirstColumn="0" showLastColumn="0" showRow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rId2" Target="/xl/tables/table1.xml" Type="http://schemas.openxmlformats.org/officeDocument/2006/relationships/table" /></Relationships>
</file>

<file path=xl/worksheets/_rels/sheet2.xml.rels><Relationships xmlns="http://schemas.openxmlformats.org/package/2006/relationships"><Relationship Id="rId1" Target="/xl/tables/table2.xml" Type="http://schemas.openxmlformats.org/officeDocument/2006/relationships/table" /></Relationships>
</file>

<file path=xl/worksheets/_rels/sheet3.xml.rels><Relationships xmlns="http://schemas.openxmlformats.org/package/2006/relationships"><Relationship Id="rId1" Target="/xl/drawings/drawing2.xml" Type="http://schemas.openxmlformats.org/officeDocument/2006/relationships/drawing" /><Relationship Id="rId2" Target="/xl/pivotTables/pivotTable1.xml" Type="http://schemas.openxmlformats.org/officeDocument/2006/relationships/pivotTable" /></Relationships>
</file>

<file path=xl/worksheets/_rels/sheet4.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B1:G23"/>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15.28515625"/>
    <col customWidth="1" max="3" min="3" style="47" width="7.5703125"/>
    <col customWidth="1" max="4" min="4" style="47" width="18.7109375"/>
    <col customWidth="1" max="5" min="5" style="47" width="22.5703125"/>
    <col customWidth="1" max="6" min="6" style="47" width="17.28515625"/>
    <col customWidth="1" max="7" min="7" style="47" width="18.7109375"/>
    <col customWidth="1" max="8" min="8" style="47" width="5.5703125"/>
    <col bestFit="1" customWidth="1" max="9" min="9" style="47" width="14.85546875"/>
    <col bestFit="1" customWidth="1" max="10" min="10" style="47" width="16.28515625"/>
    <col customWidth="1" max="12" min="11" style="47" width="12.7109375"/>
  </cols>
  <sheetData>
    <row customHeight="1" ht="18.75" r="1" s="47">
      <c r="B1" s="44" t="inlineStr">
        <is>
          <t>Personal Money Tracker</t>
        </is>
      </c>
    </row>
    <row customHeight="1" ht="18.75" r="2" s="47">
      <c r="B2" s="48" t="n"/>
      <c r="C2" s="48" t="n"/>
      <c r="D2" s="48" t="n"/>
      <c r="E2" s="48" t="n"/>
      <c r="F2" s="48" t="n"/>
      <c r="G2" s="15" t="inlineStr">
        <is>
          <t>Cash Spent &gt;</t>
        </is>
      </c>
    </row>
    <row customHeight="1" ht="50.1" r="3" s="47">
      <c r="B3" s="40" t="n"/>
      <c r="C3" s="49" t="n"/>
      <c r="D3" s="33" t="inlineStr">
        <is>
          <t>Cash Summary</t>
        </is>
      </c>
    </row>
    <row customHeight="1" ht="30" r="4" s="47">
      <c r="B4" s="38" t="inlineStr">
        <is>
          <t>Column chart to display percentage of available cash is in this cell.</t>
        </is>
      </c>
      <c r="D4" s="3" t="inlineStr">
        <is>
          <t>Account</t>
        </is>
      </c>
      <c r="E4" s="4" t="inlineStr">
        <is>
          <t>Starting Cash</t>
        </is>
      </c>
      <c r="F4" s="4" t="inlineStr">
        <is>
          <t>Spending Total</t>
        </is>
      </c>
      <c r="G4" s="4" t="inlineStr">
        <is>
          <t>Cash Remaining</t>
        </is>
      </c>
    </row>
    <row customHeight="1" ht="30" r="5" s="47">
      <c r="B5" s="50" t="n"/>
      <c r="D5" s="51" t="inlineStr">
        <is>
          <t>Checking</t>
        </is>
      </c>
      <c r="E5" s="52" t="n">
        <v>3000</v>
      </c>
      <c r="F5" s="52">
        <f ref="F5" t="array">SUMIF(CashSpent[Clasificacion],"=" &amp;CashSummaryTable[[#This Row],[Account]],CashSpent[Cantidad])</f>
        <v/>
      </c>
      <c r="G5" s="52">
        <f>CashSummaryTable[[#This Row],[Starting Cash]]-CashSummaryTable[[#This Row],[Spending Total]]</f>
        <v/>
      </c>
    </row>
    <row customHeight="1" ht="30" r="6" s="47">
      <c r="B6" s="50" t="n"/>
      <c r="D6" s="51" t="inlineStr">
        <is>
          <t>Savings</t>
        </is>
      </c>
      <c r="E6" s="52" t="n">
        <v>500</v>
      </c>
      <c r="F6" s="52">
        <f ref="F6" t="array">SUMIF(CashSpent[Clasificacion],"=" &amp;CashSummaryTable[[#This Row],[Account]],CashSpent[Cantidad])</f>
        <v/>
      </c>
      <c r="G6" s="52">
        <f>CashSummaryTable[[#This Row],[Starting Cash]]-CashSummaryTable[[#This Row],[Spending Total]]</f>
        <v/>
      </c>
    </row>
    <row customHeight="1" ht="30" r="7" s="47">
      <c r="B7" s="50" t="n"/>
      <c r="D7" s="51" t="inlineStr">
        <is>
          <t>Other</t>
        </is>
      </c>
      <c r="E7" s="52" t="n">
        <v>200</v>
      </c>
      <c r="F7" s="52">
        <f ref="F7" t="array">SUMIF(CashSpent[Clasificacion],"=" &amp;CashSummaryTable[[#This Row],[Account]],CashSpent[Cantidad])</f>
        <v/>
      </c>
      <c r="G7" s="52">
        <f>CashSummaryTable[[#This Row],[Starting Cash]]-CashSummaryTable[[#This Row],[Spending Total]]</f>
        <v/>
      </c>
    </row>
    <row customHeight="1" ht="30" r="8" s="47">
      <c r="B8" s="50" t="n"/>
      <c r="D8" s="51" t="inlineStr">
        <is>
          <t>Total</t>
        </is>
      </c>
      <c r="E8" s="53">
        <f>SUBTOTAL(109,CashSummaryTable[Starting Cash])</f>
        <v/>
      </c>
      <c r="F8" s="53">
        <f>SUBTOTAL(109,CashSummaryTable[Spending Total])</f>
        <v/>
      </c>
      <c r="G8" s="53">
        <f>SUBTOTAL(109,CashSummaryTable[Cash Remaining])</f>
        <v/>
      </c>
    </row>
    <row customHeight="1" ht="30" r="9" s="47">
      <c r="B9" s="50" t="n"/>
    </row>
    <row customHeight="1" ht="30" r="10" s="47">
      <c r="B10" s="50" t="n"/>
    </row>
    <row customHeight="1" ht="30" r="11" s="47">
      <c r="B11" s="50" t="n"/>
    </row>
    <row customHeight="1" ht="30" r="12" s="47">
      <c r="B12" s="50" t="n"/>
    </row>
    <row customHeight="1" ht="30" r="13" s="47">
      <c r="B13" s="50" t="n"/>
    </row>
    <row customHeight="1" ht="30" r="14" s="47">
      <c r="B14" s="50" t="n"/>
    </row>
    <row customHeight="1" ht="30" r="15" s="47">
      <c r="B15" s="50" t="n"/>
    </row>
    <row customHeight="1" ht="30" r="16" s="47">
      <c r="B16" s="50" t="n"/>
    </row>
    <row customHeight="1" ht="30" r="17" s="47">
      <c r="B17" s="50" t="n"/>
    </row>
    <row customHeight="1" ht="30" r="18" s="47">
      <c r="B18" s="50" t="n"/>
    </row>
    <row customHeight="1" ht="30" r="19" s="47">
      <c r="B19" s="50" t="n"/>
    </row>
    <row customHeight="1" ht="30" r="20" s="47">
      <c r="B20" s="35" t="inlineStr">
        <is>
          <t>Cash
Remaining:</t>
        </is>
      </c>
    </row>
    <row customHeight="1" ht="30" r="21" s="47">
      <c r="B21" s="54" t="n"/>
    </row>
    <row customHeight="1" ht="30" r="22" s="47">
      <c r="B22" s="55">
        <f>CashSummaryTable[[#Totals],[Cash Remaining]]/CashSummaryTable[[#Totals],[Starting Cash]]</f>
        <v/>
      </c>
    </row>
    <row customHeight="1" ht="30" r="23" s="47">
      <c r="B23" s="56" t="n"/>
    </row>
  </sheetData>
  <mergeCells count="6">
    <mergeCell ref="B22:B23"/>
    <mergeCell ref="D3:E3"/>
    <mergeCell ref="B20:B21"/>
    <mergeCell ref="B1:F2"/>
    <mergeCell ref="B4:B19"/>
    <mergeCell ref="B3:C3"/>
  </mergeCells>
  <conditionalFormatting sqref="B22">
    <cfRule dxfId="2" priority="7" stopIfTrue="1" type="expression">
      <formula>$B$22&gt;=0.5</formula>
    </cfRule>
    <cfRule dxfId="1" priority="8" stopIfTrue="1" type="expression">
      <formula>AND($B$22&gt;=0.25,$B$22&lt;0.5)</formula>
    </cfRule>
    <cfRule dxfId="0" priority="9" stopIfTrue="1" type="expression">
      <formula>$B$22&lt;0.25</formula>
    </cfRule>
  </conditionalFormatting>
  <dataValidations count="10">
    <dataValidation allowBlank="1" prompt="Create a Personal Money Tracker in this workbook. Chart is in cell B4. Cash remaining percent is automatically calculated in cell B22" showErrorMessage="1" showInputMessage="1" sqref="A1"/>
    <dataValidation allowBlank="1" prompt="Navigation link to Cash Spent worksheet" showErrorMessage="1" showInputMessage="1" sqref="G2"/>
    <dataValidation allowBlank="1" prompt="Enter cash details in table below" showErrorMessage="1" showInputMessage="1" sqref="D3:E3"/>
    <dataValidation allowBlank="1" prompt="Enter Account type in this column under this heading" showErrorMessage="1" showInputMessage="1" sqref="D4"/>
    <dataValidation allowBlank="1" prompt="Enter Starting Cash amount in this column under this heading" showErrorMessage="1" showInputMessage="1" sqref="E4"/>
    <dataValidation allowBlank="1" prompt="Spending Total amount is automatically calculated in this column under this heading" showErrorMessage="1" showInputMessage="1" sqref="F4"/>
    <dataValidation allowBlank="1" prompt="Cash Remaining is automatically calculated in this column under this heading" showErrorMessage="1" showInputMessage="1" sqref="G4"/>
    <dataValidation allowBlank="1" prompt="Title of this worksheet is in this cell. Enter details in Cash Summary table starting in cell D4 in this worksheet. Select cell G2 to navigate to Cash Spent worksheet" showErrorMessage="1" showInputMessage="1" sqref="B1:F2"/>
    <dataValidation allowBlank="1" prompt="Cash remaining percent is automatically calculated in cell below" showErrorMessage="1" showInputMessage="1" sqref="B20:B21"/>
    <dataValidation allowBlank="1" prompt="Cash remaining percent is automatically calculated in this cell" showErrorMessage="1" showInputMessage="1" sqref="B22:B23"/>
  </dataValidations>
  <hyperlinks>
    <hyperlink display="Cash Spent &gt;" location="'Cash Spent'!A1" ref="G2" tooltip="Select to navigate to Cash Spent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drawing r:id="rId1"/>
  <tableParts count="1">
    <tablePart r:id="rId2"/>
  </tableParts>
</worksheet>
</file>

<file path=xl/worksheets/sheet2.xml><?xml version="1.0" encoding="utf-8"?>
<worksheet xmlns:r="http://schemas.openxmlformats.org/officeDocument/2006/relationships" xmlns="http://schemas.openxmlformats.org/spreadsheetml/2006/main">
  <sheetPr>
    <tabColor theme="5"/>
    <outlinePr summaryBelow="1" summaryRight="1"/>
    <pageSetUpPr autoPageBreaks="0" fitToPage="1"/>
  </sheetPr>
  <dimension ref="A1:K20"/>
  <sheetViews>
    <sheetView showGridLines="0" tabSelected="1" workbookViewId="0" zoomScaleNormal="100">
      <selection activeCell="A5" sqref="A5:XFD5"/>
    </sheetView>
  </sheetViews>
  <sheetFormatPr baseColWidth="10" customHeight="1" defaultColWidth="9.140625" defaultRowHeight="30"/>
  <cols>
    <col customWidth="1" max="1" min="1" style="47" width="2.28515625"/>
    <col customWidth="1" max="3" min="2" style="47" width="18.7109375"/>
    <col customWidth="1" max="4" min="4" style="47" width="22.5703125"/>
    <col customWidth="1" max="5" min="5" style="47" width="17.28515625"/>
    <col customWidth="1" max="7" min="6" style="47" width="18.7109375"/>
    <col customWidth="1" max="8" min="8" style="47" width="14"/>
    <col customWidth="1" max="9" min="9" style="47" width="5.5703125"/>
    <col bestFit="1" customWidth="1" max="10" min="10" style="47" width="14.85546875"/>
    <col bestFit="1" customWidth="1" max="11" min="11" style="47" width="16.28515625"/>
    <col customWidth="1" max="13" min="12" style="47" width="12.7109375"/>
  </cols>
  <sheetData>
    <row customHeight="1" ht="18.75" r="1" s="47">
      <c r="B1" s="44" t="inlineStr">
        <is>
          <t>Mi Presupuesto Mes a Mes</t>
        </is>
      </c>
      <c r="F1" s="24" t="n"/>
    </row>
    <row customHeight="1" ht="18.75" r="2" s="47">
      <c r="B2" s="48" t="n"/>
      <c r="C2" s="48" t="n"/>
      <c r="D2" s="48" t="n"/>
      <c r="E2" s="48" t="n"/>
      <c r="F2" s="25" t="inlineStr">
        <is>
          <t>&lt; Cash Summary</t>
        </is>
      </c>
      <c r="G2" s="15" t="inlineStr">
        <is>
          <t>Monthly Summary &gt;</t>
        </is>
      </c>
    </row>
    <row customHeight="1" ht="50.1" r="3" s="47">
      <c r="B3" s="33" t="n"/>
    </row>
    <row customHeight="1" ht="30" r="4" s="47">
      <c r="B4" s="11" t="inlineStr">
        <is>
          <t>Fecha</t>
        </is>
      </c>
      <c r="C4" s="11" t="inlineStr">
        <is>
          <t>Hora</t>
        </is>
      </c>
      <c r="D4" s="11" t="inlineStr">
        <is>
          <t>Descripcion</t>
        </is>
      </c>
      <c r="E4" s="5" t="inlineStr">
        <is>
          <t>Cantidad</t>
        </is>
      </c>
      <c r="F4" s="11" t="inlineStr">
        <is>
          <t>Clasificacion</t>
        </is>
      </c>
    </row>
    <row customHeight="1" ht="30" r="5" s="47">
      <c r="B5" t="inlineStr">
        <is>
          <t xml:space="preserve"> 02/11/2022</t>
        </is>
      </c>
      <c r="C5" t="inlineStr">
        <is>
          <t>19:23:23</t>
        </is>
      </c>
      <c r="D5" t="inlineStr">
        <is>
          <t xml:space="preserve">Juan Camilo </t>
        </is>
      </c>
      <c r="E5" t="inlineStr">
        <is>
          <t>2000</t>
        </is>
      </c>
      <c r="F5" t="inlineStr">
        <is>
          <t>Gasto</t>
        </is>
      </c>
    </row>
    <row customHeight="1" ht="30" r="6" s="47">
      <c r="B6" s="30" t="inlineStr">
        <is>
          <t xml:space="preserve"> 31/10/2022</t>
        </is>
      </c>
      <c r="C6" s="30" t="inlineStr">
        <is>
          <t>21:31:04</t>
        </is>
      </c>
      <c r="D6" s="30" t="inlineStr">
        <is>
          <t>"Arriendo</t>
        </is>
      </c>
      <c r="E6" s="30" t="inlineStr">
        <is>
          <t>800000</t>
        </is>
      </c>
      <c r="F6" s="30" t="inlineStr">
        <is>
          <t>Gasto</t>
        </is>
      </c>
    </row>
    <row customHeight="1" ht="30" r="7" s="47">
      <c r="B7" s="30" t="inlineStr">
        <is>
          <t xml:space="preserve"> 31/10/2022</t>
        </is>
      </c>
      <c r="C7" s="30" t="inlineStr">
        <is>
          <t>21:30:56</t>
        </is>
      </c>
      <c r="D7" s="30" t="inlineStr">
        <is>
          <t>"Cine</t>
        </is>
      </c>
      <c r="E7" s="30" t="inlineStr">
        <is>
          <t>50000</t>
        </is>
      </c>
      <c r="F7" s="30" t="inlineStr">
        <is>
          <t>Gasto</t>
        </is>
      </c>
    </row>
    <row customHeight="1" ht="30" r="8" s="47">
      <c r="B8" s="30" t="inlineStr">
        <is>
          <t xml:space="preserve"> 31/10/2022</t>
        </is>
      </c>
      <c r="C8" s="30" t="inlineStr">
        <is>
          <t>21:28:24</t>
        </is>
      </c>
      <c r="D8" s="30" t="inlineStr">
        <is>
          <t>"Cine</t>
        </is>
      </c>
      <c r="E8" s="30" t="inlineStr">
        <is>
          <t>80000</t>
        </is>
      </c>
      <c r="F8" s="30" t="inlineStr">
        <is>
          <t>Gasto</t>
        </is>
      </c>
    </row>
    <row customHeight="1" ht="30" r="9" s="47">
      <c r="B9" s="10">
        <f>TODAY()+105</f>
        <v/>
      </c>
      <c r="C9" s="10" t="n"/>
      <c r="D9" s="57" t="inlineStr">
        <is>
          <t>ATM withdrawal</t>
        </is>
      </c>
      <c r="E9" s="17" t="n">
        <v>40</v>
      </c>
      <c r="F9" s="57" t="inlineStr">
        <is>
          <t>Checking</t>
        </is>
      </c>
    </row>
    <row customHeight="1" ht="30" r="10" s="47">
      <c r="B10" s="10">
        <f>TODAY()+106</f>
        <v/>
      </c>
      <c r="C10" s="10" t="n"/>
      <c r="D10" s="57" t="inlineStr">
        <is>
          <t>Lunch</t>
        </is>
      </c>
      <c r="E10" s="17" t="n">
        <v>5</v>
      </c>
      <c r="F10" s="57" t="inlineStr">
        <is>
          <t>Checking</t>
        </is>
      </c>
      <c r="I10" s="46" t="n"/>
    </row>
    <row customHeight="1" ht="30" r="11" s="47">
      <c r="B11" s="10">
        <f>TODAY()+107</f>
        <v/>
      </c>
      <c r="C11" s="10" t="n"/>
      <c r="D11" s="57" t="inlineStr">
        <is>
          <t>Car payment</t>
        </is>
      </c>
      <c r="E11" s="17" t="n">
        <v>230</v>
      </c>
      <c r="F11" s="57" t="inlineStr">
        <is>
          <t>Savings</t>
        </is>
      </c>
    </row>
    <row customHeight="1" ht="30" r="12" s="47">
      <c r="B12" s="10">
        <f>TODAY()+135</f>
        <v/>
      </c>
      <c r="C12" s="10" t="n"/>
      <c r="D12" s="57" t="inlineStr">
        <is>
          <t>Electricity payment</t>
        </is>
      </c>
      <c r="E12" s="17" t="n">
        <v>70</v>
      </c>
      <c r="F12" s="57" t="inlineStr">
        <is>
          <t>Checking</t>
        </is>
      </c>
    </row>
    <row customHeight="1" ht="30" r="13" s="47">
      <c r="B13" s="10">
        <f>TODAY()+139</f>
        <v/>
      </c>
      <c r="C13" s="10" t="n"/>
      <c r="D13" s="57" t="inlineStr">
        <is>
          <t>Dinner</t>
        </is>
      </c>
      <c r="E13" s="17" t="n">
        <v>53</v>
      </c>
      <c r="F13" s="57" t="inlineStr">
        <is>
          <t>Checking</t>
        </is>
      </c>
    </row>
    <row customHeight="1" ht="30" r="14" s="47">
      <c r="B14" s="10">
        <f>TODAY()+162</f>
        <v/>
      </c>
      <c r="C14" s="10" t="n"/>
      <c r="D14" s="57" t="inlineStr">
        <is>
          <t>Cash withdrawal</t>
        </is>
      </c>
      <c r="E14" s="17" t="n">
        <v>100</v>
      </c>
      <c r="F14" s="57" t="inlineStr">
        <is>
          <t>Savings</t>
        </is>
      </c>
    </row>
    <row customHeight="1" ht="30" r="15" s="47">
      <c r="B15" s="10">
        <f>TODAY()+167</f>
        <v/>
      </c>
      <c r="C15" s="10" t="n"/>
      <c r="D15" s="57" t="inlineStr">
        <is>
          <t>Car payment</t>
        </is>
      </c>
      <c r="E15" s="17" t="n">
        <v>230</v>
      </c>
      <c r="F15" s="57" t="inlineStr">
        <is>
          <t>Checking</t>
        </is>
      </c>
    </row>
    <row customHeight="1" ht="30" r="16" s="47">
      <c r="B16" s="10">
        <f>TODAY()+198</f>
        <v/>
      </c>
      <c r="C16" s="10" t="n"/>
      <c r="D16" s="57" t="inlineStr">
        <is>
          <t>Electricity payment</t>
        </is>
      </c>
      <c r="E16" s="17" t="n">
        <v>70</v>
      </c>
      <c r="F16" s="57" t="inlineStr">
        <is>
          <t>Savings</t>
        </is>
      </c>
    </row>
    <row customHeight="1" ht="30" r="17" s="47">
      <c r="B17" s="10">
        <f>TODAY()+212</f>
        <v/>
      </c>
      <c r="C17" s="10" t="n"/>
      <c r="D17" s="57" t="inlineStr">
        <is>
          <t>ATM withdrawal</t>
        </is>
      </c>
      <c r="E17" s="17" t="n">
        <v>30</v>
      </c>
      <c r="F17" s="57" t="inlineStr">
        <is>
          <t>Checking</t>
        </is>
      </c>
    </row>
    <row customHeight="1" ht="30" r="18" s="47">
      <c r="B18" s="10">
        <f>TODAY()+225</f>
        <v/>
      </c>
      <c r="C18" s="10" t="n"/>
      <c r="D18" s="57" t="inlineStr">
        <is>
          <t>ATM withdrawal</t>
        </is>
      </c>
      <c r="E18" s="17" t="n">
        <v>50</v>
      </c>
      <c r="F18" s="57" t="inlineStr">
        <is>
          <t>Savings</t>
        </is>
      </c>
    </row>
    <row customHeight="1" ht="30" r="19" s="47">
      <c r="B19" s="10">
        <f>TODAY()+232</f>
        <v/>
      </c>
      <c r="C19" s="10" t="n"/>
      <c r="D19" s="57" t="inlineStr">
        <is>
          <t>ATM withdrawal</t>
        </is>
      </c>
      <c r="E19" s="17" t="n">
        <v>30</v>
      </c>
      <c r="F19" s="57" t="inlineStr">
        <is>
          <t>Other</t>
        </is>
      </c>
    </row>
    <row r="20">
      <c r="B20" s="10">
        <f>TODAY()+283</f>
        <v/>
      </c>
      <c r="C20" s="10" t="n"/>
      <c r="D20" s="57" t="inlineStr">
        <is>
          <t>Electricity payment</t>
        </is>
      </c>
      <c r="E20" s="17" t="n">
        <v>68</v>
      </c>
      <c r="F20" s="57" t="inlineStr">
        <is>
          <t>Checking</t>
        </is>
      </c>
    </row>
  </sheetData>
  <mergeCells count="4">
    <mergeCell ref="B1:E2"/>
    <mergeCell ref="B3:D3"/>
    <mergeCell ref="J12:K19"/>
    <mergeCell ref="J8:K11"/>
  </mergeCells>
  <dataValidations count="10">
    <dataValidation allowBlank="1" error="Select Account type from the list. Select CANCEL, then press ALT+DOWN ARROW for options, then DOWN ARROW and ENTER to make selection" errorStyle="warning" showErrorMessage="1" showInputMessage="1" sqref="F5:F16" type="list">
      <formula1>AccountList</formula1>
    </dataValidation>
    <dataValidation allowBlank="1" prompt="Create Cash Spent list in this worksheet. Enter details in Cash Spent table. Select cell E2 to navigate to Cash Summary worksheet and F2 to navigate to Monthly Summary worksheet" showErrorMessage="1" showInputMessage="1" sqref="A1"/>
    <dataValidation allowBlank="1" prompt="Title of this worksheet is in this cell" showErrorMessage="1" showInputMessage="1" sqref="B1:C1"/>
    <dataValidation allowBlank="1" prompt="Navigation link to Cash Summary worksheet" showErrorMessage="1" showInputMessage="1" sqref="F2"/>
    <dataValidation allowBlank="1" prompt="Navigation link to Monthly Summary worksheet" showErrorMessage="1" showInputMessage="1" sqref="G2"/>
    <dataValidation allowBlank="1" prompt="Enter details in table below. Slicers to filter table data by Account and Description are in cell F4 and F8" showErrorMessage="1" showInputMessage="1" sqref="B3:D3"/>
    <dataValidation allowBlank="1" prompt="Enter Date in this column under this heading. Use heading filters to find specific entries" showErrorMessage="1" showInputMessage="1" sqref="B4:C4"/>
    <dataValidation allowBlank="1" prompt="Enter Description in this column under this heading" showErrorMessage="1" showInputMessage="1" sqref="D4"/>
    <dataValidation allowBlank="1" prompt="Enter Amount in this column under this heading" showErrorMessage="1" showInputMessage="1" sqref="E4"/>
    <dataValidation allowBlank="1" prompt="Select Account type in this column under this heading. Press ALT+DOWN ARROW for options, then DOWN ARROW and ENTER to make selection" showErrorMessage="1" showInputMessage="1" sqref="F4"/>
  </dataValidations>
  <hyperlinks>
    <hyperlink display="&lt; Cash Summary" location="'Cash Summary'!A1" ref="F2" tooltip="Select to navigate to Cash Summary worksheet"/>
    <hyperlink display="Monthly Summary &gt;" location="'Monthly Summary'!A1" ref="G2" tooltip="Select to navigate to Monthly Summary worksheet"/>
  </hyperlinks>
  <printOptions horizontalCentered="1"/>
  <pageMargins bottom="0.75" footer="0.3" header="0.3" left="0.7" right="0.7" top="0.75"/>
  <pageSetup fitToHeight="0" orientation="portrait"/>
  <headerFooter differentFirst="1">
    <oddHeader/>
    <oddFooter>&amp;L&amp;C&amp;R</oddFooter>
    <evenHeader/>
    <evenFooter/>
    <firstHeader/>
    <firstFooter/>
  </headerFooter>
  <tableParts count="1">
    <tablePart r:id="rId1"/>
  </tableParts>
</worksheet>
</file>

<file path=xl/worksheets/sheet3.xml><?xml version="1.0" encoding="utf-8"?>
<worksheet xmlns:r="http://schemas.openxmlformats.org/officeDocument/2006/relationships" xmlns="http://schemas.openxmlformats.org/spreadsheetml/2006/main">
  <sheetPr>
    <tabColor theme="4"/>
    <outlinePr summaryBelow="1" summaryRight="1"/>
    <pageSetUpPr autoPageBreaks="0" fitToPage="1"/>
  </sheetPr>
  <dimension ref="A1:G38"/>
  <sheetViews>
    <sheetView showGridLines="0" workbookViewId="0" zoomScaleNormal="100">
      <selection activeCell="A1" sqref="A1"/>
    </sheetView>
  </sheetViews>
  <sheetFormatPr baseColWidth="10" customHeight="1" defaultColWidth="9.140625" defaultRowHeight="30"/>
  <cols>
    <col customWidth="1" max="1" min="1" style="47" width="2.28515625"/>
    <col customWidth="1" max="2" min="2" style="47" width="23.7109375"/>
    <col customWidth="1" max="6" min="3" style="47" width="20.28515625"/>
    <col customWidth="1" max="7" min="7" style="47" width="4.28515625"/>
  </cols>
  <sheetData>
    <row customHeight="1" ht="18.75" r="1" s="47">
      <c r="B1" s="44" t="inlineStr">
        <is>
          <t>Monthly Summary</t>
        </is>
      </c>
    </row>
    <row customHeight="1" ht="18.75" r="2" s="47">
      <c r="A2" s="30" t="n"/>
      <c r="B2" s="48" t="n"/>
      <c r="C2" s="48" t="n"/>
      <c r="D2" s="48" t="n"/>
      <c r="E2" s="48" t="n"/>
      <c r="F2" s="15" t="inlineStr">
        <is>
          <t>&lt; Cash Spent</t>
        </is>
      </c>
    </row>
    <row customFormat="1" customHeight="1" ht="35.45" r="3" s="30">
      <c r="A3" s="30" t="n"/>
      <c r="B3" s="45" t="inlineStr">
        <is>
          <t>To update this data, first select the PivotChart.  Do a single right mouse click to get the shortcut menu.  Select Refresh or Refresh All to update the chart.</t>
        </is>
      </c>
      <c r="C3" s="49" t="n"/>
      <c r="D3" s="49" t="n"/>
      <c r="E3" s="49" t="n"/>
      <c r="F3" s="49" t="n"/>
    </row>
    <row customHeight="1" ht="27.6" r="4" s="47">
      <c r="A4" s="30" t="n"/>
      <c r="B4" s="33" t="inlineStr">
        <is>
          <t>Account Summary</t>
        </is>
      </c>
    </row>
    <row customHeight="1" ht="21.75" r="5" s="47">
      <c r="B5" s="41" t="inlineStr">
        <is>
          <t>Account Summary column chart comparing checking, savings, and other for each month is in this cell.</t>
        </is>
      </c>
      <c r="F5" s="41" t="inlineStr">
        <is>
          <t>Slicer to filter chart by Account type is in this cell.</t>
        </is>
      </c>
    </row>
    <row customHeight="1" ht="21.75" r="6" s="47"/>
    <row customHeight="1" ht="21.75" r="7" s="47"/>
    <row customHeight="1" ht="21.75" r="8" s="47"/>
    <row customHeight="1" ht="21.75" r="9" s="47"/>
    <row customHeight="1" ht="21.75" r="10" s="47">
      <c r="F10" s="41" t="inlineStr">
        <is>
          <t>Slicer to filter chart by Description is in this cell.</t>
        </is>
      </c>
    </row>
    <row customHeight="1" ht="21.75" r="11" s="47"/>
    <row customHeight="1" ht="21.75" r="12" s="47"/>
    <row customHeight="1" ht="21.75" r="13" s="47"/>
    <row customHeight="1" ht="21.75" r="14" s="47"/>
    <row customHeight="1" ht="21.75" r="15" s="47"/>
    <row customHeight="1" ht="21.75" r="16" s="47"/>
    <row customHeight="1" ht="21.75" r="17" s="47"/>
    <row customHeight="1" ht="41.25" r="18" s="47">
      <c r="B18" s="42" t="inlineStr">
        <is>
          <t>Spending Summary</t>
        </is>
      </c>
      <c r="G18" s="26" t="n"/>
    </row>
    <row customHeight="1" ht="18.75" r="19" s="47">
      <c r="B19" s="28" t="inlineStr">
        <is>
          <t>Details</t>
        </is>
      </c>
      <c r="C19" s="23" t="n"/>
      <c r="D19" s="23" t="n"/>
      <c r="E19" s="23" t="n"/>
      <c r="F19" s="23" t="n"/>
    </row>
    <row customHeight="1" ht="15.75" r="20" s="47">
      <c r="B20" s="23" t="n"/>
      <c r="C20" s="9" t="inlineStr">
        <is>
          <t>Checking</t>
        </is>
      </c>
      <c r="D20" s="9" t="inlineStr">
        <is>
          <t>Savings</t>
        </is>
      </c>
      <c r="E20" s="9" t="inlineStr">
        <is>
          <t>Other</t>
        </is>
      </c>
      <c r="F20" s="9" t="inlineStr">
        <is>
          <t>Grand Total</t>
        </is>
      </c>
    </row>
    <row customHeight="1" ht="15" r="21" s="47">
      <c r="B21" s="19" t="inlineStr">
        <is>
          <t>Jan</t>
        </is>
      </c>
      <c r="C21" s="53" t="n"/>
      <c r="D21" s="53" t="n">
        <v>50</v>
      </c>
      <c r="E21" s="53" t="n">
        <v>30</v>
      </c>
      <c r="F21" s="53" t="n">
        <v>80</v>
      </c>
    </row>
    <row customHeight="1" ht="15" r="22" s="47">
      <c r="B22" s="20" t="inlineStr">
        <is>
          <t>ATM withdrawal</t>
        </is>
      </c>
      <c r="C22" s="53" t="n"/>
      <c r="D22" s="53" t="n">
        <v>50</v>
      </c>
      <c r="E22" s="53" t="n">
        <v>30</v>
      </c>
      <c r="F22" s="53" t="n">
        <v>80</v>
      </c>
    </row>
    <row customHeight="1" ht="15" r="23" s="47">
      <c r="B23" s="19" t="inlineStr">
        <is>
          <t>Mar</t>
        </is>
      </c>
      <c r="C23" s="53" t="n">
        <v>68</v>
      </c>
      <c r="D23" s="53" t="n"/>
      <c r="E23" s="53" t="n"/>
      <c r="F23" s="53" t="n">
        <v>68</v>
      </c>
    </row>
    <row customHeight="1" ht="15" r="24" s="47">
      <c r="B24" s="20" t="inlineStr">
        <is>
          <t>Electricity payment</t>
        </is>
      </c>
      <c r="C24" s="53" t="n">
        <v>68</v>
      </c>
      <c r="D24" s="53" t="n"/>
      <c r="E24" s="53" t="n"/>
      <c r="F24" s="53" t="n">
        <v>68</v>
      </c>
    </row>
    <row customHeight="1" ht="15" r="25" s="47">
      <c r="B25" s="19" t="inlineStr">
        <is>
          <t>Sep</t>
        </is>
      </c>
      <c r="C25" s="53" t="n">
        <v>45</v>
      </c>
      <c r="D25" s="53" t="n">
        <v>230</v>
      </c>
      <c r="E25" s="53" t="n"/>
      <c r="F25" s="53" t="n">
        <v>275</v>
      </c>
    </row>
    <row customHeight="1" ht="15" r="26" s="47">
      <c r="B26" s="20" t="inlineStr">
        <is>
          <t>ATM withdrawal</t>
        </is>
      </c>
      <c r="C26" s="53" t="n">
        <v>40</v>
      </c>
      <c r="D26" s="53" t="n"/>
      <c r="E26" s="53" t="n"/>
      <c r="F26" s="53" t="n">
        <v>40</v>
      </c>
    </row>
    <row customHeight="1" ht="15" r="27" s="47">
      <c r="B27" s="20" t="inlineStr">
        <is>
          <t>Car payment</t>
        </is>
      </c>
      <c r="C27" s="53" t="n"/>
      <c r="D27" s="53" t="n">
        <v>230</v>
      </c>
      <c r="E27" s="53" t="n"/>
      <c r="F27" s="53" t="n">
        <v>230</v>
      </c>
    </row>
    <row customHeight="1" ht="15" r="28" s="47">
      <c r="B28" s="20" t="inlineStr">
        <is>
          <t>Lunch</t>
        </is>
      </c>
      <c r="C28" s="53" t="n">
        <v>5</v>
      </c>
      <c r="D28" s="53" t="n"/>
      <c r="E28" s="53" t="n"/>
      <c r="F28" s="53" t="n">
        <v>5</v>
      </c>
    </row>
    <row customHeight="1" ht="15" r="29" s="47">
      <c r="B29" s="19" t="inlineStr">
        <is>
          <t>Oct</t>
        </is>
      </c>
      <c r="C29" s="53" t="n">
        <v>123</v>
      </c>
      <c r="D29" s="53" t="n"/>
      <c r="E29" s="53" t="n"/>
      <c r="F29" s="53" t="n">
        <v>123</v>
      </c>
    </row>
    <row customHeight="1" ht="15" r="30" s="47">
      <c r="B30" s="20" t="inlineStr">
        <is>
          <t>Dinner</t>
        </is>
      </c>
      <c r="C30" s="53" t="n">
        <v>53</v>
      </c>
      <c r="D30" s="53" t="n"/>
      <c r="E30" s="53" t="n"/>
      <c r="F30" s="53" t="n">
        <v>53</v>
      </c>
    </row>
    <row customHeight="1" ht="15" r="31" s="47">
      <c r="B31" s="20" t="inlineStr">
        <is>
          <t>Electricity payment</t>
        </is>
      </c>
      <c r="C31" s="53" t="n">
        <v>70</v>
      </c>
      <c r="D31" s="53" t="n"/>
      <c r="E31" s="53" t="n"/>
      <c r="F31" s="53" t="n">
        <v>70</v>
      </c>
    </row>
    <row customHeight="1" ht="15" r="32" s="47">
      <c r="B32" s="19" t="inlineStr">
        <is>
          <t>Nov</t>
        </is>
      </c>
      <c r="C32" s="53" t="n">
        <v>230</v>
      </c>
      <c r="D32" s="53" t="n">
        <v>100</v>
      </c>
      <c r="E32" s="53" t="n"/>
      <c r="F32" s="53" t="n">
        <v>330</v>
      </c>
    </row>
    <row customHeight="1" ht="15" r="33" s="47">
      <c r="B33" s="20" t="inlineStr">
        <is>
          <t>Car payment</t>
        </is>
      </c>
      <c r="C33" s="53" t="n">
        <v>230</v>
      </c>
      <c r="D33" s="53" t="n"/>
      <c r="E33" s="53" t="n"/>
      <c r="F33" s="53" t="n">
        <v>230</v>
      </c>
    </row>
    <row customHeight="1" ht="15" r="34" s="47">
      <c r="B34" s="20" t="inlineStr">
        <is>
          <t>Cash withdrawal</t>
        </is>
      </c>
      <c r="C34" s="53" t="n"/>
      <c r="D34" s="53" t="n">
        <v>100</v>
      </c>
      <c r="E34" s="53" t="n"/>
      <c r="F34" s="53" t="n">
        <v>100</v>
      </c>
    </row>
    <row customHeight="1" ht="15" r="35" s="47">
      <c r="B35" s="19" t="inlineStr">
        <is>
          <t>Dec</t>
        </is>
      </c>
      <c r="C35" s="53" t="n">
        <v>30</v>
      </c>
      <c r="D35" s="53" t="n">
        <v>70</v>
      </c>
      <c r="E35" s="53" t="n"/>
      <c r="F35" s="53" t="n">
        <v>100</v>
      </c>
    </row>
    <row customHeight="1" ht="15" r="36" s="47">
      <c r="B36" s="20" t="inlineStr">
        <is>
          <t>ATM withdrawal</t>
        </is>
      </c>
      <c r="C36" s="53" t="n">
        <v>30</v>
      </c>
      <c r="D36" s="53" t="n"/>
      <c r="E36" s="53" t="n"/>
      <c r="F36" s="53" t="n">
        <v>30</v>
      </c>
    </row>
    <row customHeight="1" ht="15" r="37" s="47">
      <c r="B37" s="20" t="inlineStr">
        <is>
          <t>Electricity payment</t>
        </is>
      </c>
      <c r="C37" s="53" t="n"/>
      <c r="D37" s="53" t="n">
        <v>70</v>
      </c>
      <c r="E37" s="53" t="n"/>
      <c r="F37" s="53" t="n">
        <v>70</v>
      </c>
    </row>
    <row customHeight="1" ht="15" r="38" s="47">
      <c r="B38" s="19" t="inlineStr">
        <is>
          <t>Grand Total</t>
        </is>
      </c>
      <c r="C38" s="53" t="n">
        <v>496</v>
      </c>
      <c r="D38" s="53" t="n">
        <v>450</v>
      </c>
      <c r="E38" s="53" t="n">
        <v>30</v>
      </c>
      <c r="F38" s="53" t="n">
        <v>976</v>
      </c>
    </row>
  </sheetData>
  <mergeCells count="7">
    <mergeCell ref="B18:F18"/>
    <mergeCell ref="B1:E2"/>
    <mergeCell ref="B3:F3"/>
    <mergeCell ref="B5:E17"/>
    <mergeCell ref="F10:G17"/>
    <mergeCell ref="F5:G9"/>
    <mergeCell ref="B4:G4"/>
  </mergeCells>
  <dataValidations count="5">
    <dataValidation allowBlank="1" prompt="Create Monthly Summary in this worksheet. Enter details in PivotTable. Chart is in cell B5 and slicers in cell F5 and F10.  Select cell F2 to navigate to Cash summary worksheet" showErrorMessage="1" showInputMessage="1" sqref="A1"/>
    <dataValidation allowBlank="1" prompt="Title of this worksheet is in this cell. Tip is in cell below" showErrorMessage="1" showInputMessage="1" sqref="B1"/>
    <dataValidation allowBlank="1" prompt="Navigation link to Cash Summary worksheet" showErrorMessage="1" showInputMessage="1" sqref="F2"/>
    <dataValidation allowBlank="1" prompt="Account Summary Chart is in cell below. This chart is updated based on PivotTable in Chart Data worksheet" showErrorMessage="1" showInputMessage="1" sqref="B4"/>
    <dataValidation allowBlank="1" prompt="Spending Summary details are automatically updated in table below from Cash Spent table" showErrorMessage="1" showInputMessage="1" sqref="B18:F18"/>
  </dataValidations>
  <hyperlinks>
    <hyperlink display="&lt; Cash Spent" location="'Cash Spent'!A1" ref="F2" tooltip="Select to navigate to Cash Spent worksheet"/>
  </hyperlinks>
  <printOptions horizontalCentered="1"/>
  <pageMargins bottom="0.75" footer="0.3" header="0.3" left="0.7" right="0.7" top="0.75"/>
  <pageSetup fitToHeight="0" orientation="portrait" scale="72"/>
  <headerFooter differentFirst="1">
    <oddHeader/>
    <oddFooter>&amp;L&amp;C&amp;R</oddFooter>
    <evenHeader/>
    <evenFooter/>
    <firstHeader/>
    <firstFooter/>
  </headerFooter>
  <drawing r:id="rId1"/>
</worksheet>
</file>

<file path=xl/worksheets/sheet4.xml><?xml version="1.0" encoding="utf-8"?>
<worksheet xmlns="http://schemas.openxmlformats.org/spreadsheetml/2006/main">
  <sheetPr>
    <tabColor theme="7" tint="0.7999816888943144"/>
    <outlinePr summaryBelow="1" summaryRight="1"/>
    <pageSetUpPr/>
  </sheetPr>
  <dimension ref="A1:J11"/>
  <sheetViews>
    <sheetView showGridLines="0" workbookViewId="0">
      <selection activeCell="A1" sqref="A1"/>
    </sheetView>
  </sheetViews>
  <sheetFormatPr baseColWidth="10" customHeight="1" defaultColWidth="9.140625" defaultRowHeight="30"/>
  <cols>
    <col customWidth="1" max="1" min="1" style="47" width="2.28515625"/>
    <col bestFit="1" customWidth="1" max="2" min="2" style="47" width="13.7109375"/>
    <col bestFit="1" customWidth="1" max="3" min="3" style="47" width="15"/>
    <col bestFit="1" customWidth="1" max="4" min="4" style="47" width="7.7109375"/>
    <col bestFit="1" customWidth="1" max="5" min="5" style="47" width="6.28515625"/>
    <col bestFit="1" customWidth="1" max="6" min="6" style="47" width="12.140625"/>
    <col customWidth="1" max="7" min="7" style="47" width="11.85546875"/>
  </cols>
  <sheetData>
    <row customHeight="1" ht="38.25" r="1" s="47">
      <c r="B1" s="44" t="inlineStr">
        <is>
          <t>PivotChart Data</t>
        </is>
      </c>
      <c r="C1" s="48" t="n"/>
      <c r="D1" s="1" t="n"/>
      <c r="E1" s="1" t="n"/>
      <c r="F1" s="1" t="n"/>
    </row>
    <row customHeight="1" ht="30" r="2" s="47">
      <c r="A2" s="30" t="n"/>
      <c r="B2" s="27" t="inlineStr">
        <is>
          <t>This PivotTable is the data source for the Account Summary PivotChart on the Monthly Summary sheet</t>
        </is>
      </c>
      <c r="C2" s="27" t="n"/>
      <c r="D2" s="27" t="n"/>
      <c r="E2" s="27" t="n"/>
      <c r="F2" s="27" t="n"/>
      <c r="G2" s="27" t="n"/>
      <c r="H2" s="27" t="n"/>
      <c r="I2" s="27" t="n"/>
      <c r="J2" s="27" t="n"/>
    </row>
    <row customHeight="1" ht="30" r="3" s="47">
      <c r="A3" s="30" t="n"/>
      <c r="B3" s="22" t="inlineStr">
        <is>
          <t>Sum of Amount</t>
        </is>
      </c>
      <c r="C3" s="22" t="inlineStr">
        <is>
          <t>Column Labels</t>
        </is>
      </c>
      <c r="D3" s="30" t="n"/>
      <c r="E3" s="30" t="n"/>
      <c r="F3" s="30" t="n"/>
    </row>
    <row customHeight="1" ht="30" r="4" s="47">
      <c r="B4" s="8" t="inlineStr">
        <is>
          <t>Row Labels</t>
        </is>
      </c>
      <c r="C4" s="6" t="inlineStr">
        <is>
          <t>Checking</t>
        </is>
      </c>
      <c r="D4" s="6" t="inlineStr">
        <is>
          <t>Savings</t>
        </is>
      </c>
      <c r="E4" s="6" t="inlineStr">
        <is>
          <t>Other</t>
        </is>
      </c>
      <c r="F4" s="6" t="inlineStr">
        <is>
          <t>Grand Total</t>
        </is>
      </c>
    </row>
    <row customHeight="1" ht="30" r="5" s="47">
      <c r="B5" s="18" t="inlineStr">
        <is>
          <t>Jan</t>
        </is>
      </c>
      <c r="C5" s="53" t="n"/>
      <c r="D5" s="53" t="n">
        <v>50</v>
      </c>
      <c r="E5" s="53" t="n">
        <v>30</v>
      </c>
      <c r="F5" s="53" t="n">
        <v>80</v>
      </c>
    </row>
    <row customHeight="1" ht="30" r="6" s="47">
      <c r="B6" s="18" t="inlineStr">
        <is>
          <t>Mar</t>
        </is>
      </c>
      <c r="C6" s="53" t="n">
        <v>68</v>
      </c>
      <c r="D6" s="53" t="n"/>
      <c r="E6" s="53" t="n"/>
      <c r="F6" s="53" t="n">
        <v>68</v>
      </c>
    </row>
    <row customHeight="1" ht="30" r="7" s="47">
      <c r="B7" s="18" t="inlineStr">
        <is>
          <t>Sep</t>
        </is>
      </c>
      <c r="C7" s="53" t="n">
        <v>45</v>
      </c>
      <c r="D7" s="53" t="n">
        <v>230</v>
      </c>
      <c r="E7" s="53" t="n"/>
      <c r="F7" s="53" t="n">
        <v>275</v>
      </c>
    </row>
    <row customHeight="1" ht="30" r="8" s="47">
      <c r="B8" s="18" t="inlineStr">
        <is>
          <t>Oct</t>
        </is>
      </c>
      <c r="C8" s="53" t="n">
        <v>123</v>
      </c>
      <c r="D8" s="53" t="n"/>
      <c r="E8" s="53" t="n"/>
      <c r="F8" s="53" t="n">
        <v>123</v>
      </c>
    </row>
    <row customHeight="1" ht="30" r="9" s="47">
      <c r="B9" s="18" t="inlineStr">
        <is>
          <t>Nov</t>
        </is>
      </c>
      <c r="C9" s="53" t="n">
        <v>230</v>
      </c>
      <c r="D9" s="53" t="n">
        <v>100</v>
      </c>
      <c r="E9" s="53" t="n"/>
      <c r="F9" s="53" t="n">
        <v>330</v>
      </c>
    </row>
    <row customHeight="1" ht="30" r="10" s="47">
      <c r="B10" s="18" t="inlineStr">
        <is>
          <t>Dec</t>
        </is>
      </c>
      <c r="C10" s="53" t="n">
        <v>30</v>
      </c>
      <c r="D10" s="53" t="n">
        <v>70</v>
      </c>
      <c r="E10" s="53" t="n"/>
      <c r="F10" s="53" t="n">
        <v>100</v>
      </c>
    </row>
    <row customHeight="1" ht="30" r="11" s="47">
      <c r="B11" s="18" t="inlineStr">
        <is>
          <t>Grand Total</t>
        </is>
      </c>
      <c r="C11" s="53" t="n">
        <v>496</v>
      </c>
      <c r="D11" s="53" t="n">
        <v>450</v>
      </c>
      <c r="E11" s="53" t="n">
        <v>30</v>
      </c>
      <c r="F11" s="53" t="n">
        <v>976</v>
      </c>
    </row>
  </sheetData>
  <mergeCells count="1">
    <mergeCell ref="B1:C1"/>
  </mergeCells>
  <dataValidations count="2">
    <dataValidation allowBlank="1" prompt="Create PivotChart Data in this worksheet. PivotTable starting in cell B3 is automatically updated from Cash Spent table" showErrorMessage="1" showInputMessage="1" sqref="A1"/>
    <dataValidation allowBlank="1" prompt="Title of this worksheet is in this cell and information is in cell below" showErrorMessage="1" showInputMessage="1" sqref="B1:C1"/>
  </dataValidations>
  <printOptions horizontalCentered="1"/>
  <pageMargins bottom="0.75" footer="0.3" header="0.3" left="0.7" right="0.7" top="0.75"/>
  <pageSetup orientation="portrait"/>
  <headerFooter differentFirst="1">
    <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2019-05-28T20:23:46Z</dcterms:created>
  <dcterms:modified xsi:type="dcterms:W3CDTF">2022-10-31T19:20:38Z</dcterms:modified>
</cp:coreProperties>
</file>