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N\Programacion I\TP III\"/>
    </mc:Choice>
  </mc:AlternateContent>
  <xr:revisionPtr revIDLastSave="0" documentId="13_ncr:1_{4788FAA2-28B5-454F-95A0-C1DA75E133C1}" xr6:coauthVersionLast="47" xr6:coauthVersionMax="47" xr10:uidLastSave="{00000000-0000-0000-0000-000000000000}"/>
  <bookViews>
    <workbookView xWindow="20370" yWindow="555" windowWidth="19440" windowHeight="10440" firstSheet="4" activeTab="7" xr2:uid="{1ADBA922-2666-4830-9FDA-DCE00E24A0B5}"/>
  </bookViews>
  <sheets>
    <sheet name="EJ29 TPIII" sheetId="1" r:id="rId1"/>
    <sheet name="EJ30 TPIII" sheetId="2" r:id="rId2"/>
    <sheet name="EJ31 TPIII" sheetId="3" r:id="rId3"/>
    <sheet name="EJ32 TPIII" sheetId="4" r:id="rId4"/>
    <sheet name="primo gazpachos" sheetId="5" r:id="rId5"/>
    <sheet name="ejercicio fly gentes" sheetId="6" r:id="rId6"/>
    <sheet name="ej faurefaz y playeros" sheetId="7" r:id="rId7"/>
    <sheet name="ej vastaggios" sheetId="8" r:id="rId8"/>
  </sheets>
  <definedNames>
    <definedName name="total_stock_global">'primo gazpachos'!$I$20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8" l="1"/>
  <c r="G12" i="8"/>
  <c r="B14" i="8"/>
  <c r="B12" i="8"/>
  <c r="J16" i="7"/>
  <c r="F13" i="6"/>
  <c r="E13" i="6"/>
  <c r="M22" i="5"/>
  <c r="L22" i="5"/>
  <c r="K22" i="5"/>
  <c r="M20" i="5"/>
  <c r="L20" i="5"/>
  <c r="K20" i="5"/>
  <c r="I20" i="5"/>
  <c r="I6" i="5"/>
  <c r="L6" i="4"/>
  <c r="L5" i="4"/>
  <c r="L4" i="4"/>
  <c r="L11" i="4"/>
  <c r="L10" i="4"/>
  <c r="L9" i="4"/>
  <c r="K3" i="1"/>
  <c r="J3" i="1"/>
  <c r="I48" i="1"/>
  <c r="I43" i="1"/>
  <c r="I38" i="1"/>
  <c r="I33" i="1"/>
  <c r="I28" i="1"/>
  <c r="I23" i="1"/>
  <c r="I18" i="1"/>
  <c r="I13" i="1"/>
  <c r="I8" i="1"/>
  <c r="I3" i="1"/>
</calcChain>
</file>

<file path=xl/sharedStrings.xml><?xml version="1.0" encoding="utf-8"?>
<sst xmlns="http://schemas.openxmlformats.org/spreadsheetml/2006/main" count="129" uniqueCount="97">
  <si>
    <t>Dato de Entrada</t>
  </si>
  <si>
    <t>Dato de Salida</t>
  </si>
  <si>
    <t>Operaciones</t>
  </si>
  <si>
    <t>10 grupos de 5 numeros</t>
  </si>
  <si>
    <t>Promedio de numeros por grupo(10 promedios)</t>
  </si>
  <si>
    <t>Valor minimo entre todos los grupos con su grupo y posicion al final</t>
  </si>
  <si>
    <t>indicar que grupo tiene el mayor promedio y cual es ese valor al final</t>
  </si>
  <si>
    <t>Grupo</t>
  </si>
  <si>
    <t>Numero</t>
  </si>
  <si>
    <t>Promedio</t>
  </si>
  <si>
    <t>Minimo</t>
  </si>
  <si>
    <t>Maximo Promedio</t>
  </si>
  <si>
    <t>Para el promedio sumar todos los valores del grupo y dividirlos por 5</t>
  </si>
  <si>
    <t>Para el valor minimo comparamos los minimos entre todos los grupos</t>
  </si>
  <si>
    <t>Comparar el maximo promedio y mostrarlo</t>
  </si>
  <si>
    <t>Datos de Entrada</t>
  </si>
  <si>
    <t>operaciones</t>
  </si>
  <si>
    <t>Datos de Salida</t>
  </si>
  <si>
    <t>10 numeros</t>
  </si>
  <si>
    <t>2 Mayores(1# y 2#)</t>
  </si>
  <si>
    <t>tomar numero y comparar con el siguiente. Tambien comparar si son iguales.</t>
  </si>
  <si>
    <t>maximos</t>
  </si>
  <si>
    <t>5 y 4</t>
  </si>
  <si>
    <t>20 Numeros</t>
  </si>
  <si>
    <t>Cantidad de ternas positivas consecutivas</t>
  </si>
  <si>
    <t>Cantidad de ternas negativas consecutivas y ordenadas de forma creciente</t>
  </si>
  <si>
    <t>Terna</t>
  </si>
  <si>
    <t>positiva</t>
  </si>
  <si>
    <t>negativa</t>
  </si>
  <si>
    <t>Se deben confirmar 3 numeros positivos seguidos y sumar 1 a la cantidad de ternas</t>
  </si>
  <si>
    <t>Se deben confirmar 3 valores negativos y en orden para sumar 1 a la cantidad de ternas</t>
  </si>
  <si>
    <t>10 articulos que contienen</t>
  </si>
  <si>
    <t>numero de art.(1-10)</t>
  </si>
  <si>
    <t>precio unitario</t>
  </si>
  <si>
    <t>clase de articulo(1-3)</t>
  </si>
  <si>
    <t>por cada clase, el numero de articulo mas caro</t>
  </si>
  <si>
    <t>entre las clases, la que tiene mayor precio promedio</t>
  </si>
  <si>
    <t>Clase</t>
  </si>
  <si>
    <t>num. art.</t>
  </si>
  <si>
    <t>precio uni.</t>
  </si>
  <si>
    <t>Promedio clase 1</t>
  </si>
  <si>
    <t>Promedio clase 2</t>
  </si>
  <si>
    <t>Promedio clase 3</t>
  </si>
  <si>
    <t>Art. Mas caro clase 1</t>
  </si>
  <si>
    <t>Art. Mas caro clase 2</t>
  </si>
  <si>
    <t>Art. Mas caro clase 3</t>
  </si>
  <si>
    <t>Cod. Product</t>
  </si>
  <si>
    <t>Product Type</t>
  </si>
  <si>
    <t>Stock</t>
  </si>
  <si>
    <t>Precio Unit.</t>
  </si>
  <si>
    <t>S</t>
  </si>
  <si>
    <t>B</t>
  </si>
  <si>
    <t>F</t>
  </si>
  <si>
    <t>A</t>
  </si>
  <si>
    <t>COD 1</t>
  </si>
  <si>
    <t>C</t>
  </si>
  <si>
    <t>SOL.</t>
  </si>
  <si>
    <t>STOCK 20</t>
  </si>
  <si>
    <t>BEBIDAS 56</t>
  </si>
  <si>
    <t>FIAMBRE 14</t>
  </si>
  <si>
    <t>SNACKS 29</t>
  </si>
  <si>
    <t>punto c</t>
  </si>
  <si>
    <t>s</t>
  </si>
  <si>
    <t>b</t>
  </si>
  <si>
    <t>f</t>
  </si>
  <si>
    <t>NUM. AVION</t>
  </si>
  <si>
    <t>DIA DE VUELO</t>
  </si>
  <si>
    <t>PASAJES VENDIDOS</t>
  </si>
  <si>
    <t>ESTE</t>
  </si>
  <si>
    <t>numero de camion</t>
  </si>
  <si>
    <t>dia</t>
  </si>
  <si>
    <t>paquetes</t>
  </si>
  <si>
    <t>numero de playero</t>
  </si>
  <si>
    <t>combustible</t>
  </si>
  <si>
    <t>litros</t>
  </si>
  <si>
    <t>importe</t>
  </si>
  <si>
    <t>dia 5</t>
  </si>
  <si>
    <t>combustible 3</t>
  </si>
  <si>
    <t>el 2 no llego</t>
  </si>
  <si>
    <t>el 4 no llego</t>
  </si>
  <si>
    <t>el 1 no llego</t>
  </si>
  <si>
    <t>A) 3</t>
  </si>
  <si>
    <t>B) 1</t>
  </si>
  <si>
    <t>A)</t>
  </si>
  <si>
    <t>B)</t>
  </si>
  <si>
    <t>codigo de estudio</t>
  </si>
  <si>
    <t>codigo de paciente</t>
  </si>
  <si>
    <t>edad</t>
  </si>
  <si>
    <t>genero</t>
  </si>
  <si>
    <t>valor</t>
  </si>
  <si>
    <t>m</t>
  </si>
  <si>
    <t>estudio 1 facturacion</t>
  </si>
  <si>
    <t>masculino:</t>
  </si>
  <si>
    <t>femenino:</t>
  </si>
  <si>
    <t>estudio 2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</si>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</sst>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1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11" borderId="0" xfId="0" applyFill="1"/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1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4" fillId="13" borderId="0" xfId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ill="1"/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</cellXfs>
  <cellStyles count="2">
    <cellStyle name="Bueno" xfId="1" builtinId="26"/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1" xr9:uid="{A892F71D-DDD6-4D70-8B1D-6F4EC9EF0F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3F3FB-CE93-4820-9F88-9E8711BEE6C7}" name="Tabla1" displayName="Tabla1" ref="B3:E13" totalsRowShown="0" headerRowDxfId="15" dataDxfId="14">
  <autoFilter ref="B3:E13" xr:uid="{F103F3FB-CE93-4820-9F88-9E8711BEE6C7}"/>
  <tableColumns count="4">
    <tableColumn id="1" xr3:uid="{D92783C3-5F63-4D79-B769-B4DC59A4A89D}" name="Cod. Product" dataDxfId="13"/>
    <tableColumn id="2" xr3:uid="{32B87E27-BEC8-4851-9DF9-155AAF3A153C}" name="Product Type" dataDxfId="12"/>
    <tableColumn id="3" xr3:uid="{1B03ADB4-F7C8-463E-8988-F9535EC0F0C0}" name="Stock" dataDxfId="11"/>
    <tableColumn id="4" xr3:uid="{2F8F1664-C1B1-472D-B9A1-E50BABE3D443}" name="Precio Unit." dataDxfId="1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D3937-E061-40BC-BD67-98F7BCBDE951}" name="Tabla2" displayName="Tabla2" ref="B3:D13" totalsRowShown="0" headerRowDxfId="9" dataDxfId="8">
  <autoFilter ref="B3:D13" xr:uid="{766D3937-E061-40BC-BD67-98F7BCBDE951}"/>
  <tableColumns count="3">
    <tableColumn id="1" xr3:uid="{E57F30B1-1998-42FB-982E-BF36C839642A}" name="NUM. AVION" dataDxfId="7"/>
    <tableColumn id="2" xr3:uid="{5BDEA237-EA88-46E5-AA93-4DCCCD54A608}" name="DIA DE VUELO" dataDxfId="6"/>
    <tableColumn id="3" xr3:uid="{23EE3533-3A59-474D-9635-C9B255023328}" name="PASAJES VENDIDOS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3615FA-7BD3-40C0-9A84-76C619C7262F}" name="Tabla3" displayName="Tabla3" ref="B3:D9" totalsRowShown="0" headerRowDxfId="4" dataDxfId="3">
  <autoFilter ref="B3:D9" xr:uid="{873615FA-7BD3-40C0-9A84-76C619C7262F}"/>
  <tableColumns count="3">
    <tableColumn id="1" xr3:uid="{C9FFE8AA-8034-42FE-971E-835446596694}" name="numero de camion" dataDxfId="2"/>
    <tableColumn id="2" xr3:uid="{CBA3B6E2-30A6-420E-9457-E7C7CE65F89C}" name="dia" dataDxfId="1"/>
    <tableColumn id="3" xr3:uid="{B66EFB53-69A0-453D-89E2-F55094436CF9}" name="paquetes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1F6DCD-6991-436F-A826-08440AE3D97E}" name="Tabla4" displayName="Tabla4" ref="B15:F28" totalsRowShown="0">
  <autoFilter ref="B15:F28" xr:uid="{C21F6DCD-6991-436F-A826-08440AE3D97E}"/>
  <tableColumns count="5">
    <tableColumn id="1" xr3:uid="{4E937C12-0906-4224-A826-CD02468FBD66}" name="numero de playero"/>
    <tableColumn id="2" xr3:uid="{2E33AFD7-CA1C-41D4-BB58-505F24E4CEB7}" name="dia"/>
    <tableColumn id="3" xr3:uid="{ADB91D54-B6A9-4373-B749-46D13E57EADA}" name="combustible"/>
    <tableColumn id="4" xr3:uid="{92D9E0F7-8822-4931-AB0A-BF675CEAC618}" name="litros"/>
    <tableColumn id="5" xr3:uid="{14B16FA1-1285-439D-BB0B-055B9AE23B8E}" name="impor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F4A1-5898-419B-AC24-7ACA61D726A0}">
  <dimension ref="B2:K52"/>
  <sheetViews>
    <sheetView topLeftCell="C39" zoomScaleNormal="100" workbookViewId="0">
      <selection activeCell="D4" sqref="D4"/>
    </sheetView>
  </sheetViews>
  <sheetFormatPr baseColWidth="10" defaultRowHeight="15" x14ac:dyDescent="0.25"/>
  <cols>
    <col min="2" max="2" width="22.140625" bestFit="1" customWidth="1"/>
    <col min="3" max="3" width="62.5703125" bestFit="1" customWidth="1"/>
    <col min="4" max="4" width="63" bestFit="1" customWidth="1"/>
    <col min="11" max="11" width="22.42578125" bestFit="1" customWidth="1"/>
  </cols>
  <sheetData>
    <row r="2" spans="2:11" ht="18.75" x14ac:dyDescent="0.3">
      <c r="B2" s="3" t="s">
        <v>0</v>
      </c>
      <c r="C2" s="3" t="s">
        <v>2</v>
      </c>
      <c r="D2" s="3" t="s">
        <v>1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2:11" x14ac:dyDescent="0.25">
      <c r="B3" s="28" t="s">
        <v>3</v>
      </c>
      <c r="C3" s="29" t="s">
        <v>12</v>
      </c>
      <c r="D3" s="2" t="s">
        <v>4</v>
      </c>
      <c r="G3" s="4">
        <v>1</v>
      </c>
      <c r="H3" s="4">
        <v>1</v>
      </c>
      <c r="I3" s="30">
        <f>AVERAGE(H3:H7)</f>
        <v>3</v>
      </c>
      <c r="J3" s="21">
        <f>MIN(H3:H52)</f>
        <v>1</v>
      </c>
      <c r="K3" s="22">
        <f>MAX(I3:I52)</f>
        <v>58</v>
      </c>
    </row>
    <row r="4" spans="2:11" x14ac:dyDescent="0.25">
      <c r="B4" s="28"/>
      <c r="C4" s="29"/>
      <c r="D4" s="2" t="s">
        <v>5</v>
      </c>
      <c r="G4" s="4">
        <v>1</v>
      </c>
      <c r="H4" s="4">
        <v>3</v>
      </c>
      <c r="I4" s="30"/>
      <c r="J4" s="21"/>
      <c r="K4" s="22"/>
    </row>
    <row r="5" spans="2:11" x14ac:dyDescent="0.25">
      <c r="B5" s="28"/>
      <c r="C5" s="29"/>
      <c r="D5" s="2" t="s">
        <v>6</v>
      </c>
      <c r="G5" s="4">
        <v>1</v>
      </c>
      <c r="H5" s="4">
        <v>2</v>
      </c>
      <c r="I5" s="30"/>
      <c r="J5" s="21"/>
      <c r="K5" s="22"/>
    </row>
    <row r="6" spans="2:11" x14ac:dyDescent="0.25">
      <c r="B6" s="1"/>
      <c r="C6" s="2" t="s">
        <v>13</v>
      </c>
      <c r="D6" s="1"/>
      <c r="G6" s="4">
        <v>1</v>
      </c>
      <c r="H6" s="4">
        <v>4</v>
      </c>
      <c r="I6" s="30"/>
      <c r="J6" s="21"/>
      <c r="K6" s="22"/>
    </row>
    <row r="7" spans="2:11" x14ac:dyDescent="0.25">
      <c r="B7" s="1"/>
      <c r="C7" s="2" t="s">
        <v>14</v>
      </c>
      <c r="D7" s="1"/>
      <c r="G7" s="4">
        <v>1</v>
      </c>
      <c r="H7" s="4">
        <v>5</v>
      </c>
      <c r="I7" s="30"/>
      <c r="J7" s="21"/>
      <c r="K7" s="22"/>
    </row>
    <row r="8" spans="2:11" x14ac:dyDescent="0.25">
      <c r="B8" s="1"/>
      <c r="C8" s="1"/>
      <c r="D8" s="1"/>
      <c r="G8" s="5">
        <v>2</v>
      </c>
      <c r="H8" s="5">
        <v>6</v>
      </c>
      <c r="I8" s="26">
        <f>AVERAGE(H8:H12)</f>
        <v>8</v>
      </c>
      <c r="J8" s="21"/>
      <c r="K8" s="22"/>
    </row>
    <row r="9" spans="2:11" x14ac:dyDescent="0.25">
      <c r="B9" s="1"/>
      <c r="C9" s="1"/>
      <c r="D9" s="1"/>
      <c r="G9" s="5">
        <v>2</v>
      </c>
      <c r="H9" s="5">
        <v>7</v>
      </c>
      <c r="I9" s="26"/>
      <c r="J9" s="21"/>
      <c r="K9" s="22"/>
    </row>
    <row r="10" spans="2:11" x14ac:dyDescent="0.25">
      <c r="B10" s="1"/>
      <c r="C10" s="1"/>
      <c r="D10" s="1"/>
      <c r="G10" s="5">
        <v>2</v>
      </c>
      <c r="H10" s="5">
        <v>8</v>
      </c>
      <c r="I10" s="26"/>
      <c r="J10" s="21"/>
      <c r="K10" s="22"/>
    </row>
    <row r="11" spans="2:11" x14ac:dyDescent="0.25">
      <c r="G11" s="5">
        <v>2</v>
      </c>
      <c r="H11" s="5">
        <v>9</v>
      </c>
      <c r="I11" s="26"/>
      <c r="J11" s="21"/>
      <c r="K11" s="22"/>
    </row>
    <row r="12" spans="2:11" x14ac:dyDescent="0.25">
      <c r="G12" s="5">
        <v>2</v>
      </c>
      <c r="H12" s="5">
        <v>10</v>
      </c>
      <c r="I12" s="26"/>
      <c r="J12" s="21"/>
      <c r="K12" s="22"/>
    </row>
    <row r="13" spans="2:11" x14ac:dyDescent="0.25">
      <c r="G13" s="6">
        <v>3</v>
      </c>
      <c r="H13" s="6">
        <v>12</v>
      </c>
      <c r="I13" s="22">
        <f>AVERAGE(H13:H17)</f>
        <v>13</v>
      </c>
      <c r="J13" s="21"/>
      <c r="K13" s="22"/>
    </row>
    <row r="14" spans="2:11" x14ac:dyDescent="0.25">
      <c r="G14" s="6">
        <v>3</v>
      </c>
      <c r="H14" s="6">
        <v>11</v>
      </c>
      <c r="I14" s="22"/>
      <c r="J14" s="21"/>
      <c r="K14" s="22"/>
    </row>
    <row r="15" spans="2:11" x14ac:dyDescent="0.25">
      <c r="G15" s="6">
        <v>3</v>
      </c>
      <c r="H15" s="6">
        <v>13</v>
      </c>
      <c r="I15" s="22"/>
      <c r="J15" s="21"/>
      <c r="K15" s="22"/>
    </row>
    <row r="16" spans="2:11" x14ac:dyDescent="0.25">
      <c r="G16" s="6">
        <v>3</v>
      </c>
      <c r="H16" s="6">
        <v>14</v>
      </c>
      <c r="I16" s="22"/>
      <c r="J16" s="21"/>
      <c r="K16" s="22"/>
    </row>
    <row r="17" spans="7:11" x14ac:dyDescent="0.25">
      <c r="G17" s="6">
        <v>3</v>
      </c>
      <c r="H17" s="6">
        <v>15</v>
      </c>
      <c r="I17" s="22"/>
      <c r="J17" s="21"/>
      <c r="K17" s="22"/>
    </row>
    <row r="18" spans="7:11" x14ac:dyDescent="0.25">
      <c r="G18" s="7">
        <v>4</v>
      </c>
      <c r="H18" s="7">
        <v>16</v>
      </c>
      <c r="I18" s="21">
        <f>AVERAGE(H18:H22)</f>
        <v>18</v>
      </c>
      <c r="J18" s="21"/>
      <c r="K18" s="22"/>
    </row>
    <row r="19" spans="7:11" x14ac:dyDescent="0.25">
      <c r="G19" s="7">
        <v>4</v>
      </c>
      <c r="H19" s="7">
        <v>17</v>
      </c>
      <c r="I19" s="21"/>
      <c r="J19" s="21"/>
      <c r="K19" s="22"/>
    </row>
    <row r="20" spans="7:11" x14ac:dyDescent="0.25">
      <c r="G20" s="7">
        <v>4</v>
      </c>
      <c r="H20" s="7">
        <v>18</v>
      </c>
      <c r="I20" s="21"/>
      <c r="J20" s="21"/>
      <c r="K20" s="22"/>
    </row>
    <row r="21" spans="7:11" x14ac:dyDescent="0.25">
      <c r="G21" s="7">
        <v>4</v>
      </c>
      <c r="H21" s="7">
        <v>19</v>
      </c>
      <c r="I21" s="21"/>
      <c r="J21" s="21"/>
      <c r="K21" s="22"/>
    </row>
    <row r="22" spans="7:11" x14ac:dyDescent="0.25">
      <c r="G22" s="7">
        <v>4</v>
      </c>
      <c r="H22" s="7">
        <v>20</v>
      </c>
      <c r="I22" s="21"/>
      <c r="J22" s="21"/>
      <c r="K22" s="22"/>
    </row>
    <row r="23" spans="7:11" x14ac:dyDescent="0.25">
      <c r="G23" s="8">
        <v>5</v>
      </c>
      <c r="H23" s="8">
        <v>30</v>
      </c>
      <c r="I23" s="23">
        <f>AVERAGE(H23:H27)</f>
        <v>58</v>
      </c>
      <c r="J23" s="21"/>
      <c r="K23" s="22"/>
    </row>
    <row r="24" spans="7:11" x14ac:dyDescent="0.25">
      <c r="G24" s="8">
        <v>5</v>
      </c>
      <c r="H24" s="8">
        <v>50</v>
      </c>
      <c r="I24" s="23"/>
      <c r="J24" s="21"/>
      <c r="K24" s="22"/>
    </row>
    <row r="25" spans="7:11" x14ac:dyDescent="0.25">
      <c r="G25" s="8">
        <v>5</v>
      </c>
      <c r="H25" s="8">
        <v>60</v>
      </c>
      <c r="I25" s="23"/>
      <c r="J25" s="21"/>
      <c r="K25" s="22"/>
    </row>
    <row r="26" spans="7:11" x14ac:dyDescent="0.25">
      <c r="G26" s="8">
        <v>5</v>
      </c>
      <c r="H26" s="8">
        <v>70</v>
      </c>
      <c r="I26" s="23"/>
      <c r="J26" s="21"/>
      <c r="K26" s="22"/>
    </row>
    <row r="27" spans="7:11" x14ac:dyDescent="0.25">
      <c r="G27" s="8">
        <v>5</v>
      </c>
      <c r="H27" s="8">
        <v>80</v>
      </c>
      <c r="I27" s="23"/>
      <c r="J27" s="21"/>
      <c r="K27" s="22"/>
    </row>
    <row r="28" spans="7:11" x14ac:dyDescent="0.25">
      <c r="G28" s="2">
        <v>6</v>
      </c>
      <c r="H28" s="2">
        <v>1</v>
      </c>
      <c r="I28" s="24">
        <f>AVERAGE(H28:H32)</f>
        <v>1</v>
      </c>
      <c r="J28" s="21"/>
      <c r="K28" s="22"/>
    </row>
    <row r="29" spans="7:11" x14ac:dyDescent="0.25">
      <c r="G29" s="2">
        <v>6</v>
      </c>
      <c r="H29" s="2">
        <v>1</v>
      </c>
      <c r="I29" s="24"/>
      <c r="J29" s="21"/>
      <c r="K29" s="22"/>
    </row>
    <row r="30" spans="7:11" x14ac:dyDescent="0.25">
      <c r="G30" s="2">
        <v>6</v>
      </c>
      <c r="H30" s="2">
        <v>1</v>
      </c>
      <c r="I30" s="24"/>
      <c r="J30" s="21"/>
      <c r="K30" s="22"/>
    </row>
    <row r="31" spans="7:11" x14ac:dyDescent="0.25">
      <c r="G31" s="2">
        <v>6</v>
      </c>
      <c r="H31" s="2">
        <v>1</v>
      </c>
      <c r="I31" s="24"/>
      <c r="J31" s="21"/>
      <c r="K31" s="22"/>
    </row>
    <row r="32" spans="7:11" x14ac:dyDescent="0.25">
      <c r="G32" s="2">
        <v>6</v>
      </c>
      <c r="H32" s="2">
        <v>1</v>
      </c>
      <c r="I32" s="24"/>
      <c r="J32" s="21"/>
      <c r="K32" s="22"/>
    </row>
    <row r="33" spans="7:11" x14ac:dyDescent="0.25">
      <c r="G33" s="9">
        <v>7</v>
      </c>
      <c r="H33" s="9">
        <v>3</v>
      </c>
      <c r="I33" s="25">
        <f>AVERAGE(H33:H37)</f>
        <v>3</v>
      </c>
      <c r="J33" s="21"/>
      <c r="K33" s="22"/>
    </row>
    <row r="34" spans="7:11" x14ac:dyDescent="0.25">
      <c r="G34" s="9">
        <v>7</v>
      </c>
      <c r="H34" s="9">
        <v>3</v>
      </c>
      <c r="I34" s="25"/>
      <c r="J34" s="21"/>
      <c r="K34" s="22"/>
    </row>
    <row r="35" spans="7:11" x14ac:dyDescent="0.25">
      <c r="G35" s="9">
        <v>7</v>
      </c>
      <c r="H35" s="9">
        <v>3</v>
      </c>
      <c r="I35" s="25"/>
      <c r="J35" s="21"/>
      <c r="K35" s="22"/>
    </row>
    <row r="36" spans="7:11" x14ac:dyDescent="0.25">
      <c r="G36" s="9">
        <v>7</v>
      </c>
      <c r="H36" s="9">
        <v>3</v>
      </c>
      <c r="I36" s="25"/>
      <c r="J36" s="21"/>
      <c r="K36" s="22"/>
    </row>
    <row r="37" spans="7:11" x14ac:dyDescent="0.25">
      <c r="G37" s="9">
        <v>7</v>
      </c>
      <c r="H37" s="9">
        <v>3</v>
      </c>
      <c r="I37" s="25"/>
      <c r="J37" s="21"/>
      <c r="K37" s="22"/>
    </row>
    <row r="38" spans="7:11" x14ac:dyDescent="0.25">
      <c r="G38" s="5">
        <v>8</v>
      </c>
      <c r="H38" s="5">
        <v>23</v>
      </c>
      <c r="I38" s="26">
        <f>AVERAGE(H38:H42)</f>
        <v>20.8</v>
      </c>
      <c r="J38" s="21"/>
      <c r="K38" s="22"/>
    </row>
    <row r="39" spans="7:11" x14ac:dyDescent="0.25">
      <c r="G39" s="5">
        <v>8</v>
      </c>
      <c r="H39" s="5">
        <v>21</v>
      </c>
      <c r="I39" s="26"/>
      <c r="J39" s="21"/>
      <c r="K39" s="22"/>
    </row>
    <row r="40" spans="7:11" x14ac:dyDescent="0.25">
      <c r="G40" s="5">
        <v>8</v>
      </c>
      <c r="H40" s="5">
        <v>20</v>
      </c>
      <c r="I40" s="26"/>
      <c r="J40" s="21"/>
      <c r="K40" s="22"/>
    </row>
    <row r="41" spans="7:11" x14ac:dyDescent="0.25">
      <c r="G41" s="5">
        <v>8</v>
      </c>
      <c r="H41" s="5">
        <v>20</v>
      </c>
      <c r="I41" s="26"/>
      <c r="J41" s="21"/>
      <c r="K41" s="22"/>
    </row>
    <row r="42" spans="7:11" x14ac:dyDescent="0.25">
      <c r="G42" s="5">
        <v>8</v>
      </c>
      <c r="H42" s="5">
        <v>20</v>
      </c>
      <c r="I42" s="26"/>
      <c r="J42" s="21"/>
      <c r="K42" s="22"/>
    </row>
    <row r="43" spans="7:11" x14ac:dyDescent="0.25">
      <c r="G43" s="10">
        <v>9</v>
      </c>
      <c r="H43" s="10">
        <v>10</v>
      </c>
      <c r="I43" s="27">
        <f>AVERAGE(H43:H47)</f>
        <v>10</v>
      </c>
      <c r="J43" s="21"/>
      <c r="K43" s="22"/>
    </row>
    <row r="44" spans="7:11" x14ac:dyDescent="0.25">
      <c r="G44" s="10">
        <v>9</v>
      </c>
      <c r="H44" s="10">
        <v>10</v>
      </c>
      <c r="I44" s="27"/>
      <c r="J44" s="21"/>
      <c r="K44" s="22"/>
    </row>
    <row r="45" spans="7:11" x14ac:dyDescent="0.25">
      <c r="G45" s="10">
        <v>9</v>
      </c>
      <c r="H45" s="10">
        <v>10</v>
      </c>
      <c r="I45" s="27"/>
      <c r="J45" s="21"/>
      <c r="K45" s="22"/>
    </row>
    <row r="46" spans="7:11" x14ac:dyDescent="0.25">
      <c r="G46" s="10">
        <v>9</v>
      </c>
      <c r="H46" s="10">
        <v>10</v>
      </c>
      <c r="I46" s="27"/>
      <c r="J46" s="21"/>
      <c r="K46" s="22"/>
    </row>
    <row r="47" spans="7:11" x14ac:dyDescent="0.25">
      <c r="G47" s="10">
        <v>9</v>
      </c>
      <c r="H47" s="10">
        <v>10</v>
      </c>
      <c r="I47" s="27"/>
      <c r="J47" s="21"/>
      <c r="K47" s="22"/>
    </row>
    <row r="48" spans="7:11" x14ac:dyDescent="0.25">
      <c r="G48" s="2">
        <v>10</v>
      </c>
      <c r="H48" s="2">
        <v>4</v>
      </c>
      <c r="I48" s="24">
        <f>AVERAGE(H48:H52)</f>
        <v>4</v>
      </c>
      <c r="J48" s="21"/>
      <c r="K48" s="22"/>
    </row>
    <row r="49" spans="7:11" x14ac:dyDescent="0.25">
      <c r="G49" s="2">
        <v>10</v>
      </c>
      <c r="H49" s="2">
        <v>4</v>
      </c>
      <c r="I49" s="24"/>
      <c r="J49" s="21"/>
      <c r="K49" s="22"/>
    </row>
    <row r="50" spans="7:11" x14ac:dyDescent="0.25">
      <c r="G50" s="2">
        <v>10</v>
      </c>
      <c r="H50" s="2">
        <v>4</v>
      </c>
      <c r="I50" s="24"/>
      <c r="J50" s="21"/>
      <c r="K50" s="22"/>
    </row>
    <row r="51" spans="7:11" x14ac:dyDescent="0.25">
      <c r="G51" s="2">
        <v>10</v>
      </c>
      <c r="H51" s="2">
        <v>4</v>
      </c>
      <c r="I51" s="24"/>
      <c r="J51" s="21"/>
      <c r="K51" s="22"/>
    </row>
    <row r="52" spans="7:11" x14ac:dyDescent="0.25">
      <c r="G52" s="2">
        <v>10</v>
      </c>
      <c r="H52" s="2">
        <v>4</v>
      </c>
      <c r="I52" s="24"/>
      <c r="J52" s="21"/>
      <c r="K52" s="22"/>
    </row>
  </sheetData>
  <mergeCells count="14">
    <mergeCell ref="B3:B5"/>
    <mergeCell ref="C3:C5"/>
    <mergeCell ref="I3:I7"/>
    <mergeCell ref="I8:I12"/>
    <mergeCell ref="I13:I17"/>
    <mergeCell ref="J3:J52"/>
    <mergeCell ref="K3:K52"/>
    <mergeCell ref="I23:I27"/>
    <mergeCell ref="I28:I32"/>
    <mergeCell ref="I33:I37"/>
    <mergeCell ref="I38:I42"/>
    <mergeCell ref="I43:I47"/>
    <mergeCell ref="I48:I52"/>
    <mergeCell ref="I18:I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8415-B2DE-41B1-A5FE-D7E37B53A640}">
  <dimension ref="B3:H13"/>
  <sheetViews>
    <sheetView workbookViewId="0">
      <selection activeCell="B3" sqref="B3:D3"/>
    </sheetView>
  </sheetViews>
  <sheetFormatPr baseColWidth="10" defaultRowHeight="15" x14ac:dyDescent="0.25"/>
  <cols>
    <col min="2" max="2" width="22.5703125" bestFit="1" customWidth="1"/>
    <col min="3" max="3" width="70" bestFit="1" customWidth="1"/>
    <col min="4" max="4" width="20.28515625" bestFit="1" customWidth="1"/>
  </cols>
  <sheetData>
    <row r="3" spans="2:8" ht="21" x14ac:dyDescent="0.35">
      <c r="B3" s="11" t="s">
        <v>15</v>
      </c>
      <c r="C3" s="11" t="s">
        <v>16</v>
      </c>
      <c r="D3" s="11" t="s">
        <v>17</v>
      </c>
      <c r="G3" s="11" t="s">
        <v>8</v>
      </c>
      <c r="H3" s="11" t="s">
        <v>21</v>
      </c>
    </row>
    <row r="4" spans="2:8" x14ac:dyDescent="0.25">
      <c r="B4" s="2" t="s">
        <v>18</v>
      </c>
      <c r="C4" s="2" t="s">
        <v>20</v>
      </c>
      <c r="D4" s="2" t="s">
        <v>19</v>
      </c>
      <c r="G4" s="12">
        <v>1</v>
      </c>
      <c r="H4" s="24" t="s">
        <v>22</v>
      </c>
    </row>
    <row r="5" spans="2:8" x14ac:dyDescent="0.25">
      <c r="G5" s="12">
        <v>2</v>
      </c>
      <c r="H5" s="24"/>
    </row>
    <row r="6" spans="2:8" x14ac:dyDescent="0.25">
      <c r="G6" s="12">
        <v>3</v>
      </c>
      <c r="H6" s="24"/>
    </row>
    <row r="7" spans="2:8" x14ac:dyDescent="0.25">
      <c r="G7" s="12">
        <v>4</v>
      </c>
      <c r="H7" s="24"/>
    </row>
    <row r="8" spans="2:8" x14ac:dyDescent="0.25">
      <c r="G8" s="12">
        <v>5</v>
      </c>
      <c r="H8" s="24"/>
    </row>
    <row r="9" spans="2:8" x14ac:dyDescent="0.25">
      <c r="G9" s="12">
        <v>5</v>
      </c>
      <c r="H9" s="24"/>
    </row>
    <row r="10" spans="2:8" x14ac:dyDescent="0.25">
      <c r="G10" s="12">
        <v>5</v>
      </c>
      <c r="H10" s="24"/>
    </row>
    <row r="11" spans="2:8" x14ac:dyDescent="0.25">
      <c r="G11" s="12">
        <v>3</v>
      </c>
      <c r="H11" s="24"/>
    </row>
    <row r="12" spans="2:8" x14ac:dyDescent="0.25">
      <c r="G12" s="12">
        <v>2</v>
      </c>
      <c r="H12" s="24"/>
    </row>
    <row r="13" spans="2:8" x14ac:dyDescent="0.25">
      <c r="G13" s="12">
        <v>1</v>
      </c>
      <c r="H13" s="24"/>
    </row>
  </sheetData>
  <mergeCells count="1">
    <mergeCell ref="H4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F1E9-487E-49B5-92F8-F43E52336C75}">
  <dimension ref="B2:L23"/>
  <sheetViews>
    <sheetView zoomScale="90" zoomScaleNormal="90" workbookViewId="0">
      <selection activeCell="B2" sqref="B2:D2"/>
    </sheetView>
  </sheetViews>
  <sheetFormatPr baseColWidth="10" defaultRowHeight="15" x14ac:dyDescent="0.25"/>
  <cols>
    <col min="2" max="2" width="22.5703125" bestFit="1" customWidth="1"/>
    <col min="3" max="3" width="79" bestFit="1" customWidth="1"/>
    <col min="4" max="4" width="68" bestFit="1" customWidth="1"/>
  </cols>
  <sheetData>
    <row r="2" spans="2:12" ht="21" x14ac:dyDescent="0.35">
      <c r="B2" s="11" t="s">
        <v>15</v>
      </c>
      <c r="C2" s="11" t="s">
        <v>16</v>
      </c>
      <c r="D2" s="11" t="s">
        <v>17</v>
      </c>
      <c r="K2" s="11" t="s">
        <v>8</v>
      </c>
      <c r="L2" s="11" t="s">
        <v>26</v>
      </c>
    </row>
    <row r="3" spans="2:12" x14ac:dyDescent="0.25">
      <c r="B3" s="1" t="s">
        <v>23</v>
      </c>
      <c r="C3" s="1" t="s">
        <v>29</v>
      </c>
      <c r="D3" s="1" t="s">
        <v>24</v>
      </c>
      <c r="K3" s="14">
        <v>1</v>
      </c>
      <c r="L3" s="14"/>
    </row>
    <row r="4" spans="2:12" x14ac:dyDescent="0.25">
      <c r="B4" s="1"/>
      <c r="C4" s="1" t="s">
        <v>30</v>
      </c>
      <c r="D4" s="1" t="s">
        <v>25</v>
      </c>
      <c r="K4" s="14">
        <v>2</v>
      </c>
      <c r="L4" s="14" t="s">
        <v>27</v>
      </c>
    </row>
    <row r="5" spans="2:12" x14ac:dyDescent="0.25">
      <c r="K5" s="14">
        <v>3</v>
      </c>
      <c r="L5" s="14"/>
    </row>
    <row r="6" spans="2:12" x14ac:dyDescent="0.25">
      <c r="K6" s="16">
        <v>0</v>
      </c>
      <c r="L6" s="16"/>
    </row>
    <row r="7" spans="2:12" x14ac:dyDescent="0.25">
      <c r="K7" s="16">
        <v>1</v>
      </c>
      <c r="L7" s="16"/>
    </row>
    <row r="8" spans="2:12" x14ac:dyDescent="0.25">
      <c r="K8" s="16">
        <v>2</v>
      </c>
      <c r="L8" s="16"/>
    </row>
    <row r="9" spans="2:12" x14ac:dyDescent="0.25">
      <c r="K9" s="16">
        <v>0</v>
      </c>
      <c r="L9" s="16"/>
    </row>
    <row r="10" spans="2:12" x14ac:dyDescent="0.25">
      <c r="K10" s="16">
        <v>-4</v>
      </c>
      <c r="L10" s="16"/>
    </row>
    <row r="11" spans="2:12" x14ac:dyDescent="0.25">
      <c r="K11" s="16">
        <v>-2</v>
      </c>
      <c r="L11" s="16"/>
    </row>
    <row r="12" spans="2:12" x14ac:dyDescent="0.25">
      <c r="K12" s="16">
        <v>1</v>
      </c>
      <c r="L12" s="16"/>
    </row>
    <row r="13" spans="2:12" x14ac:dyDescent="0.25">
      <c r="K13" s="16">
        <v>0</v>
      </c>
      <c r="L13" s="16"/>
    </row>
    <row r="14" spans="2:12" x14ac:dyDescent="0.25">
      <c r="K14" s="13">
        <v>-8</v>
      </c>
      <c r="L14" s="13"/>
    </row>
    <row r="15" spans="2:12" x14ac:dyDescent="0.25">
      <c r="K15" s="13">
        <v>-7</v>
      </c>
      <c r="L15" s="13" t="s">
        <v>28</v>
      </c>
    </row>
    <row r="16" spans="2:12" x14ac:dyDescent="0.25">
      <c r="K16" s="13">
        <v>-6</v>
      </c>
      <c r="L16" s="13"/>
    </row>
    <row r="17" spans="11:12" x14ac:dyDescent="0.25">
      <c r="K17" s="14">
        <v>1</v>
      </c>
      <c r="L17" s="14"/>
    </row>
    <row r="18" spans="11:12" x14ac:dyDescent="0.25">
      <c r="K18" s="14">
        <v>2</v>
      </c>
      <c r="L18" s="14" t="s">
        <v>27</v>
      </c>
    </row>
    <row r="19" spans="11:12" x14ac:dyDescent="0.25">
      <c r="K19" s="14">
        <v>3</v>
      </c>
      <c r="L19" s="14"/>
    </row>
    <row r="20" spans="11:12" x14ac:dyDescent="0.25">
      <c r="K20" s="16">
        <v>0</v>
      </c>
      <c r="L20" s="16"/>
    </row>
    <row r="21" spans="11:12" x14ac:dyDescent="0.25">
      <c r="K21" s="16">
        <v>1</v>
      </c>
      <c r="L21" s="16"/>
    </row>
    <row r="22" spans="11:12" x14ac:dyDescent="0.25">
      <c r="K22" s="16">
        <v>2</v>
      </c>
      <c r="L22" s="16"/>
    </row>
    <row r="23" spans="11:12" x14ac:dyDescent="0.25">
      <c r="K23" s="16"/>
      <c r="L2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6BA34-4F39-4FE4-B77B-6927EA3BD95B}">
  <dimension ref="B2:L12"/>
  <sheetViews>
    <sheetView zoomScale="110" zoomScaleNormal="110" workbookViewId="0">
      <selection activeCell="M6" sqref="M6"/>
    </sheetView>
  </sheetViews>
  <sheetFormatPr baseColWidth="10" defaultRowHeight="15" x14ac:dyDescent="0.25"/>
  <cols>
    <col min="2" max="2" width="22.5703125" bestFit="1" customWidth="1"/>
    <col min="3" max="3" width="16.42578125" bestFit="1" customWidth="1"/>
    <col min="4" max="4" width="48.140625" bestFit="1" customWidth="1"/>
    <col min="7" max="7" width="7.7109375" bestFit="1" customWidth="1"/>
    <col min="8" max="8" width="12.7109375" bestFit="1" customWidth="1"/>
    <col min="9" max="9" width="14.42578125" bestFit="1" customWidth="1"/>
    <col min="11" max="11" width="18.85546875" bestFit="1" customWidth="1"/>
  </cols>
  <sheetData>
    <row r="2" spans="2:12" ht="21" x14ac:dyDescent="0.35">
      <c r="B2" s="11" t="s">
        <v>15</v>
      </c>
      <c r="C2" s="11" t="s">
        <v>16</v>
      </c>
      <c r="D2" s="11" t="s">
        <v>17</v>
      </c>
      <c r="G2" s="11" t="s">
        <v>37</v>
      </c>
      <c r="H2" s="11" t="s">
        <v>38</v>
      </c>
      <c r="I2" s="11" t="s">
        <v>39</v>
      </c>
    </row>
    <row r="3" spans="2:12" x14ac:dyDescent="0.25">
      <c r="B3" t="s">
        <v>31</v>
      </c>
      <c r="D3" t="s">
        <v>35</v>
      </c>
      <c r="G3" s="6">
        <v>1</v>
      </c>
      <c r="H3" s="6">
        <v>1</v>
      </c>
      <c r="I3" s="6">
        <v>10</v>
      </c>
    </row>
    <row r="4" spans="2:12" x14ac:dyDescent="0.25">
      <c r="B4" t="s">
        <v>32</v>
      </c>
      <c r="D4" t="s">
        <v>36</v>
      </c>
      <c r="G4" s="4">
        <v>3</v>
      </c>
      <c r="H4" s="4">
        <v>2</v>
      </c>
      <c r="I4" s="4">
        <v>100</v>
      </c>
      <c r="K4" s="15" t="s">
        <v>43</v>
      </c>
      <c r="L4" s="15">
        <f>MAX(I3,I8:I9)</f>
        <v>100</v>
      </c>
    </row>
    <row r="5" spans="2:12" x14ac:dyDescent="0.25">
      <c r="B5" t="s">
        <v>33</v>
      </c>
      <c r="G5" s="17">
        <v>2</v>
      </c>
      <c r="H5" s="17">
        <v>3</v>
      </c>
      <c r="I5" s="17">
        <v>1000</v>
      </c>
      <c r="K5" s="18" t="s">
        <v>44</v>
      </c>
      <c r="L5" s="18">
        <f>MAX(I5:I6,I10)</f>
        <v>1000</v>
      </c>
    </row>
    <row r="6" spans="2:12" x14ac:dyDescent="0.25">
      <c r="B6" t="s">
        <v>34</v>
      </c>
      <c r="G6" s="17">
        <v>2</v>
      </c>
      <c r="H6" s="17">
        <v>4</v>
      </c>
      <c r="I6" s="17">
        <v>10</v>
      </c>
      <c r="K6" s="19" t="s">
        <v>45</v>
      </c>
      <c r="L6" s="19">
        <f>MAX(I4,I7,I11:I12)</f>
        <v>100</v>
      </c>
    </row>
    <row r="7" spans="2:12" x14ac:dyDescent="0.25">
      <c r="G7" s="4">
        <v>3</v>
      </c>
      <c r="H7" s="4">
        <v>5</v>
      </c>
      <c r="I7" s="4">
        <v>20</v>
      </c>
    </row>
    <row r="8" spans="2:12" x14ac:dyDescent="0.25">
      <c r="G8" s="6">
        <v>1</v>
      </c>
      <c r="H8" s="6">
        <v>6</v>
      </c>
      <c r="I8" s="6">
        <v>50</v>
      </c>
    </row>
    <row r="9" spans="2:12" x14ac:dyDescent="0.25">
      <c r="G9" s="6">
        <v>1</v>
      </c>
      <c r="H9" s="6">
        <v>7</v>
      </c>
      <c r="I9" s="6">
        <v>100</v>
      </c>
      <c r="K9" s="15" t="s">
        <v>40</v>
      </c>
      <c r="L9" s="15">
        <f>AVERAGE(I3,I8:I9)</f>
        <v>53.333333333333336</v>
      </c>
    </row>
    <row r="10" spans="2:12" x14ac:dyDescent="0.25">
      <c r="G10" s="17">
        <v>2</v>
      </c>
      <c r="H10" s="17">
        <v>8</v>
      </c>
      <c r="I10" s="17">
        <v>1000</v>
      </c>
      <c r="K10" s="18" t="s">
        <v>41</v>
      </c>
      <c r="L10" s="18">
        <f>AVERAGE(I5:I6,I10)</f>
        <v>670</v>
      </c>
    </row>
    <row r="11" spans="2:12" x14ac:dyDescent="0.25">
      <c r="G11" s="4">
        <v>3</v>
      </c>
      <c r="H11" s="4">
        <v>9</v>
      </c>
      <c r="I11" s="4">
        <v>10</v>
      </c>
      <c r="K11" s="19" t="s">
        <v>42</v>
      </c>
      <c r="L11" s="19">
        <f>AVERAGE(I4,I7,I11:I12)</f>
        <v>57.5</v>
      </c>
    </row>
    <row r="12" spans="2:12" x14ac:dyDescent="0.25">
      <c r="G12" s="4">
        <v>3</v>
      </c>
      <c r="H12" s="4">
        <v>10</v>
      </c>
      <c r="I12" s="4">
        <v>100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C95E-E996-473C-A790-B3FE12F8B444}">
  <dimension ref="B3:M22"/>
  <sheetViews>
    <sheetView topLeftCell="B1" zoomScale="120" zoomScaleNormal="120" workbookViewId="0">
      <selection activeCell="I11" sqref="I11:J11"/>
    </sheetView>
  </sheetViews>
  <sheetFormatPr baseColWidth="10" defaultRowHeight="15" x14ac:dyDescent="0.25"/>
  <cols>
    <col min="2" max="2" width="14.85546875" bestFit="1" customWidth="1"/>
    <col min="3" max="3" width="15" bestFit="1" customWidth="1"/>
    <col min="4" max="4" width="8" bestFit="1" customWidth="1"/>
    <col min="5" max="5" width="13.7109375" bestFit="1" customWidth="1"/>
  </cols>
  <sheetData>
    <row r="3" spans="2:11" x14ac:dyDescent="0.25">
      <c r="B3" s="1" t="s">
        <v>46</v>
      </c>
      <c r="C3" s="1" t="s">
        <v>47</v>
      </c>
      <c r="D3" s="1" t="s">
        <v>48</v>
      </c>
      <c r="E3" s="1" t="s">
        <v>49</v>
      </c>
    </row>
    <row r="4" spans="2:11" x14ac:dyDescent="0.25">
      <c r="B4" s="1">
        <v>11</v>
      </c>
      <c r="C4" s="1" t="s">
        <v>50</v>
      </c>
      <c r="D4" s="1">
        <v>13</v>
      </c>
      <c r="E4" s="1">
        <v>100</v>
      </c>
      <c r="J4" t="s">
        <v>56</v>
      </c>
    </row>
    <row r="5" spans="2:11" x14ac:dyDescent="0.25">
      <c r="B5" s="1">
        <v>12</v>
      </c>
      <c r="C5" s="1" t="s">
        <v>50</v>
      </c>
      <c r="D5" s="1">
        <v>10</v>
      </c>
      <c r="E5" s="1">
        <v>150</v>
      </c>
      <c r="H5" s="20" t="s">
        <v>53</v>
      </c>
      <c r="I5" s="20">
        <v>140</v>
      </c>
      <c r="J5" s="20" t="s">
        <v>57</v>
      </c>
      <c r="K5" s="20" t="s">
        <v>54</v>
      </c>
    </row>
    <row r="6" spans="2:11" x14ac:dyDescent="0.25">
      <c r="B6" s="1">
        <v>2</v>
      </c>
      <c r="C6" s="1" t="s">
        <v>51</v>
      </c>
      <c r="D6" s="1">
        <v>20</v>
      </c>
      <c r="E6" s="1">
        <v>110</v>
      </c>
      <c r="H6" s="20" t="s">
        <v>51</v>
      </c>
      <c r="I6" s="20">
        <f>550/3</f>
        <v>183.33333333333334</v>
      </c>
    </row>
    <row r="7" spans="2:11" x14ac:dyDescent="0.25">
      <c r="B7" s="1">
        <v>1</v>
      </c>
      <c r="C7" s="1" t="s">
        <v>51</v>
      </c>
      <c r="D7" s="1">
        <v>20</v>
      </c>
      <c r="E7" s="1">
        <v>140</v>
      </c>
      <c r="H7" s="20" t="s">
        <v>55</v>
      </c>
      <c r="I7" s="20" t="s">
        <v>58</v>
      </c>
      <c r="J7" s="20" t="s">
        <v>59</v>
      </c>
      <c r="K7" s="20" t="s">
        <v>60</v>
      </c>
    </row>
    <row r="8" spans="2:11" x14ac:dyDescent="0.25">
      <c r="B8" s="1">
        <v>8</v>
      </c>
      <c r="C8" s="1" t="s">
        <v>50</v>
      </c>
      <c r="D8" s="1">
        <v>8</v>
      </c>
      <c r="E8" s="1">
        <v>300</v>
      </c>
    </row>
    <row r="9" spans="2:11" x14ac:dyDescent="0.25">
      <c r="B9" s="1">
        <v>7</v>
      </c>
      <c r="C9" s="1" t="s">
        <v>52</v>
      </c>
      <c r="D9" s="1">
        <v>3</v>
      </c>
      <c r="E9" s="1">
        <v>150</v>
      </c>
    </row>
    <row r="10" spans="2:11" x14ac:dyDescent="0.25">
      <c r="B10" s="1">
        <v>5</v>
      </c>
      <c r="C10" s="1" t="s">
        <v>52</v>
      </c>
      <c r="D10" s="1">
        <v>4</v>
      </c>
      <c r="E10" s="1">
        <v>200</v>
      </c>
    </row>
    <row r="11" spans="2:11" x14ac:dyDescent="0.25">
      <c r="B11" s="1">
        <v>4</v>
      </c>
      <c r="C11" s="1" t="s">
        <v>51</v>
      </c>
      <c r="D11" s="1">
        <v>20</v>
      </c>
      <c r="E11" s="1">
        <v>120</v>
      </c>
    </row>
    <row r="12" spans="2:11" x14ac:dyDescent="0.25">
      <c r="B12" s="1">
        <v>20</v>
      </c>
      <c r="C12" s="1" t="s">
        <v>52</v>
      </c>
      <c r="D12" s="1">
        <v>4</v>
      </c>
      <c r="E12" s="1">
        <v>250</v>
      </c>
    </row>
    <row r="13" spans="2:11" x14ac:dyDescent="0.25">
      <c r="B13" s="1">
        <v>21</v>
      </c>
      <c r="C13" s="1" t="s">
        <v>52</v>
      </c>
      <c r="D13" s="1">
        <v>4</v>
      </c>
      <c r="E13" s="1">
        <v>220</v>
      </c>
    </row>
    <row r="15" spans="2:11" x14ac:dyDescent="0.25">
      <c r="B15" s="1">
        <v>0</v>
      </c>
    </row>
    <row r="19" spans="9:13" x14ac:dyDescent="0.25">
      <c r="I19" s="1" t="s">
        <v>61</v>
      </c>
      <c r="J19" s="1"/>
      <c r="K19" s="5" t="s">
        <v>62</v>
      </c>
      <c r="L19" s="6" t="s">
        <v>63</v>
      </c>
      <c r="M19" s="2" t="s">
        <v>64</v>
      </c>
    </row>
    <row r="20" spans="9:13" x14ac:dyDescent="0.25">
      <c r="I20" s="1">
        <f>SUM(Tabla1[Stock])</f>
        <v>106</v>
      </c>
      <c r="J20" s="1"/>
      <c r="K20" s="5">
        <f>SUM(D4:D5,D8)</f>
        <v>31</v>
      </c>
      <c r="L20" s="6">
        <f>SUM(D6:D7,D11)</f>
        <v>60</v>
      </c>
      <c r="M20" s="2">
        <f>SUM(D9:D10,D12:D13)</f>
        <v>15</v>
      </c>
    </row>
    <row r="22" spans="9:13" x14ac:dyDescent="0.25">
      <c r="K22">
        <f>31*100/106</f>
        <v>29.245283018867923</v>
      </c>
      <c r="L22">
        <f>60*100/106</f>
        <v>56.60377358490566</v>
      </c>
      <c r="M22">
        <f>15*100/106</f>
        <v>14.150943396226415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0FFC-6C71-4FEA-8C79-7706183B8F8F}">
  <dimension ref="B3:F13"/>
  <sheetViews>
    <sheetView workbookViewId="0">
      <selection activeCell="G18" sqref="G18"/>
    </sheetView>
  </sheetViews>
  <sheetFormatPr baseColWidth="10" defaultRowHeight="15" x14ac:dyDescent="0.25"/>
  <cols>
    <col min="2" max="2" width="15" bestFit="1" customWidth="1"/>
    <col min="3" max="3" width="15.5703125" bestFit="1" customWidth="1"/>
    <col min="4" max="4" width="20.5703125" bestFit="1" customWidth="1"/>
  </cols>
  <sheetData>
    <row r="3" spans="2:6" x14ac:dyDescent="0.25">
      <c r="B3" s="1" t="s">
        <v>65</v>
      </c>
      <c r="C3" s="1" t="s">
        <v>66</v>
      </c>
      <c r="D3" s="1" t="s">
        <v>67</v>
      </c>
    </row>
    <row r="4" spans="2:6" x14ac:dyDescent="0.25">
      <c r="B4" s="1">
        <v>1</v>
      </c>
      <c r="C4" s="1">
        <v>22</v>
      </c>
      <c r="D4" s="1">
        <v>44</v>
      </c>
    </row>
    <row r="5" spans="2:6" x14ac:dyDescent="0.25">
      <c r="B5" s="1">
        <v>2</v>
      </c>
      <c r="C5" s="1">
        <v>23</v>
      </c>
      <c r="D5" s="1">
        <v>50</v>
      </c>
    </row>
    <row r="6" spans="2:6" x14ac:dyDescent="0.25">
      <c r="B6" s="1">
        <v>3</v>
      </c>
      <c r="C6" s="1">
        <v>24</v>
      </c>
      <c r="D6" s="1">
        <v>20</v>
      </c>
    </row>
    <row r="7" spans="2:6" x14ac:dyDescent="0.25">
      <c r="B7" s="1">
        <v>20</v>
      </c>
      <c r="C7" s="1">
        <v>25</v>
      </c>
      <c r="D7" s="1">
        <v>60</v>
      </c>
      <c r="E7" s="1" t="s">
        <v>68</v>
      </c>
    </row>
    <row r="8" spans="2:6" x14ac:dyDescent="0.25">
      <c r="B8" s="1">
        <v>21</v>
      </c>
      <c r="C8" s="1">
        <v>26</v>
      </c>
      <c r="D8" s="1">
        <v>47</v>
      </c>
    </row>
    <row r="9" spans="2:6" x14ac:dyDescent="0.25">
      <c r="B9" s="1">
        <v>22</v>
      </c>
      <c r="C9" s="1">
        <v>27</v>
      </c>
      <c r="D9" s="1">
        <v>58</v>
      </c>
    </row>
    <row r="10" spans="2:6" x14ac:dyDescent="0.25">
      <c r="B10" s="1">
        <v>10</v>
      </c>
      <c r="C10" s="1">
        <v>15</v>
      </c>
      <c r="D10" s="1">
        <v>39</v>
      </c>
    </row>
    <row r="11" spans="2:6" x14ac:dyDescent="0.25">
      <c r="B11" s="1">
        <v>11</v>
      </c>
      <c r="C11" s="1">
        <v>16</v>
      </c>
      <c r="D11" s="1">
        <v>55</v>
      </c>
    </row>
    <row r="12" spans="2:6" x14ac:dyDescent="0.25">
      <c r="B12" s="1">
        <v>12</v>
      </c>
      <c r="C12" s="1">
        <v>17</v>
      </c>
      <c r="D12" s="1">
        <v>49</v>
      </c>
    </row>
    <row r="13" spans="2:6" x14ac:dyDescent="0.25">
      <c r="B13" s="1">
        <v>0</v>
      </c>
      <c r="C13" s="1"/>
      <c r="D13" s="1"/>
      <c r="E13" s="1">
        <f>SUM(D4:D12)</f>
        <v>422</v>
      </c>
      <c r="F13">
        <f>E13/9</f>
        <v>46.888888888888886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5F34-F5C2-431A-A925-7D34D1D48752}">
  <dimension ref="B3:J30"/>
  <sheetViews>
    <sheetView topLeftCell="A10" workbookViewId="0">
      <selection activeCell="J30" sqref="J30"/>
    </sheetView>
  </sheetViews>
  <sheetFormatPr baseColWidth="10" defaultRowHeight="15" x14ac:dyDescent="0.25"/>
  <cols>
    <col min="2" max="2" width="22.5703125" bestFit="1" customWidth="1"/>
    <col min="3" max="3" width="8.28515625" bestFit="1" customWidth="1"/>
    <col min="4" max="4" width="16.5703125" bestFit="1" customWidth="1"/>
    <col min="5" max="5" width="10.140625" bestFit="1" customWidth="1"/>
    <col min="6" max="6" width="12.7109375" bestFit="1" customWidth="1"/>
    <col min="9" max="9" width="13.42578125" bestFit="1" customWidth="1"/>
    <col min="10" max="10" width="11.7109375" bestFit="1" customWidth="1"/>
  </cols>
  <sheetData>
    <row r="3" spans="2:10" x14ac:dyDescent="0.25">
      <c r="B3" s="1" t="s">
        <v>69</v>
      </c>
      <c r="C3" s="1" t="s">
        <v>70</v>
      </c>
      <c r="D3" s="1" t="s">
        <v>71</v>
      </c>
    </row>
    <row r="4" spans="2:10" x14ac:dyDescent="0.25">
      <c r="B4" s="1">
        <v>1</v>
      </c>
      <c r="C4" s="1">
        <v>1</v>
      </c>
      <c r="D4" s="1">
        <v>14</v>
      </c>
    </row>
    <row r="5" spans="2:10" x14ac:dyDescent="0.25">
      <c r="B5" s="1">
        <v>1</v>
      </c>
      <c r="C5" s="1">
        <v>17</v>
      </c>
      <c r="D5" s="1">
        <v>16</v>
      </c>
    </row>
    <row r="6" spans="2:10" x14ac:dyDescent="0.25">
      <c r="B6" s="1">
        <v>2</v>
      </c>
      <c r="C6" s="1">
        <v>3</v>
      </c>
      <c r="D6" s="1">
        <v>20</v>
      </c>
      <c r="G6" t="s">
        <v>81</v>
      </c>
    </row>
    <row r="7" spans="2:10" x14ac:dyDescent="0.25">
      <c r="B7" s="1">
        <v>3</v>
      </c>
      <c r="C7" s="1">
        <v>3</v>
      </c>
      <c r="D7" s="1">
        <v>12</v>
      </c>
      <c r="G7" t="s">
        <v>82</v>
      </c>
    </row>
    <row r="8" spans="2:10" x14ac:dyDescent="0.25">
      <c r="B8" s="1">
        <v>3</v>
      </c>
      <c r="C8" s="1">
        <v>16</v>
      </c>
      <c r="D8" s="1">
        <v>12</v>
      </c>
    </row>
    <row r="9" spans="2:10" x14ac:dyDescent="0.25">
      <c r="B9" s="1">
        <v>0</v>
      </c>
      <c r="C9" s="1"/>
      <c r="D9" s="1"/>
    </row>
    <row r="15" spans="2:10" x14ac:dyDescent="0.25">
      <c r="B15" s="1" t="s">
        <v>72</v>
      </c>
      <c r="C15" s="1" t="s">
        <v>70</v>
      </c>
      <c r="D15" s="1" t="s">
        <v>73</v>
      </c>
      <c r="E15" s="1" t="s">
        <v>74</v>
      </c>
      <c r="F15" s="1" t="s">
        <v>75</v>
      </c>
    </row>
    <row r="16" spans="2:10" x14ac:dyDescent="0.25">
      <c r="B16" s="1">
        <v>1</v>
      </c>
      <c r="C16" s="1">
        <v>5</v>
      </c>
      <c r="D16" s="1">
        <v>1</v>
      </c>
      <c r="E16" s="1">
        <v>100</v>
      </c>
      <c r="F16" s="1">
        <v>100</v>
      </c>
      <c r="H16" t="s">
        <v>84</v>
      </c>
      <c r="I16" s="1" t="s">
        <v>76</v>
      </c>
      <c r="J16" s="1">
        <f>SUM(Tabla4[[#This Row],[importe]],F18,F22,F26)</f>
        <v>400</v>
      </c>
    </row>
    <row r="17" spans="2:10" x14ac:dyDescent="0.25">
      <c r="B17" s="1">
        <v>1</v>
      </c>
      <c r="C17" s="1">
        <v>1</v>
      </c>
      <c r="D17" s="1">
        <v>2</v>
      </c>
      <c r="E17" s="1">
        <v>200</v>
      </c>
      <c r="F17" s="1">
        <v>1</v>
      </c>
    </row>
    <row r="18" spans="2:10" x14ac:dyDescent="0.25">
      <c r="B18" s="1">
        <v>2</v>
      </c>
      <c r="C18" s="1">
        <v>5</v>
      </c>
      <c r="D18" s="1">
        <v>3</v>
      </c>
      <c r="E18" s="1">
        <v>200</v>
      </c>
      <c r="F18" s="1">
        <v>100</v>
      </c>
    </row>
    <row r="19" spans="2:10" x14ac:dyDescent="0.25">
      <c r="B19" s="1">
        <v>2</v>
      </c>
      <c r="C19" s="1">
        <v>2</v>
      </c>
      <c r="D19" s="1">
        <v>1</v>
      </c>
      <c r="E19" s="1">
        <v>200</v>
      </c>
      <c r="F19" s="1">
        <v>1</v>
      </c>
    </row>
    <row r="20" spans="2:10" x14ac:dyDescent="0.25">
      <c r="B20" s="1">
        <v>3</v>
      </c>
      <c r="C20" s="1">
        <v>3</v>
      </c>
      <c r="D20" s="1">
        <v>2</v>
      </c>
      <c r="E20" s="1">
        <v>100</v>
      </c>
      <c r="F20" s="1">
        <v>1</v>
      </c>
    </row>
    <row r="21" spans="2:10" x14ac:dyDescent="0.25">
      <c r="B21" s="1">
        <v>3</v>
      </c>
      <c r="C21" s="1">
        <v>4</v>
      </c>
      <c r="D21" s="1">
        <v>3</v>
      </c>
      <c r="E21" s="1">
        <v>2001</v>
      </c>
      <c r="F21" s="1">
        <v>1</v>
      </c>
    </row>
    <row r="22" spans="2:10" x14ac:dyDescent="0.25">
      <c r="B22" s="1">
        <v>4</v>
      </c>
      <c r="C22" s="1">
        <v>5</v>
      </c>
      <c r="D22" s="1">
        <v>1</v>
      </c>
      <c r="E22" s="1">
        <v>100</v>
      </c>
      <c r="F22" s="1">
        <v>100</v>
      </c>
    </row>
    <row r="23" spans="2:10" x14ac:dyDescent="0.25">
      <c r="B23" s="1">
        <v>4</v>
      </c>
      <c r="C23" s="1">
        <v>10</v>
      </c>
      <c r="D23" s="1">
        <v>2</v>
      </c>
      <c r="E23" s="1">
        <v>100</v>
      </c>
      <c r="F23" s="1">
        <v>1</v>
      </c>
    </row>
    <row r="24" spans="2:10" x14ac:dyDescent="0.25">
      <c r="B24" s="1">
        <v>4</v>
      </c>
      <c r="C24" s="1">
        <v>2</v>
      </c>
      <c r="D24" s="1">
        <v>3</v>
      </c>
      <c r="E24" s="1">
        <v>100</v>
      </c>
      <c r="F24" s="1">
        <v>1</v>
      </c>
    </row>
    <row r="25" spans="2:10" x14ac:dyDescent="0.25">
      <c r="B25" s="1">
        <v>5</v>
      </c>
      <c r="C25" s="1">
        <v>1</v>
      </c>
      <c r="D25" s="1">
        <v>1</v>
      </c>
      <c r="E25" s="1">
        <v>100</v>
      </c>
      <c r="F25" s="1">
        <v>100</v>
      </c>
    </row>
    <row r="26" spans="2:10" x14ac:dyDescent="0.25">
      <c r="B26" s="1">
        <v>5</v>
      </c>
      <c r="C26" s="1">
        <v>5</v>
      </c>
      <c r="D26" s="1">
        <v>2</v>
      </c>
      <c r="E26" s="1">
        <v>100</v>
      </c>
      <c r="F26" s="1">
        <v>100</v>
      </c>
    </row>
    <row r="27" spans="2:10" x14ac:dyDescent="0.25">
      <c r="B27" s="1">
        <v>5</v>
      </c>
      <c r="C27" s="1">
        <v>3</v>
      </c>
      <c r="D27" s="1">
        <v>3</v>
      </c>
      <c r="E27" s="1">
        <v>2001</v>
      </c>
      <c r="F27" s="1">
        <v>1</v>
      </c>
    </row>
    <row r="28" spans="2:10" x14ac:dyDescent="0.25">
      <c r="B28" s="1">
        <v>5</v>
      </c>
      <c r="C28" s="1">
        <v>2</v>
      </c>
      <c r="D28" s="1">
        <v>1</v>
      </c>
      <c r="E28" s="1">
        <v>100</v>
      </c>
      <c r="F28" s="1">
        <v>1</v>
      </c>
      <c r="J28" t="s">
        <v>80</v>
      </c>
    </row>
    <row r="29" spans="2:10" x14ac:dyDescent="0.25">
      <c r="H29" t="s">
        <v>83</v>
      </c>
      <c r="I29" t="s">
        <v>77</v>
      </c>
      <c r="J29" t="s">
        <v>78</v>
      </c>
    </row>
    <row r="30" spans="2:10" x14ac:dyDescent="0.25">
      <c r="J30" t="s">
        <v>79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E27D-1DDB-4858-BBFB-2041175BAFD2}">
  <dimension ref="A2:AZ14"/>
  <sheetViews>
    <sheetView tabSelected="1" topLeftCell="G1" workbookViewId="0">
      <selection activeCell="P4" sqref="P4:P7"/>
    </sheetView>
  </sheetViews>
  <sheetFormatPr baseColWidth="10" defaultRowHeight="15" x14ac:dyDescent="0.25"/>
  <cols>
    <col min="1" max="1" width="17.85546875" bestFit="1" customWidth="1"/>
  </cols>
  <sheetData>
    <row r="2" spans="1:52" x14ac:dyDescent="0.25">
      <c r="G2" s="35"/>
      <c r="H2" s="35"/>
      <c r="I2" s="35"/>
      <c r="J2" s="35"/>
      <c r="K2" s="35"/>
    </row>
    <row r="3" spans="1:52" x14ac:dyDescent="0.25">
      <c r="A3" s="32" t="s">
        <v>85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3</v>
      </c>
      <c r="M3" s="5"/>
      <c r="N3" s="5"/>
      <c r="O3" s="5"/>
      <c r="P3" s="5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</row>
    <row r="4" spans="1:52" x14ac:dyDescent="0.25">
      <c r="A4" s="33" t="s">
        <v>86</v>
      </c>
      <c r="B4" s="7">
        <v>11</v>
      </c>
      <c r="C4" s="7">
        <v>12</v>
      </c>
      <c r="D4" s="7">
        <v>13</v>
      </c>
      <c r="E4" s="7">
        <v>14</v>
      </c>
      <c r="F4" s="7">
        <v>15</v>
      </c>
      <c r="G4" s="7">
        <v>16</v>
      </c>
      <c r="H4" s="7">
        <v>17</v>
      </c>
      <c r="I4" s="7">
        <v>18</v>
      </c>
      <c r="J4" s="7">
        <v>19</v>
      </c>
      <c r="K4" s="7">
        <v>20</v>
      </c>
      <c r="L4" s="7">
        <v>21</v>
      </c>
      <c r="M4" s="7">
        <v>22</v>
      </c>
      <c r="N4" s="7">
        <v>23</v>
      </c>
      <c r="O4" s="7">
        <v>24</v>
      </c>
      <c r="P4" s="7">
        <v>25</v>
      </c>
    </row>
    <row r="5" spans="1:52" x14ac:dyDescent="0.25">
      <c r="A5" s="34" t="s">
        <v>87</v>
      </c>
      <c r="B5" s="6">
        <v>40</v>
      </c>
      <c r="C5" s="6">
        <v>41</v>
      </c>
      <c r="D5" s="6">
        <v>42</v>
      </c>
      <c r="E5" s="6">
        <v>43</v>
      </c>
      <c r="F5" s="6">
        <v>44</v>
      </c>
      <c r="G5" s="6">
        <v>45</v>
      </c>
      <c r="H5" s="6">
        <v>60</v>
      </c>
      <c r="I5" s="6">
        <v>61</v>
      </c>
      <c r="J5" s="6">
        <v>62</v>
      </c>
      <c r="K5" s="6">
        <v>63</v>
      </c>
      <c r="L5" s="6">
        <v>64</v>
      </c>
      <c r="M5" s="6">
        <v>11</v>
      </c>
      <c r="N5" s="6">
        <v>12</v>
      </c>
      <c r="O5" s="6">
        <v>13</v>
      </c>
      <c r="P5" s="6">
        <v>14</v>
      </c>
    </row>
    <row r="6" spans="1:52" x14ac:dyDescent="0.25">
      <c r="A6" s="32" t="s">
        <v>88</v>
      </c>
      <c r="B6" s="5" t="s">
        <v>90</v>
      </c>
      <c r="C6" s="5" t="s">
        <v>64</v>
      </c>
      <c r="D6" s="5" t="s">
        <v>90</v>
      </c>
      <c r="E6" s="5" t="s">
        <v>64</v>
      </c>
      <c r="F6" s="5" t="s">
        <v>90</v>
      </c>
      <c r="G6" s="5" t="s">
        <v>64</v>
      </c>
      <c r="H6" s="5" t="s">
        <v>90</v>
      </c>
      <c r="I6" s="5" t="s">
        <v>64</v>
      </c>
      <c r="J6" s="5" t="s">
        <v>90</v>
      </c>
      <c r="K6" s="5" t="s">
        <v>64</v>
      </c>
      <c r="L6" s="5" t="s">
        <v>90</v>
      </c>
      <c r="M6" s="5" t="s">
        <v>64</v>
      </c>
      <c r="N6" s="5" t="s">
        <v>90</v>
      </c>
      <c r="O6" s="5" t="s">
        <v>64</v>
      </c>
      <c r="P6" s="5" t="s">
        <v>90</v>
      </c>
    </row>
    <row r="7" spans="1:52" x14ac:dyDescent="0.25">
      <c r="A7" s="33" t="s">
        <v>89</v>
      </c>
      <c r="B7" s="7">
        <v>2000</v>
      </c>
      <c r="C7" s="7">
        <v>2500</v>
      </c>
      <c r="D7" s="7">
        <v>3000</v>
      </c>
      <c r="E7" s="7">
        <v>3500</v>
      </c>
      <c r="F7" s="7">
        <v>4000</v>
      </c>
      <c r="G7" s="7">
        <v>12000</v>
      </c>
      <c r="H7" s="7">
        <v>13000</v>
      </c>
      <c r="I7" s="7">
        <v>14000</v>
      </c>
      <c r="J7" s="7">
        <v>4000</v>
      </c>
      <c r="K7" s="7">
        <v>16000</v>
      </c>
      <c r="L7" s="7">
        <v>4500</v>
      </c>
      <c r="M7" s="7">
        <v>8000</v>
      </c>
      <c r="N7" s="7">
        <v>8000</v>
      </c>
      <c r="O7" s="7">
        <v>8000</v>
      </c>
      <c r="P7" s="7">
        <v>8000</v>
      </c>
    </row>
    <row r="8" spans="1:52" x14ac:dyDescent="0.25">
      <c r="J8" s="35"/>
    </row>
    <row r="9" spans="1:52" x14ac:dyDescent="0.25">
      <c r="J9" s="36"/>
      <c r="L9" s="36"/>
    </row>
    <row r="10" spans="1:52" x14ac:dyDescent="0.25">
      <c r="B10" t="s">
        <v>91</v>
      </c>
      <c r="G10" t="s">
        <v>94</v>
      </c>
    </row>
    <row r="11" spans="1:52" x14ac:dyDescent="0.25">
      <c r="B11" t="s">
        <v>92</v>
      </c>
      <c r="G11" t="s">
        <v>95</v>
      </c>
    </row>
    <row r="12" spans="1:52" x14ac:dyDescent="0.25">
      <c r="B12">
        <f>SUM(B7,D7,F7)</f>
        <v>9000</v>
      </c>
      <c r="G12">
        <f>SUM(H7,J7)</f>
        <v>17000</v>
      </c>
    </row>
    <row r="13" spans="1:52" x14ac:dyDescent="0.25">
      <c r="B13" t="s">
        <v>93</v>
      </c>
      <c r="G13" t="s">
        <v>96</v>
      </c>
    </row>
    <row r="14" spans="1:52" x14ac:dyDescent="0.25">
      <c r="B14">
        <f>SUM(C7,E7)</f>
        <v>6000</v>
      </c>
      <c r="G14">
        <f>SUM(G7,I7,K7)</f>
        <v>42000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EJ29 TPIII</vt:lpstr>
      <vt:lpstr>EJ30 TPIII</vt:lpstr>
      <vt:lpstr>EJ31 TPIII</vt:lpstr>
      <vt:lpstr>EJ32 TPIII</vt:lpstr>
      <vt:lpstr>primo gazpachos</vt:lpstr>
      <vt:lpstr>ejercicio fly gentes</vt:lpstr>
      <vt:lpstr>ej faurefaz y playeros</vt:lpstr>
      <vt:lpstr>ej vastaggios</vt:lpstr>
      <vt:lpstr>total_stock_global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2022-09-17T15:24:05Z</dcterms:created>
  <dcterms:modified xsi:type="dcterms:W3CDTF">2022-09-30T01:14:01Z</dcterms:modified>
</cp:coreProperties>
</file>