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calculo cuota" sheetId="1" r:id="rId1"/>
  </sheets>
  <calcPr calcId="144525"/>
</workbook>
</file>

<file path=xl/calcChain.xml><?xml version="1.0" encoding="utf-8"?>
<calcChain xmlns="http://schemas.openxmlformats.org/spreadsheetml/2006/main">
  <c r="A16" i="1" l="1"/>
  <c r="A17" i="1" s="1"/>
  <c r="A18" i="1" s="1"/>
  <c r="E14" i="1"/>
  <c r="D15" i="1" s="1"/>
  <c r="B7" i="1"/>
  <c r="A19" i="1" l="1"/>
  <c r="B15" i="1"/>
  <c r="C15" i="1" s="1"/>
  <c r="E15" i="1" s="1"/>
  <c r="B16" i="1" s="1"/>
  <c r="A20" i="1" l="1"/>
  <c r="D16" i="1"/>
  <c r="A21" i="1" l="1"/>
  <c r="C16" i="1"/>
  <c r="A22" i="1" l="1"/>
  <c r="E16" i="1"/>
  <c r="A23" i="1" l="1"/>
  <c r="D17" i="1"/>
  <c r="B17" i="1"/>
  <c r="A24" i="1" l="1"/>
  <c r="A25" i="1" s="1"/>
  <c r="C17" i="1"/>
  <c r="B28" i="1"/>
  <c r="A26" i="1" l="1"/>
  <c r="E17" i="1"/>
  <c r="B18" i="1" s="1"/>
  <c r="D18" i="1" l="1"/>
  <c r="C18" i="1" s="1"/>
  <c r="E18" i="1" s="1"/>
  <c r="B19" i="1" l="1"/>
  <c r="D19" i="1"/>
  <c r="C19" i="1" l="1"/>
  <c r="E19" i="1" s="1"/>
  <c r="D20" i="1" l="1"/>
  <c r="B20" i="1"/>
  <c r="C20" i="1" l="1"/>
  <c r="E20" i="1" s="1"/>
  <c r="B21" i="1" s="1"/>
  <c r="D21" i="1" l="1"/>
  <c r="C21" i="1" s="1"/>
  <c r="E21" i="1" l="1"/>
  <c r="D22" i="1" l="1"/>
  <c r="B22" i="1"/>
  <c r="C22" i="1" l="1"/>
  <c r="E22" i="1" s="1"/>
  <c r="D23" i="1" l="1"/>
  <c r="B23" i="1"/>
  <c r="C23" i="1" l="1"/>
  <c r="E23" i="1" s="1"/>
  <c r="D24" i="1" l="1"/>
  <c r="B24" i="1"/>
  <c r="C24" i="1" l="1"/>
  <c r="E24" i="1" l="1"/>
  <c r="B25" i="1" s="1"/>
  <c r="D25" i="1" l="1"/>
  <c r="C25" i="1"/>
  <c r="E25" i="1" l="1"/>
  <c r="B26" i="1" s="1"/>
  <c r="D26" i="1" l="1"/>
  <c r="C26" i="1" l="1"/>
  <c r="D28" i="1"/>
  <c r="E26" i="1" l="1"/>
  <c r="C28" i="1"/>
  <c r="E27" i="1" s="1"/>
</calcChain>
</file>

<file path=xl/sharedStrings.xml><?xml version="1.0" encoding="utf-8"?>
<sst xmlns="http://schemas.openxmlformats.org/spreadsheetml/2006/main" count="27" uniqueCount="23">
  <si>
    <t>Número de Préstamo</t>
  </si>
  <si>
    <t>001</t>
  </si>
  <si>
    <t>Persona que reliza el prestamo</t>
  </si>
  <si>
    <t>Luis Hernan Osorio</t>
  </si>
  <si>
    <t xml:space="preserve">fecha de solicitud </t>
  </si>
  <si>
    <t>Valor del prestamo</t>
  </si>
  <si>
    <t>Número de cuotas</t>
  </si>
  <si>
    <t>Tasa de interés mensual:</t>
  </si>
  <si>
    <t>Valor cuota mensual</t>
  </si>
  <si>
    <t>Cuota No</t>
  </si>
  <si>
    <t>Valor cuota</t>
  </si>
  <si>
    <t>Parte de la</t>
  </si>
  <si>
    <t>Saldo del crédito</t>
  </si>
  <si>
    <t>mensual</t>
  </si>
  <si>
    <t>cuota que se</t>
  </si>
  <si>
    <t>(capital)</t>
  </si>
  <si>
    <t>convierte en</t>
  </si>
  <si>
    <t>después</t>
  </si>
  <si>
    <t xml:space="preserve">abono a </t>
  </si>
  <si>
    <t>del pago</t>
  </si>
  <si>
    <t>capital</t>
  </si>
  <si>
    <t>intereses</t>
  </si>
  <si>
    <t>Totales pagados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</si>
</sst>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&quot;$&quot;\ #,##0;[Red]&quot;$&quot;\ \-#,##0"/>
    <numFmt numFmtId="166" formatCode="#,##0;[Red]\(#,##0\)"/>
    <numFmt numFmtId="167" formatCode="0.0%"/>
  </numFmts>
  <fonts count="5" x14ac:knownFonts="1">
    <font>
      <sz val="10"/>
      <color rgb="FF000000"/>
      <name val="Arial"/>
    </font>
    <font>
      <sz val="10"/>
      <name val="Verdana"/>
    </font>
    <font>
      <b/>
      <sz val="10"/>
      <name val="Verdana"/>
    </font>
    <font>
      <b/>
      <sz val="10"/>
      <color rgb="FFFF0000"/>
      <name val="Verdana"/>
    </font>
    <font>
      <b/>
      <sz val="10"/>
      <color rgb="FF0000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/>
    <xf numFmtId="165" fontId="1" fillId="2" borderId="1" xfId="0" applyNumberFormat="1" applyFont="1" applyFill="1" applyBorder="1" applyAlignment="1"/>
    <xf numFmtId="166" fontId="1" fillId="0" borderId="0" xfId="0" applyNumberFormat="1" applyFont="1" applyAlignment="1"/>
    <xf numFmtId="166" fontId="1" fillId="2" borderId="1" xfId="0" applyNumberFormat="1" applyFont="1" applyFill="1" applyBorder="1" applyAlignment="1"/>
    <xf numFmtId="0" fontId="1" fillId="0" borderId="1" xfId="0" applyFont="1" applyBorder="1" applyAlignment="1"/>
    <xf numFmtId="167" fontId="1" fillId="2" borderId="1" xfId="0" applyNumberFormat="1" applyFont="1" applyFill="1" applyBorder="1" applyAlignment="1"/>
    <xf numFmtId="165" fontId="1" fillId="0" borderId="1" xfId="0" applyNumberFormat="1" applyFont="1" applyBorder="1" applyAlignment="1"/>
    <xf numFmtId="0" fontId="2" fillId="0" borderId="2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6" fontId="1" fillId="0" borderId="1" xfId="0" applyNumberFormat="1" applyFont="1" applyBorder="1" applyAlignment="1"/>
    <xf numFmtId="166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/>
    <xf numFmtId="0" fontId="2" fillId="0" borderId="4" xfId="0" applyFont="1" applyBorder="1" applyAlignment="1">
      <alignment horizontal="center"/>
    </xf>
    <xf numFmtId="166" fontId="2" fillId="0" borderId="4" xfId="0" applyNumberFormat="1" applyFont="1" applyBorder="1" applyAlignment="1"/>
    <xf numFmtId="9" fontId="1" fillId="0" borderId="0" xfId="0" applyNumberFormat="1" applyFont="1" applyAlignment="1"/>
    <xf numFmtId="0" fontId="1" fillId="0" borderId="6" xfId="0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1"/>
  <sheetViews>
    <sheetView showGridLines="0" tabSelected="1" workbookViewId="0">
      <selection activeCell="B7" sqref="B7"/>
    </sheetView>
  </sheetViews>
  <sheetFormatPr baseColWidth="10" defaultColWidth="14.42578125" defaultRowHeight="15" customHeight="1" x14ac:dyDescent="0.2"/>
  <cols>
    <col min="1" max="1" width="45.5703125" customWidth="1"/>
    <col min="2" max="2" width="25.140625" customWidth="1"/>
    <col min="3" max="3" width="23.5703125" customWidth="1"/>
    <col min="4" max="4" width="14.28515625" customWidth="1"/>
    <col min="5" max="5" width="20.28515625" customWidth="1"/>
    <col min="6" max="6" width="15.28515625" customWidth="1"/>
    <col min="7" max="26" width="10" customWidth="1"/>
  </cols>
  <sheetData>
    <row r="1" spans="1:26" ht="12.75" customHeight="1" x14ac:dyDescent="0.2">
      <c r="A1" s="1" t="s">
        <v>0</v>
      </c>
      <c r="B1" s="2" t="s">
        <v>1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" t="s">
        <v>2</v>
      </c>
      <c r="B2" s="1" t="s">
        <v>3</v>
      </c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1" t="s">
        <v>4</v>
      </c>
      <c r="B3" s="5">
        <v>43265</v>
      </c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6" t="s">
        <v>5</v>
      </c>
      <c r="B4" s="7">
        <v>3000000</v>
      </c>
      <c r="C4" s="8"/>
      <c r="D4" s="8"/>
      <c r="E4" s="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6" t="s">
        <v>6</v>
      </c>
      <c r="B5" s="9">
        <v>10</v>
      </c>
      <c r="C5" s="8"/>
      <c r="D5" s="8"/>
      <c r="E5" s="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10" t="s">
        <v>7</v>
      </c>
      <c r="B6" s="11">
        <v>0.03</v>
      </c>
      <c r="C6" s="8"/>
      <c r="D6" s="8"/>
      <c r="E6" s="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10" t="s">
        <v>8</v>
      </c>
      <c r="B7" s="12">
        <f>B4/B5</f>
        <v>300000</v>
      </c>
      <c r="C7" s="8"/>
      <c r="D7" s="8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5" customHeight="1" x14ac:dyDescent="0.2">
      <c r="A8" s="4"/>
      <c r="B8" s="8"/>
      <c r="C8" s="8"/>
      <c r="D8" s="8"/>
      <c r="E8" s="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13" t="s">
        <v>9</v>
      </c>
      <c r="B9" s="14" t="s">
        <v>10</v>
      </c>
      <c r="C9" s="14" t="s">
        <v>11</v>
      </c>
      <c r="D9" s="14" t="s">
        <v>11</v>
      </c>
      <c r="E9" s="14" t="s">
        <v>12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15"/>
      <c r="B10" s="16" t="s">
        <v>13</v>
      </c>
      <c r="C10" s="16" t="s">
        <v>14</v>
      </c>
      <c r="D10" s="16" t="s">
        <v>14</v>
      </c>
      <c r="E10" s="17" t="s">
        <v>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15"/>
      <c r="B11" s="16"/>
      <c r="C11" s="18" t="s">
        <v>16</v>
      </c>
      <c r="D11" s="16" t="s">
        <v>16</v>
      </c>
      <c r="E11" s="16" t="s">
        <v>17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5"/>
      <c r="B12" s="16"/>
      <c r="C12" s="16" t="s">
        <v>18</v>
      </c>
      <c r="D12" s="16" t="s">
        <v>18</v>
      </c>
      <c r="E12" s="16" t="s">
        <v>19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5"/>
      <c r="B13" s="16"/>
      <c r="C13" s="17" t="s">
        <v>20</v>
      </c>
      <c r="D13" s="19" t="s">
        <v>21</v>
      </c>
      <c r="E13" s="1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0"/>
      <c r="B14" s="20"/>
      <c r="C14" s="20"/>
      <c r="D14" s="20"/>
      <c r="E14" s="20">
        <f>+B4</f>
        <v>3000000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21">
        <v>1</v>
      </c>
      <c r="B15" s="20">
        <f>(E14*B6)+B7</f>
        <v>390000</v>
      </c>
      <c r="C15" s="20">
        <f t="shared" ref="C15:C26" si="0">+B15-D15</f>
        <v>300000</v>
      </c>
      <c r="D15" s="20">
        <f t="shared" ref="D15:D26" si="1">(E14*$B$6)</f>
        <v>90000</v>
      </c>
      <c r="E15" s="20">
        <f t="shared" ref="E15:E26" si="2">+E14-(C15)</f>
        <v>2700000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21">
        <f t="shared" ref="A16:A26" si="3">IF($B$5&gt;A15,A15+1,"crédito cancelado")</f>
        <v>2</v>
      </c>
      <c r="B16" s="20">
        <f>IF(A16&lt;=$B$5,(E15*B6)+B7,0)</f>
        <v>381000</v>
      </c>
      <c r="C16" s="20">
        <f t="shared" si="0"/>
        <v>300000</v>
      </c>
      <c r="D16" s="20">
        <f t="shared" si="1"/>
        <v>81000</v>
      </c>
      <c r="E16" s="20">
        <f t="shared" si="2"/>
        <v>2400000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21">
        <f t="shared" si="3"/>
        <v>3</v>
      </c>
      <c r="B17" s="20">
        <f>IF(A17&lt;=$B$5,(E16*B6)+B7,0)</f>
        <v>372000</v>
      </c>
      <c r="C17" s="20">
        <f t="shared" si="0"/>
        <v>300000</v>
      </c>
      <c r="D17" s="20">
        <f t="shared" si="1"/>
        <v>72000</v>
      </c>
      <c r="E17" s="20">
        <f t="shared" si="2"/>
        <v>2100000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21">
        <f t="shared" si="3"/>
        <v>4</v>
      </c>
      <c r="B18" s="20">
        <f>IF(A18&lt;=$B$5,(E17*B6)+B7,0)</f>
        <v>363000</v>
      </c>
      <c r="C18" s="20">
        <f t="shared" si="0"/>
        <v>300000</v>
      </c>
      <c r="D18" s="20">
        <f t="shared" si="1"/>
        <v>63000</v>
      </c>
      <c r="E18" s="20">
        <f t="shared" si="2"/>
        <v>1800000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21">
        <f t="shared" si="3"/>
        <v>5</v>
      </c>
      <c r="B19" s="20">
        <f>IF(A19&lt;=$B$5,(E18*B6)+B7,0)</f>
        <v>354000</v>
      </c>
      <c r="C19" s="20">
        <f t="shared" si="0"/>
        <v>300000</v>
      </c>
      <c r="D19" s="20">
        <f t="shared" si="1"/>
        <v>54000</v>
      </c>
      <c r="E19" s="20">
        <f t="shared" si="2"/>
        <v>1500000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21">
        <f t="shared" si="3"/>
        <v>6</v>
      </c>
      <c r="B20" s="20">
        <f>IF(A20&lt;=$B$5,(E19*B6)+B7,0)</f>
        <v>345000</v>
      </c>
      <c r="C20" s="20">
        <f t="shared" si="0"/>
        <v>300000</v>
      </c>
      <c r="D20" s="20">
        <f t="shared" si="1"/>
        <v>45000</v>
      </c>
      <c r="E20" s="20">
        <f t="shared" si="2"/>
        <v>1200000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21">
        <f t="shared" si="3"/>
        <v>7</v>
      </c>
      <c r="B21" s="20">
        <f>IF(A21&lt;=$B$5,(E20*B6)+B7,0)</f>
        <v>336000</v>
      </c>
      <c r="C21" s="20">
        <f t="shared" si="0"/>
        <v>300000</v>
      </c>
      <c r="D21" s="20">
        <f t="shared" si="1"/>
        <v>36000</v>
      </c>
      <c r="E21" s="20">
        <f t="shared" si="2"/>
        <v>900000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21">
        <f t="shared" si="3"/>
        <v>8</v>
      </c>
      <c r="B22" s="20">
        <f>IF(A22&lt;=$B$5,(E21*B6)+B7,0)</f>
        <v>327000</v>
      </c>
      <c r="C22" s="20">
        <f t="shared" si="0"/>
        <v>300000</v>
      </c>
      <c r="D22" s="20">
        <f t="shared" si="1"/>
        <v>27000</v>
      </c>
      <c r="E22" s="20">
        <f t="shared" si="2"/>
        <v>600000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21">
        <f t="shared" si="3"/>
        <v>9</v>
      </c>
      <c r="B23" s="20">
        <f>IF(A23&lt;=$B$5,(E22*B6)+B7,0)</f>
        <v>318000</v>
      </c>
      <c r="C23" s="20">
        <f t="shared" si="0"/>
        <v>300000</v>
      </c>
      <c r="D23" s="20">
        <f t="shared" si="1"/>
        <v>18000</v>
      </c>
      <c r="E23" s="20">
        <f t="shared" si="2"/>
        <v>300000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21">
        <f t="shared" si="3"/>
        <v>10</v>
      </c>
      <c r="B24" s="20">
        <f>IF(A24&lt;=$B$5,(E23*B6)+B7,0)</f>
        <v>309000</v>
      </c>
      <c r="C24" s="20">
        <f t="shared" si="0"/>
        <v>300000</v>
      </c>
      <c r="D24" s="20">
        <f t="shared" si="1"/>
        <v>9000</v>
      </c>
      <c r="E24" s="20">
        <f t="shared" si="2"/>
        <v>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21" t="str">
        <f t="shared" si="3"/>
        <v>crédito cancelado</v>
      </c>
      <c r="B25" s="20">
        <f>IF(A25&lt;=$B$5,(E24*B6)+B7,0)</f>
        <v>0</v>
      </c>
      <c r="C25" s="20">
        <f t="shared" si="0"/>
        <v>0</v>
      </c>
      <c r="D25" s="20">
        <f t="shared" si="1"/>
        <v>0</v>
      </c>
      <c r="E25" s="20">
        <f t="shared" si="2"/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21" t="str">
        <f t="shared" si="3"/>
        <v>crédito cancelado</v>
      </c>
      <c r="B26" s="20">
        <f>IF(A26&lt;=$B$5,(E25*B6)+B7,0)</f>
        <v>0</v>
      </c>
      <c r="C26" s="20">
        <f t="shared" si="0"/>
        <v>0</v>
      </c>
      <c r="D26" s="20">
        <f t="shared" si="1"/>
        <v>0</v>
      </c>
      <c r="E26" s="20">
        <f t="shared" si="2"/>
        <v>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22"/>
      <c r="B27" s="22"/>
      <c r="C27" s="22"/>
      <c r="D27" s="22"/>
      <c r="E27" s="27">
        <f>C28+D28</f>
        <v>3495000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">
      <c r="A28" s="23" t="s">
        <v>22</v>
      </c>
      <c r="B28" s="24">
        <f>SUM(B15:B17)</f>
        <v>1143000</v>
      </c>
      <c r="C28" s="24">
        <f t="shared" ref="C28:D28" si="4">SUM(C15:C27)</f>
        <v>3000000</v>
      </c>
      <c r="D28" s="24">
        <f t="shared" si="4"/>
        <v>495000</v>
      </c>
      <c r="E28" s="2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2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/>
    <row r="77" spans="1:26" ht="12.75" customHeight="1" x14ac:dyDescent="0.2"/>
    <row r="78" spans="1:26" ht="12.75" customHeight="1" x14ac:dyDescent="0.2"/>
    <row r="79" spans="1:26" ht="12.75" customHeight="1" x14ac:dyDescent="0.2"/>
    <row r="80" spans="1:2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</sheetData>
  <mergeCells count="1">
    <mergeCell ref="E27:E2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 cuota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Alejo Gomez</cp:lastModifiedBy>
  <dcterms:modified xsi:type="dcterms:W3CDTF">2018-06-27T05:15:57Z</dcterms:modified>
</cp:coreProperties>
</file>