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SCOSO\Documents\dev\cash_flow_investment_automatization\data\"/>
    </mc:Choice>
  </mc:AlternateContent>
  <xr:revisionPtr revIDLastSave="0" documentId="13_ncr:1_{4D3CDD31-7D55-4DF1-B30D-C84003CB6FF7}" xr6:coauthVersionLast="47" xr6:coauthVersionMax="47" xr10:uidLastSave="{00000000-0000-0000-0000-000000000000}"/>
  <bookViews>
    <workbookView xWindow="-103" yWindow="-103" windowWidth="16663" windowHeight="9772" xr2:uid="{8EE15E96-76BD-4F4A-919C-A2E8780BF076}"/>
  </bookViews>
  <sheets>
    <sheet name="ventas_co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5" i="1"/>
  <c r="B5" i="1"/>
  <c r="C5" i="1"/>
  <c r="A7" i="1"/>
  <c r="B7" i="1"/>
  <c r="C7" i="1"/>
  <c r="A9" i="1"/>
  <c r="B9" i="1"/>
  <c r="C9" i="1"/>
  <c r="A11" i="1"/>
  <c r="B11" i="1"/>
  <c r="C11" i="1"/>
  <c r="A13" i="1"/>
  <c r="B13" i="1"/>
  <c r="C13" i="1"/>
  <c r="A15" i="1"/>
  <c r="B15" i="1"/>
  <c r="C15" i="1"/>
  <c r="A17" i="1"/>
  <c r="B17" i="1"/>
  <c r="C17" i="1"/>
  <c r="A19" i="1"/>
  <c r="B19" i="1"/>
  <c r="C19" i="1"/>
  <c r="A21" i="1"/>
  <c r="B21" i="1"/>
  <c r="C21" i="1"/>
  <c r="A23" i="1"/>
  <c r="B23" i="1"/>
  <c r="C23" i="1"/>
  <c r="A25" i="1"/>
  <c r="B25" i="1"/>
  <c r="C25" i="1"/>
  <c r="A27" i="1"/>
  <c r="B27" i="1"/>
  <c r="C27" i="1"/>
  <c r="A29" i="1"/>
  <c r="B29" i="1"/>
  <c r="C29" i="1"/>
  <c r="A31" i="1"/>
  <c r="B31" i="1"/>
  <c r="C31" i="1"/>
  <c r="A33" i="1"/>
  <c r="B33" i="1"/>
  <c r="C33" i="1"/>
  <c r="A35" i="1"/>
  <c r="B35" i="1"/>
  <c r="C35" i="1"/>
  <c r="A37" i="1"/>
  <c r="B37" i="1"/>
  <c r="C37" i="1"/>
  <c r="A39" i="1"/>
  <c r="B39" i="1"/>
  <c r="C39" i="1"/>
  <c r="A41" i="1"/>
  <c r="B41" i="1"/>
  <c r="A43" i="1"/>
  <c r="B43" i="1"/>
  <c r="C43" i="1"/>
  <c r="A45" i="1"/>
  <c r="B45" i="1"/>
  <c r="A47" i="1"/>
  <c r="B47" i="1"/>
  <c r="C47" i="1"/>
  <c r="A49" i="1"/>
  <c r="B49" i="1"/>
  <c r="C49" i="1"/>
  <c r="A51" i="1"/>
  <c r="B51" i="1"/>
  <c r="C51" i="1"/>
  <c r="A53" i="1"/>
  <c r="B53" i="1"/>
  <c r="C53" i="1"/>
  <c r="A55" i="1"/>
  <c r="B55" i="1"/>
  <c r="C55" i="1"/>
  <c r="E54" i="1"/>
  <c r="E55" i="1" s="1"/>
  <c r="E52" i="1"/>
  <c r="E50" i="1"/>
  <c r="E51" i="1" s="1"/>
  <c r="E48" i="1"/>
  <c r="E49" i="1" s="1"/>
  <c r="E47" i="1"/>
  <c r="E46" i="1"/>
  <c r="E44" i="1"/>
  <c r="C44" i="1" s="1"/>
  <c r="C45" i="1" s="1"/>
  <c r="E42" i="1"/>
  <c r="E43" i="1" s="1"/>
  <c r="C40" i="1"/>
  <c r="E40" i="1" s="1"/>
  <c r="E38" i="1"/>
  <c r="E39" i="1" s="1"/>
  <c r="E37" i="1"/>
  <c r="E36" i="1"/>
  <c r="E35" i="1"/>
  <c r="E34" i="1"/>
  <c r="E33" i="1"/>
  <c r="E32" i="1"/>
  <c r="E31" i="1"/>
  <c r="E30" i="1"/>
  <c r="E29" i="1"/>
  <c r="E28" i="1"/>
  <c r="E26" i="1"/>
  <c r="E27" i="1" s="1"/>
  <c r="E24" i="1"/>
  <c r="E25" i="1" s="1"/>
  <c r="E22" i="1"/>
  <c r="E23" i="1" s="1"/>
  <c r="E20" i="1"/>
  <c r="E21" i="1" s="1"/>
  <c r="E18" i="1"/>
  <c r="E15" i="1"/>
  <c r="E14" i="1"/>
  <c r="E13" i="1"/>
  <c r="E12" i="1"/>
  <c r="E5" i="1"/>
  <c r="E3" i="1"/>
  <c r="C41" i="1" l="1"/>
  <c r="E19" i="1"/>
  <c r="E41" i="1"/>
</calcChain>
</file>

<file path=xl/sharedStrings.xml><?xml version="1.0" encoding="utf-8"?>
<sst xmlns="http://schemas.openxmlformats.org/spreadsheetml/2006/main" count="115" uniqueCount="38">
  <si>
    <t>Ventas</t>
  </si>
  <si>
    <t>Costos</t>
  </si>
  <si>
    <t>EPC Techos</t>
  </si>
  <si>
    <t>Unicentro</t>
  </si>
  <si>
    <t>Casa Orion</t>
  </si>
  <si>
    <t>Jugos Naturales</t>
  </si>
  <si>
    <t>Agropecuaria San</t>
  </si>
  <si>
    <t>Clinica Morasurco</t>
  </si>
  <si>
    <t>Hospital Infantil</t>
  </si>
  <si>
    <t>Desarrollo Campesino</t>
  </si>
  <si>
    <t>Casa francisco Gutierrez</t>
  </si>
  <si>
    <t>Hotel Adamo</t>
  </si>
  <si>
    <t>SAN NICOLAS (MARIA FERNANDA ROSAS SEGURA)</t>
  </si>
  <si>
    <t>B.A.S INGENIERIA</t>
  </si>
  <si>
    <t>SURTISUR</t>
  </si>
  <si>
    <t>CEMENTOS CAUCA</t>
  </si>
  <si>
    <t>Casa Guillermo</t>
  </si>
  <si>
    <t>Nava del sur</t>
  </si>
  <si>
    <t>Estacion de Servicio Andalucia</t>
  </si>
  <si>
    <t>Apartamentos Gonzalo Jimenez</t>
  </si>
  <si>
    <t>Panificadora la Villa</t>
  </si>
  <si>
    <t>Lacteos Tulua</t>
  </si>
  <si>
    <t>Mini granjas</t>
  </si>
  <si>
    <t>Delta 1</t>
  </si>
  <si>
    <t>Delta 2</t>
  </si>
  <si>
    <t>Polaris 1</t>
  </si>
  <si>
    <t>LYRA 1</t>
  </si>
  <si>
    <t>ORBIS 1</t>
  </si>
  <si>
    <t>Polaris 2</t>
  </si>
  <si>
    <t>Polaris 3</t>
  </si>
  <si>
    <t>NAOS 4</t>
  </si>
  <si>
    <t>Rubro</t>
  </si>
  <si>
    <t>Producto</t>
  </si>
  <si>
    <t>Budget</t>
  </si>
  <si>
    <t>w</t>
  </si>
  <si>
    <t>Partida</t>
  </si>
  <si>
    <t>Valor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</si>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</sst>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6B14-231D-4B92-B672-D84EB2320CEA}">
  <dimension ref="A1:J56"/>
  <sheetViews>
    <sheetView tabSelected="1" zoomScale="41" workbookViewId="0">
      <selection activeCell="H14" sqref="H14"/>
    </sheetView>
  </sheetViews>
  <sheetFormatPr defaultColWidth="14.3828125" defaultRowHeight="14.6" x14ac:dyDescent="0.4"/>
  <cols>
    <col min="1" max="1" width="14.15234375" bestFit="1" customWidth="1"/>
    <col min="2" max="2" width="57.07421875" bestFit="1" customWidth="1"/>
    <col min="3" max="3" width="12.4609375" bestFit="1" customWidth="1"/>
    <col min="4" max="4" width="8.921875" bestFit="1" customWidth="1"/>
    <col min="5" max="5" width="13.61328125" bestFit="1" customWidth="1"/>
    <col min="6" max="6" width="9.07421875" style="1" bestFit="1" customWidth="1"/>
  </cols>
  <sheetData>
    <row r="1" spans="1:6" ht="15" customHeight="1" x14ac:dyDescent="0.4">
      <c r="A1" t="s">
        <v>31</v>
      </c>
      <c r="B1" t="s">
        <v>32</v>
      </c>
      <c r="C1" t="s">
        <v>33</v>
      </c>
      <c r="D1" t="s">
        <v>35</v>
      </c>
      <c r="E1" t="s">
        <v>36</v>
      </c>
      <c r="F1" s="1" t="s">
        <v>37</v>
      </c>
    </row>
    <row r="2" spans="1:6" ht="15" customHeight="1" x14ac:dyDescent="0.4">
      <c r="A2" t="s">
        <v>2</v>
      </c>
      <c r="B2" t="s">
        <v>3</v>
      </c>
      <c r="C2">
        <v>1272184759</v>
      </c>
      <c r="D2" t="s">
        <v>0</v>
      </c>
      <c r="E2">
        <v>1272184759</v>
      </c>
      <c r="F2" s="1">
        <v>45748</v>
      </c>
    </row>
    <row r="3" spans="1:6" ht="15" customHeight="1" x14ac:dyDescent="0.4">
      <c r="A3" t="str">
        <f t="shared" ref="A3:C3" si="0">+A2</f>
        <v>EPC Techos</v>
      </c>
      <c r="B3" t="str">
        <f t="shared" si="0"/>
        <v>Unicentro</v>
      </c>
      <c r="C3">
        <f t="shared" si="0"/>
        <v>1272184759</v>
      </c>
      <c r="D3" t="s">
        <v>1</v>
      </c>
      <c r="E3">
        <f>+E2*78%</f>
        <v>992304112.01999998</v>
      </c>
      <c r="F3" s="1">
        <v>45748</v>
      </c>
    </row>
    <row r="4" spans="1:6" ht="15" customHeight="1" x14ac:dyDescent="0.4">
      <c r="A4" t="s">
        <v>2</v>
      </c>
      <c r="B4" t="s">
        <v>4</v>
      </c>
      <c r="C4">
        <v>36000000</v>
      </c>
      <c r="D4" t="s">
        <v>0</v>
      </c>
      <c r="E4">
        <v>36000000</v>
      </c>
      <c r="F4" s="1">
        <v>45748</v>
      </c>
    </row>
    <row r="5" spans="1:6" ht="15" customHeight="1" x14ac:dyDescent="0.4">
      <c r="A5" t="str">
        <f t="shared" ref="A5:C5" si="1">+A4</f>
        <v>EPC Techos</v>
      </c>
      <c r="B5" t="str">
        <f t="shared" si="1"/>
        <v>Casa Orion</v>
      </c>
      <c r="C5">
        <f t="shared" si="1"/>
        <v>36000000</v>
      </c>
      <c r="D5" t="s">
        <v>1</v>
      </c>
      <c r="E5">
        <f>+E4*50%</f>
        <v>18000000</v>
      </c>
      <c r="F5" s="1">
        <v>45748</v>
      </c>
    </row>
    <row r="6" spans="1:6" ht="15" customHeight="1" x14ac:dyDescent="0.4">
      <c r="A6" t="s">
        <v>2</v>
      </c>
      <c r="B6" t="s">
        <v>5</v>
      </c>
      <c r="C6">
        <v>62097312</v>
      </c>
      <c r="D6" t="s">
        <v>0</v>
      </c>
      <c r="E6">
        <v>62097312</v>
      </c>
      <c r="F6" s="1">
        <v>45748</v>
      </c>
    </row>
    <row r="7" spans="1:6" ht="15" customHeight="1" x14ac:dyDescent="0.4">
      <c r="A7" t="str">
        <f t="shared" ref="A7:C7" si="2">+A6</f>
        <v>EPC Techos</v>
      </c>
      <c r="B7" t="str">
        <f t="shared" si="2"/>
        <v>Jugos Naturales</v>
      </c>
      <c r="C7">
        <f t="shared" si="2"/>
        <v>62097312</v>
      </c>
      <c r="D7" t="s">
        <v>1</v>
      </c>
      <c r="E7">
        <v>43468118.399999999</v>
      </c>
      <c r="F7" s="1">
        <v>45748</v>
      </c>
    </row>
    <row r="8" spans="1:6" ht="15" customHeight="1" x14ac:dyDescent="0.4">
      <c r="A8" t="s">
        <v>2</v>
      </c>
      <c r="B8" t="s">
        <v>6</v>
      </c>
      <c r="C8">
        <v>100783942</v>
      </c>
      <c r="D8" t="s">
        <v>0</v>
      </c>
      <c r="E8">
        <v>100783942</v>
      </c>
      <c r="F8" s="1">
        <v>45748</v>
      </c>
    </row>
    <row r="9" spans="1:6" ht="15" customHeight="1" x14ac:dyDescent="0.4">
      <c r="A9" t="str">
        <f t="shared" ref="A9:C9" si="3">+A8</f>
        <v>EPC Techos</v>
      </c>
      <c r="B9" t="str">
        <f t="shared" si="3"/>
        <v>Agropecuaria San</v>
      </c>
      <c r="C9">
        <f t="shared" si="3"/>
        <v>100783942</v>
      </c>
      <c r="D9" t="s">
        <v>1</v>
      </c>
      <c r="E9">
        <v>70548759.399999991</v>
      </c>
      <c r="F9" s="1">
        <v>45748</v>
      </c>
    </row>
    <row r="10" spans="1:6" ht="15" customHeight="1" x14ac:dyDescent="0.4">
      <c r="A10" t="s">
        <v>2</v>
      </c>
      <c r="B10" t="s">
        <v>7</v>
      </c>
      <c r="C10">
        <v>81223000</v>
      </c>
      <c r="D10" t="s">
        <v>0</v>
      </c>
      <c r="E10">
        <v>81223000</v>
      </c>
      <c r="F10" s="1">
        <v>45717</v>
      </c>
    </row>
    <row r="11" spans="1:6" ht="15" customHeight="1" x14ac:dyDescent="0.4">
      <c r="A11" t="str">
        <f t="shared" ref="A11:C11" si="4">+A10</f>
        <v>EPC Techos</v>
      </c>
      <c r="B11" t="str">
        <f t="shared" si="4"/>
        <v>Clinica Morasurco</v>
      </c>
      <c r="C11">
        <f t="shared" si="4"/>
        <v>81223000</v>
      </c>
      <c r="D11" t="s">
        <v>1</v>
      </c>
      <c r="E11">
        <v>49120000</v>
      </c>
      <c r="F11" s="1">
        <v>45717</v>
      </c>
    </row>
    <row r="12" spans="1:6" ht="15" customHeight="1" x14ac:dyDescent="0.4">
      <c r="A12" t="s">
        <v>2</v>
      </c>
      <c r="B12" t="s">
        <v>8</v>
      </c>
      <c r="C12">
        <v>620027595</v>
      </c>
      <c r="D12" t="s">
        <v>0</v>
      </c>
      <c r="E12">
        <f>+C12</f>
        <v>620027595</v>
      </c>
      <c r="F12" s="1">
        <v>45870</v>
      </c>
    </row>
    <row r="13" spans="1:6" ht="15" customHeight="1" x14ac:dyDescent="0.4">
      <c r="A13" t="str">
        <f t="shared" ref="A13:C13" si="5">+A12</f>
        <v>EPC Techos</v>
      </c>
      <c r="B13" t="str">
        <f t="shared" si="5"/>
        <v>Hospital Infantil</v>
      </c>
      <c r="C13">
        <f t="shared" si="5"/>
        <v>620027595</v>
      </c>
      <c r="D13" t="s">
        <v>1</v>
      </c>
      <c r="E13">
        <f>+C12*70%</f>
        <v>434019316.5</v>
      </c>
      <c r="F13" s="1">
        <v>45870</v>
      </c>
    </row>
    <row r="14" spans="1:6" ht="15" customHeight="1" x14ac:dyDescent="0.4">
      <c r="A14" t="s">
        <v>2</v>
      </c>
      <c r="B14" t="s">
        <v>9</v>
      </c>
      <c r="C14">
        <v>26902449</v>
      </c>
      <c r="D14" t="s">
        <v>0</v>
      </c>
      <c r="E14">
        <f>+C14</f>
        <v>26902449</v>
      </c>
      <c r="F14" s="1">
        <v>45778</v>
      </c>
    </row>
    <row r="15" spans="1:6" ht="15" customHeight="1" x14ac:dyDescent="0.4">
      <c r="A15" t="str">
        <f t="shared" ref="A15:C15" si="6">+A14</f>
        <v>EPC Techos</v>
      </c>
      <c r="B15" t="str">
        <f t="shared" si="6"/>
        <v>Desarrollo Campesino</v>
      </c>
      <c r="C15">
        <f t="shared" si="6"/>
        <v>26902449</v>
      </c>
      <c r="D15" t="s">
        <v>1</v>
      </c>
      <c r="E15">
        <f>+C14*70%</f>
        <v>18831714.299999997</v>
      </c>
      <c r="F15" s="1">
        <v>45778</v>
      </c>
    </row>
    <row r="16" spans="1:6" ht="15" customHeight="1" x14ac:dyDescent="0.4">
      <c r="A16" t="s">
        <v>2</v>
      </c>
      <c r="B16" t="s">
        <v>10</v>
      </c>
      <c r="C16">
        <v>73268018</v>
      </c>
      <c r="D16" t="s">
        <v>0</v>
      </c>
      <c r="E16">
        <v>73268018</v>
      </c>
      <c r="F16" s="1">
        <v>45809</v>
      </c>
    </row>
    <row r="17" spans="1:6" ht="15" customHeight="1" x14ac:dyDescent="0.4">
      <c r="A17" t="str">
        <f t="shared" ref="A17:C17" si="7">+A16</f>
        <v>EPC Techos</v>
      </c>
      <c r="B17" t="str">
        <f t="shared" si="7"/>
        <v>Casa francisco Gutierrez</v>
      </c>
      <c r="C17">
        <f t="shared" si="7"/>
        <v>73268018</v>
      </c>
      <c r="D17" t="s">
        <v>1</v>
      </c>
      <c r="E17">
        <v>51287612.599999994</v>
      </c>
      <c r="F17" s="1">
        <v>45809</v>
      </c>
    </row>
    <row r="18" spans="1:6" ht="15" customHeight="1" x14ac:dyDescent="0.4">
      <c r="A18" t="s">
        <v>2</v>
      </c>
      <c r="B18" t="s">
        <v>11</v>
      </c>
      <c r="C18">
        <v>65541486</v>
      </c>
      <c r="D18" t="s">
        <v>0</v>
      </c>
      <c r="E18">
        <f>+C18</f>
        <v>65541486</v>
      </c>
      <c r="F18" s="1">
        <v>45778</v>
      </c>
    </row>
    <row r="19" spans="1:6" ht="15" customHeight="1" x14ac:dyDescent="0.4">
      <c r="A19" t="str">
        <f t="shared" ref="A19:C19" si="8">+A18</f>
        <v>EPC Techos</v>
      </c>
      <c r="B19" t="str">
        <f t="shared" si="8"/>
        <v>Hotel Adamo</v>
      </c>
      <c r="C19">
        <f t="shared" si="8"/>
        <v>65541486</v>
      </c>
      <c r="D19" t="s">
        <v>1</v>
      </c>
      <c r="E19">
        <f>+E18*70%</f>
        <v>45879040.199999996</v>
      </c>
      <c r="F19" s="1">
        <v>45778</v>
      </c>
    </row>
    <row r="20" spans="1:6" ht="15" customHeight="1" x14ac:dyDescent="0.4">
      <c r="A20" t="s">
        <v>2</v>
      </c>
      <c r="B20" t="s">
        <v>12</v>
      </c>
      <c r="C20">
        <v>28500000</v>
      </c>
      <c r="D20" t="s">
        <v>0</v>
      </c>
      <c r="E20">
        <f>+C20</f>
        <v>28500000</v>
      </c>
      <c r="F20" s="1">
        <v>45901</v>
      </c>
    </row>
    <row r="21" spans="1:6" ht="15" customHeight="1" x14ac:dyDescent="0.4">
      <c r="A21" t="str">
        <f t="shared" ref="A21:C21" si="9">+A20</f>
        <v>EPC Techos</v>
      </c>
      <c r="B21" t="str">
        <f t="shared" si="9"/>
        <v>SAN NICOLAS (MARIA FERNANDA ROSAS SEGURA)</v>
      </c>
      <c r="C21">
        <f t="shared" si="9"/>
        <v>28500000</v>
      </c>
      <c r="D21" t="s">
        <v>1</v>
      </c>
      <c r="E21">
        <f>+E20</f>
        <v>28500000</v>
      </c>
      <c r="F21" s="1">
        <v>45901</v>
      </c>
    </row>
    <row r="22" spans="1:6" ht="15" customHeight="1" x14ac:dyDescent="0.4">
      <c r="A22" t="s">
        <v>2</v>
      </c>
      <c r="B22" t="s">
        <v>13</v>
      </c>
      <c r="C22">
        <v>212400000</v>
      </c>
      <c r="D22" t="s">
        <v>0</v>
      </c>
      <c r="E22">
        <f>+C22</f>
        <v>212400000</v>
      </c>
      <c r="F22" s="1">
        <v>45931</v>
      </c>
    </row>
    <row r="23" spans="1:6" ht="15" customHeight="1" x14ac:dyDescent="0.4">
      <c r="A23" t="str">
        <f t="shared" ref="A23:C23" si="10">+A22</f>
        <v>EPC Techos</v>
      </c>
      <c r="B23" t="str">
        <f t="shared" si="10"/>
        <v>B.A.S INGENIERIA</v>
      </c>
      <c r="C23">
        <f t="shared" si="10"/>
        <v>212400000</v>
      </c>
      <c r="D23" t="s">
        <v>1</v>
      </c>
      <c r="E23">
        <f>+E22*85%</f>
        <v>180540000</v>
      </c>
      <c r="F23" s="1">
        <v>45931</v>
      </c>
    </row>
    <row r="24" spans="1:6" ht="15" customHeight="1" x14ac:dyDescent="0.4">
      <c r="A24" t="s">
        <v>2</v>
      </c>
      <c r="B24" t="s">
        <v>14</v>
      </c>
      <c r="C24">
        <v>101000000</v>
      </c>
      <c r="D24" t="s">
        <v>0</v>
      </c>
      <c r="E24">
        <f>+C24</f>
        <v>101000000</v>
      </c>
      <c r="F24" s="1">
        <v>45931</v>
      </c>
    </row>
    <row r="25" spans="1:6" ht="15" customHeight="1" x14ac:dyDescent="0.4">
      <c r="A25" t="str">
        <f t="shared" ref="A25:C25" si="11">+A24</f>
        <v>EPC Techos</v>
      </c>
      <c r="B25" t="str">
        <f t="shared" si="11"/>
        <v>SURTISUR</v>
      </c>
      <c r="C25">
        <f t="shared" si="11"/>
        <v>101000000</v>
      </c>
      <c r="D25" t="s">
        <v>1</v>
      </c>
      <c r="E25">
        <f>+E24*80%</f>
        <v>80800000</v>
      </c>
      <c r="F25" s="1">
        <v>45931</v>
      </c>
    </row>
    <row r="26" spans="1:6" ht="15" customHeight="1" x14ac:dyDescent="0.4">
      <c r="A26" t="s">
        <v>2</v>
      </c>
      <c r="B26" t="s">
        <v>15</v>
      </c>
      <c r="C26">
        <v>60600000</v>
      </c>
      <c r="D26" t="s">
        <v>0</v>
      </c>
      <c r="E26">
        <f>+C26</f>
        <v>60600000</v>
      </c>
      <c r="F26" s="1">
        <v>45962</v>
      </c>
    </row>
    <row r="27" spans="1:6" ht="15" customHeight="1" x14ac:dyDescent="0.4">
      <c r="A27" t="str">
        <f t="shared" ref="A27:C27" si="12">+A26</f>
        <v>EPC Techos</v>
      </c>
      <c r="B27" t="str">
        <f t="shared" si="12"/>
        <v>CEMENTOS CAUCA</v>
      </c>
      <c r="C27">
        <f t="shared" si="12"/>
        <v>60600000</v>
      </c>
      <c r="D27" t="s">
        <v>1</v>
      </c>
      <c r="E27">
        <f>+E26*80%</f>
        <v>48480000</v>
      </c>
      <c r="F27" s="1">
        <v>45962</v>
      </c>
    </row>
    <row r="28" spans="1:6" ht="15" customHeight="1" x14ac:dyDescent="0.4">
      <c r="A28" t="s">
        <v>2</v>
      </c>
      <c r="B28" t="s">
        <v>16</v>
      </c>
      <c r="C28">
        <v>57526407</v>
      </c>
      <c r="D28" t="s">
        <v>0</v>
      </c>
      <c r="E28">
        <f>+C28</f>
        <v>57526407</v>
      </c>
      <c r="F28" s="1">
        <v>45809</v>
      </c>
    </row>
    <row r="29" spans="1:6" ht="15" customHeight="1" x14ac:dyDescent="0.4">
      <c r="A29" t="str">
        <f t="shared" ref="A29:C29" si="13">+A28</f>
        <v>EPC Techos</v>
      </c>
      <c r="B29" t="str">
        <f t="shared" si="13"/>
        <v>Casa Guillermo</v>
      </c>
      <c r="C29">
        <f t="shared" si="13"/>
        <v>57526407</v>
      </c>
      <c r="D29" t="s">
        <v>1</v>
      </c>
      <c r="E29">
        <f>+C28*70%</f>
        <v>40268484.899999999</v>
      </c>
      <c r="F29" s="1">
        <v>45809</v>
      </c>
    </row>
    <row r="30" spans="1:6" ht="15" customHeight="1" x14ac:dyDescent="0.4">
      <c r="A30" t="s">
        <v>2</v>
      </c>
      <c r="B30" t="s">
        <v>17</v>
      </c>
      <c r="C30">
        <v>239832910</v>
      </c>
      <c r="D30" t="s">
        <v>0</v>
      </c>
      <c r="E30">
        <f>+C30</f>
        <v>239832910</v>
      </c>
      <c r="F30" s="1">
        <v>45809</v>
      </c>
    </row>
    <row r="31" spans="1:6" ht="15" customHeight="1" x14ac:dyDescent="0.4">
      <c r="A31" t="str">
        <f t="shared" ref="A31:C31" si="14">+A30</f>
        <v>EPC Techos</v>
      </c>
      <c r="B31" t="str">
        <f t="shared" si="14"/>
        <v>Nava del sur</v>
      </c>
      <c r="C31">
        <f t="shared" si="14"/>
        <v>239832910</v>
      </c>
      <c r="D31" t="s">
        <v>1</v>
      </c>
      <c r="E31">
        <f>+C30*70%</f>
        <v>167883037</v>
      </c>
      <c r="F31" s="1">
        <v>45809</v>
      </c>
    </row>
    <row r="32" spans="1:6" ht="15" customHeight="1" x14ac:dyDescent="0.4">
      <c r="A32" t="s">
        <v>2</v>
      </c>
      <c r="B32" t="s">
        <v>18</v>
      </c>
      <c r="C32">
        <v>279034822</v>
      </c>
      <c r="D32" t="s">
        <v>0</v>
      </c>
      <c r="E32">
        <f>+C32</f>
        <v>279034822</v>
      </c>
      <c r="F32" s="1">
        <v>45809</v>
      </c>
    </row>
    <row r="33" spans="1:6" ht="15" customHeight="1" x14ac:dyDescent="0.4">
      <c r="A33" t="str">
        <f t="shared" ref="A33:C33" si="15">+A32</f>
        <v>EPC Techos</v>
      </c>
      <c r="B33" t="str">
        <f t="shared" si="15"/>
        <v>Estacion de Servicio Andalucia</v>
      </c>
      <c r="C33">
        <f t="shared" si="15"/>
        <v>279034822</v>
      </c>
      <c r="D33" t="s">
        <v>1</v>
      </c>
      <c r="E33">
        <f>+C32*70%</f>
        <v>195324375.39999998</v>
      </c>
      <c r="F33" s="1">
        <v>45809</v>
      </c>
    </row>
    <row r="34" spans="1:6" ht="15" customHeight="1" x14ac:dyDescent="0.4">
      <c r="A34" t="s">
        <v>2</v>
      </c>
      <c r="B34" t="s">
        <v>19</v>
      </c>
      <c r="C34">
        <v>77736480</v>
      </c>
      <c r="D34" t="s">
        <v>0</v>
      </c>
      <c r="E34">
        <f>+C34</f>
        <v>77736480</v>
      </c>
      <c r="F34" s="1">
        <v>45839</v>
      </c>
    </row>
    <row r="35" spans="1:6" ht="15" customHeight="1" x14ac:dyDescent="0.4">
      <c r="A35" t="str">
        <f t="shared" ref="A35:C35" si="16">+A34</f>
        <v>EPC Techos</v>
      </c>
      <c r="B35" t="str">
        <f t="shared" si="16"/>
        <v>Apartamentos Gonzalo Jimenez</v>
      </c>
      <c r="C35">
        <f t="shared" si="16"/>
        <v>77736480</v>
      </c>
      <c r="D35" t="s">
        <v>1</v>
      </c>
      <c r="E35">
        <f>+C34*70%</f>
        <v>54415536</v>
      </c>
      <c r="F35" s="1">
        <v>45839</v>
      </c>
    </row>
    <row r="36" spans="1:6" ht="15" customHeight="1" x14ac:dyDescent="0.4">
      <c r="A36" t="s">
        <v>2</v>
      </c>
      <c r="B36" t="s">
        <v>20</v>
      </c>
      <c r="C36">
        <v>62633204</v>
      </c>
      <c r="D36" t="s">
        <v>0</v>
      </c>
      <c r="E36">
        <f>+C36</f>
        <v>62633204</v>
      </c>
      <c r="F36" s="1">
        <v>45839</v>
      </c>
    </row>
    <row r="37" spans="1:6" ht="15" customHeight="1" x14ac:dyDescent="0.4">
      <c r="A37" t="str">
        <f t="shared" ref="A37:C37" si="17">+A36</f>
        <v>EPC Techos</v>
      </c>
      <c r="B37" t="str">
        <f t="shared" si="17"/>
        <v>Panificadora la Villa</v>
      </c>
      <c r="C37">
        <f t="shared" si="17"/>
        <v>62633204</v>
      </c>
      <c r="D37" t="s">
        <v>1</v>
      </c>
      <c r="E37">
        <f>+C36*70%</f>
        <v>43843242.799999997</v>
      </c>
      <c r="F37" s="1">
        <v>45839</v>
      </c>
    </row>
    <row r="38" spans="1:6" ht="15" customHeight="1" x14ac:dyDescent="0.4">
      <c r="A38" t="s">
        <v>2</v>
      </c>
      <c r="B38" t="s">
        <v>21</v>
      </c>
      <c r="C38">
        <v>252823862</v>
      </c>
      <c r="D38" t="s">
        <v>0</v>
      </c>
      <c r="E38">
        <f>+C38</f>
        <v>252823862</v>
      </c>
      <c r="F38" s="1">
        <v>45839</v>
      </c>
    </row>
    <row r="39" spans="1:6" ht="15" customHeight="1" x14ac:dyDescent="0.4">
      <c r="A39" t="str">
        <f t="shared" ref="A39:C39" si="18">+A38</f>
        <v>EPC Techos</v>
      </c>
      <c r="B39" t="str">
        <f t="shared" si="18"/>
        <v>Lacteos Tulua</v>
      </c>
      <c r="C39">
        <f t="shared" si="18"/>
        <v>252823862</v>
      </c>
      <c r="D39" t="s">
        <v>1</v>
      </c>
      <c r="E39">
        <f>+E38*0.9</f>
        <v>227541475.80000001</v>
      </c>
      <c r="F39" s="1">
        <v>45839</v>
      </c>
    </row>
    <row r="40" spans="1:6" ht="15" customHeight="1" x14ac:dyDescent="0.4">
      <c r="A40" t="s">
        <v>22</v>
      </c>
      <c r="B40" t="s">
        <v>23</v>
      </c>
      <c r="C40">
        <f>4190000000+150000000-941640000</f>
        <v>3398360000</v>
      </c>
      <c r="D40" t="s">
        <v>0</v>
      </c>
      <c r="E40">
        <f>+C40</f>
        <v>3398360000</v>
      </c>
      <c r="F40" s="1">
        <v>45778</v>
      </c>
    </row>
    <row r="41" spans="1:6" ht="15" customHeight="1" x14ac:dyDescent="0.4">
      <c r="A41" t="str">
        <f t="shared" ref="A41:C41" si="19">+A40</f>
        <v>Mini granjas</v>
      </c>
      <c r="B41" t="str">
        <f t="shared" si="19"/>
        <v>Delta 1</v>
      </c>
      <c r="C41">
        <f t="shared" si="19"/>
        <v>3398360000</v>
      </c>
      <c r="D41" t="s">
        <v>1</v>
      </c>
      <c r="E41">
        <f>+C40*80%</f>
        <v>2718688000</v>
      </c>
      <c r="F41" s="1">
        <v>45778</v>
      </c>
    </row>
    <row r="42" spans="1:6" ht="15" customHeight="1" x14ac:dyDescent="0.4">
      <c r="A42" t="s">
        <v>22</v>
      </c>
      <c r="B42" t="s">
        <v>24</v>
      </c>
      <c r="C42">
        <v>3980000000</v>
      </c>
      <c r="D42" t="s">
        <v>0</v>
      </c>
      <c r="E42">
        <f>+C42</f>
        <v>3980000000</v>
      </c>
      <c r="F42" s="1">
        <v>45870</v>
      </c>
    </row>
    <row r="43" spans="1:6" ht="15" customHeight="1" x14ac:dyDescent="0.4">
      <c r="A43" t="str">
        <f t="shared" ref="A43:C43" si="20">+A42</f>
        <v>Mini granjas</v>
      </c>
      <c r="B43" t="str">
        <f t="shared" si="20"/>
        <v>Delta 2</v>
      </c>
      <c r="C43">
        <f t="shared" si="20"/>
        <v>3980000000</v>
      </c>
      <c r="D43" t="s">
        <v>1</v>
      </c>
      <c r="E43">
        <f>+E42*80%</f>
        <v>3184000000</v>
      </c>
      <c r="F43" s="1">
        <v>45870</v>
      </c>
    </row>
    <row r="44" spans="1:6" ht="15" customHeight="1" x14ac:dyDescent="0.4">
      <c r="A44" t="s">
        <v>22</v>
      </c>
      <c r="B44" t="s">
        <v>25</v>
      </c>
      <c r="C44">
        <f>+E44</f>
        <v>4096249600</v>
      </c>
      <c r="D44" t="s">
        <v>0</v>
      </c>
      <c r="E44">
        <f>4180000000-83750400</f>
        <v>4096249600</v>
      </c>
      <c r="F44" s="1">
        <v>45689</v>
      </c>
    </row>
    <row r="45" spans="1:6" ht="15" customHeight="1" x14ac:dyDescent="0.4">
      <c r="A45" t="str">
        <f t="shared" ref="A45:C45" si="21">+A44</f>
        <v>Mini granjas</v>
      </c>
      <c r="B45" t="str">
        <f t="shared" si="21"/>
        <v>Polaris 1</v>
      </c>
      <c r="C45">
        <f t="shared" si="21"/>
        <v>4096249600</v>
      </c>
      <c r="D45" t="s">
        <v>1</v>
      </c>
      <c r="E45">
        <v>2254653000</v>
      </c>
      <c r="F45" s="1">
        <v>45689</v>
      </c>
    </row>
    <row r="46" spans="1:6" ht="15" customHeight="1" x14ac:dyDescent="0.4">
      <c r="A46" t="s">
        <v>22</v>
      </c>
      <c r="B46" t="s">
        <v>26</v>
      </c>
      <c r="C46">
        <v>4180000000</v>
      </c>
      <c r="D46" t="s">
        <v>0</v>
      </c>
      <c r="E46">
        <f>+C46</f>
        <v>4180000000</v>
      </c>
      <c r="F46" s="1">
        <v>45962</v>
      </c>
    </row>
    <row r="47" spans="1:6" ht="15" customHeight="1" x14ac:dyDescent="0.4">
      <c r="A47" t="str">
        <f t="shared" ref="A47:C47" si="22">+A46</f>
        <v>Mini granjas</v>
      </c>
      <c r="B47" t="str">
        <f t="shared" si="22"/>
        <v>LYRA 1</v>
      </c>
      <c r="C47">
        <f t="shared" si="22"/>
        <v>4180000000</v>
      </c>
      <c r="D47" t="s">
        <v>1</v>
      </c>
      <c r="E47">
        <f>+C46*80%</f>
        <v>3344000000</v>
      </c>
      <c r="F47" s="1">
        <v>45962</v>
      </c>
    </row>
    <row r="48" spans="1:6" ht="15" customHeight="1" x14ac:dyDescent="0.4">
      <c r="A48" t="s">
        <v>22</v>
      </c>
      <c r="B48" t="s">
        <v>27</v>
      </c>
      <c r="C48">
        <v>3940000000</v>
      </c>
      <c r="D48" t="s">
        <v>0</v>
      </c>
      <c r="E48">
        <f>+C48</f>
        <v>3940000000</v>
      </c>
      <c r="F48" s="1">
        <v>45962</v>
      </c>
    </row>
    <row r="49" spans="1:6" ht="15" customHeight="1" x14ac:dyDescent="0.4">
      <c r="A49" t="str">
        <f t="shared" ref="A49:C49" si="23">+A48</f>
        <v>Mini granjas</v>
      </c>
      <c r="B49" t="str">
        <f t="shared" si="23"/>
        <v>ORBIS 1</v>
      </c>
      <c r="C49">
        <f t="shared" si="23"/>
        <v>3940000000</v>
      </c>
      <c r="D49" t="s">
        <v>1</v>
      </c>
      <c r="E49">
        <f>+E48*80%</f>
        <v>3152000000</v>
      </c>
      <c r="F49" s="1">
        <v>45962</v>
      </c>
    </row>
    <row r="50" spans="1:6" ht="15" customHeight="1" x14ac:dyDescent="0.4">
      <c r="A50" t="s">
        <v>22</v>
      </c>
      <c r="B50" t="s">
        <v>28</v>
      </c>
      <c r="C50">
        <v>4020000000</v>
      </c>
      <c r="D50" t="s">
        <v>0</v>
      </c>
      <c r="E50">
        <f>+C50</f>
        <v>4020000000</v>
      </c>
      <c r="F50" s="1">
        <v>45901</v>
      </c>
    </row>
    <row r="51" spans="1:6" ht="15" customHeight="1" x14ac:dyDescent="0.4">
      <c r="A51" t="str">
        <f t="shared" ref="A51:C51" si="24">+A50</f>
        <v>Mini granjas</v>
      </c>
      <c r="B51" t="str">
        <f t="shared" si="24"/>
        <v>Polaris 2</v>
      </c>
      <c r="C51">
        <f t="shared" si="24"/>
        <v>4020000000</v>
      </c>
      <c r="D51" t="s">
        <v>1</v>
      </c>
      <c r="E51">
        <f>+E50*80%</f>
        <v>3216000000</v>
      </c>
      <c r="F51" s="1">
        <v>45901</v>
      </c>
    </row>
    <row r="52" spans="1:6" ht="15" customHeight="1" x14ac:dyDescent="0.4">
      <c r="A52" t="s">
        <v>22</v>
      </c>
      <c r="B52" t="s">
        <v>29</v>
      </c>
      <c r="C52">
        <v>3750000000</v>
      </c>
      <c r="D52" t="s">
        <v>0</v>
      </c>
      <c r="E52">
        <f>+C52</f>
        <v>3750000000</v>
      </c>
      <c r="F52" s="1">
        <v>45992</v>
      </c>
    </row>
    <row r="53" spans="1:6" ht="15" customHeight="1" x14ac:dyDescent="0.4">
      <c r="A53" t="str">
        <f t="shared" ref="A53:C53" si="25">+A52</f>
        <v>Mini granjas</v>
      </c>
      <c r="B53" t="str">
        <f t="shared" si="25"/>
        <v>Polaris 3</v>
      </c>
      <c r="C53">
        <f t="shared" si="25"/>
        <v>3750000000</v>
      </c>
      <c r="D53" t="s">
        <v>1</v>
      </c>
      <c r="E53">
        <v>2831204233.7069998</v>
      </c>
      <c r="F53" s="1">
        <v>45992</v>
      </c>
    </row>
    <row r="54" spans="1:6" ht="15" customHeight="1" x14ac:dyDescent="0.4">
      <c r="A54" t="s">
        <v>22</v>
      </c>
      <c r="B54" t="s">
        <v>30</v>
      </c>
      <c r="C54">
        <v>3800000000</v>
      </c>
      <c r="D54" t="s">
        <v>0</v>
      </c>
      <c r="E54">
        <f>+C54</f>
        <v>3800000000</v>
      </c>
      <c r="F54" s="1">
        <v>45992</v>
      </c>
    </row>
    <row r="55" spans="1:6" ht="15" customHeight="1" x14ac:dyDescent="0.4">
      <c r="A55" t="str">
        <f t="shared" ref="A55:C55" si="26">+A54</f>
        <v>Mini granjas</v>
      </c>
      <c r="B55" t="str">
        <f t="shared" si="26"/>
        <v>NAOS 4</v>
      </c>
      <c r="C55">
        <f t="shared" si="26"/>
        <v>3800000000</v>
      </c>
      <c r="D55" t="s">
        <v>1</v>
      </c>
      <c r="E55">
        <f>+E54*80%</f>
        <v>3040000000</v>
      </c>
      <c r="F55" s="1">
        <v>45992</v>
      </c>
    </row>
    <row r="56" spans="1:6" ht="15" customHeight="1" x14ac:dyDescent="0.4">
      <c r="C5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ventas_costos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Moscoso Deossa, Alejandro</dc:creator>
  <cp:lastModifiedBy>Moscoso Deossa, Alejandro</cp:lastModifiedBy>
  <dcterms:created xsi:type="dcterms:W3CDTF">2025-06-24T19:15:47Z</dcterms:created>
  <dcterms:modified xsi:type="dcterms:W3CDTF">2025-06-24T19:31:32Z</dcterms:modified>
</cp:coreProperties>
</file>