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COSO\Documents\dev\cash_flow_investment_automatization\data\Investments_Report\"/>
    </mc:Choice>
  </mc:AlternateContent>
  <xr:revisionPtr revIDLastSave="0" documentId="13_ncr:1_{9768CB48-5217-4E36-9326-F105815BD34B}" xr6:coauthVersionLast="47" xr6:coauthVersionMax="47" xr10:uidLastSave="{00000000-0000-0000-0000-000000000000}"/>
  <bookViews>
    <workbookView xWindow="-23148" yWindow="672" windowWidth="23256" windowHeight="12456" firstSheet="2" activeTab="2" xr2:uid="{00000000-000D-0000-FFFF-FFFF00000000}"/>
  </bookViews>
  <sheets>
    <sheet name="2024" sheetId="1" state="hidden" r:id="rId1"/>
    <sheet name="2025" sheetId="2" state="hidden" r:id="rId2"/>
    <sheet name="Hoja1" sheetId="3" r:id="rId3"/>
    <sheet name="Hoja2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5" i="3"/>
  <c r="G17" i="2"/>
  <c r="G11" i="2"/>
  <c r="G16" i="2"/>
  <c r="G15" i="2"/>
  <c r="G10" i="2"/>
  <c r="G4" i="2"/>
  <c r="G3" i="2"/>
  <c r="G5" i="2"/>
  <c r="G9" i="2"/>
  <c r="H4" i="1" l="1"/>
  <c r="H3" i="1"/>
  <c r="H6" i="1"/>
  <c r="F5" i="1"/>
  <c r="E5" i="1" l="1"/>
  <c r="H5" i="1" s="1"/>
  <c r="G5" i="1" l="1"/>
  <c r="G4" i="1"/>
  <c r="G3" i="1"/>
</calcChain>
</file>

<file path=xl/sharedStrings.xml><?xml version="1.0" encoding="utf-8"?>
<sst xmlns="http://schemas.openxmlformats.org/spreadsheetml/2006/main" count="199" uniqueCount="53">
  <si>
    <t>Ingresos</t>
  </si>
  <si>
    <t>Energia Total</t>
  </si>
  <si>
    <t>Total</t>
  </si>
  <si>
    <t>Promedio</t>
  </si>
  <si>
    <t>Agosto</t>
  </si>
  <si>
    <t>Septiembre</t>
  </si>
  <si>
    <t>Octubre</t>
  </si>
  <si>
    <t>Noviembre</t>
  </si>
  <si>
    <t>Diciembre</t>
  </si>
  <si>
    <t>NAOS 1</t>
  </si>
  <si>
    <t>Tarifa Bolsa ($/kWh)</t>
  </si>
  <si>
    <t>Venta Bonos de Carbono</t>
  </si>
  <si>
    <t>Enero</t>
  </si>
  <si>
    <t>Febrero</t>
  </si>
  <si>
    <t>Marzo</t>
  </si>
  <si>
    <t>NAOS 2</t>
  </si>
  <si>
    <t>Abril</t>
  </si>
  <si>
    <t>NAOS 3</t>
  </si>
  <si>
    <t>Mayo</t>
  </si>
  <si>
    <t>Sociedad</t>
  </si>
  <si>
    <t>Mes</t>
  </si>
  <si>
    <t>Generación</t>
  </si>
  <si>
    <t>Precio Promedio</t>
  </si>
  <si>
    <t>Proyecto</t>
  </si>
  <si>
    <t>NAOS 4</t>
  </si>
  <si>
    <t>DELTA 1</t>
  </si>
  <si>
    <t>DELTA 2</t>
  </si>
  <si>
    <t>POLARIS</t>
  </si>
  <si>
    <t>POLARIS 1</t>
  </si>
  <si>
    <t>POLARIS 2</t>
  </si>
  <si>
    <t>POLARIS 3</t>
  </si>
  <si>
    <t>LYRA</t>
  </si>
  <si>
    <t>ORBIS</t>
  </si>
  <si>
    <t>VEGA 1</t>
  </si>
  <si>
    <t>VEGA 2</t>
  </si>
  <si>
    <t>NOVA</t>
  </si>
  <si>
    <t>EVOLTI GENERACIÓN</t>
  </si>
  <si>
    <t>EVOLTI 1</t>
  </si>
  <si>
    <t>EVOLTI 2</t>
  </si>
  <si>
    <t>EVOLTI 3</t>
  </si>
  <si>
    <t>NAOS GENERACIÓN</t>
  </si>
  <si>
    <t>GRANJAS SOLARES DELTADELTA GENERACIÓN</t>
  </si>
  <si>
    <t>LYRA GENERACIÓN</t>
  </si>
  <si>
    <t>ORBIS GENERACIÓN</t>
  </si>
  <si>
    <t>VEGA GENERACIÓN</t>
  </si>
  <si>
    <t xml:space="preserve">NOVA </t>
  </si>
  <si>
    <t>Año</t>
  </si>
  <si>
    <t>Latitud</t>
  </si>
  <si>
    <t>Longitud</t>
  </si>
  <si>
    <t>El Remolino</t>
  </si>
  <si>
    <t>Ipiales</t>
  </si>
  <si>
    <t>Pasto</t>
  </si>
  <si>
    <t>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</si>
</sst>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70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1" xfId="1" applyFont="1" applyBorder="1"/>
    <xf numFmtId="164" fontId="0" fillId="0" borderId="1" xfId="0" applyNumberFormat="1" applyBorder="1"/>
    <xf numFmtId="165" fontId="0" fillId="0" borderId="1" xfId="1" applyNumberFormat="1" applyFont="1" applyBorder="1"/>
    <xf numFmtId="0" fontId="2" fillId="0" borderId="0" xfId="0" applyFont="1"/>
    <xf numFmtId="164" fontId="0" fillId="0" borderId="0" xfId="1" applyFont="1" applyBorder="1"/>
    <xf numFmtId="0" fontId="4" fillId="0" borderId="0" xfId="0" applyNumberFormat="1" applyFont="1" applyFill="1" applyBorder="1" applyAlignment="1" applyProtection="1"/>
    <xf numFmtId="170" fontId="4" fillId="0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EVOLTI%20COMPANY%20SAS%20BIC/OTRAS%20EMPRESAS/REMOLINO/venta%20energia%20Unergy/2024.11_EDR_NAO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EVOLTI%20COMPANY%20SAS%20BIC/OTRAS%20EMPRESAS/REMOLINO/venta%20energia%20Unergy/Estado%20resultados%20GD%20EL%20REMOLINO%201%20S.A.S.%20E.S.P%20GD%20NAOS%201%2012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iembre"/>
      <sheetName val="Hoja 5"/>
    </sheetNames>
    <sheetDataSet>
      <sheetData sheetId="0" refreshError="1">
        <row r="37">
          <cell r="C37">
            <v>158102.16</v>
          </cell>
        </row>
        <row r="39">
          <cell r="D39">
            <v>712.43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35">
          <cell r="D35">
            <v>183900.97000000006</v>
          </cell>
        </row>
        <row r="37">
          <cell r="D37">
            <v>730.92399999999998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"/>
  <sheetViews>
    <sheetView workbookViewId="0">
      <selection activeCell="B5" sqref="B5:F5"/>
    </sheetView>
  </sheetViews>
  <sheetFormatPr defaultColWidth="11.07421875" defaultRowHeight="14.6" x14ac:dyDescent="0.4"/>
  <cols>
    <col min="1" max="1" width="26" customWidth="1"/>
    <col min="2" max="2" width="14.15234375" bestFit="1" customWidth="1"/>
    <col min="3" max="8" width="15.15234375" bestFit="1" customWidth="1"/>
  </cols>
  <sheetData>
    <row r="2" spans="1:9" x14ac:dyDescent="0.4">
      <c r="A2" s="4" t="s">
        <v>9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2</v>
      </c>
      <c r="H2" s="4" t="s">
        <v>3</v>
      </c>
    </row>
    <row r="3" spans="1:9" x14ac:dyDescent="0.4">
      <c r="A3" s="5" t="s">
        <v>0</v>
      </c>
      <c r="B3" s="6">
        <v>13297839.495888362</v>
      </c>
      <c r="C3" s="6">
        <v>125805069</v>
      </c>
      <c r="D3" s="6">
        <v>186705064</v>
      </c>
      <c r="E3" s="6">
        <v>112636991</v>
      </c>
      <c r="F3" s="6">
        <v>134417633</v>
      </c>
      <c r="G3" s="6">
        <f>SUM(B3:F3)</f>
        <v>572862596.49588835</v>
      </c>
      <c r="H3" s="7">
        <f>AVERAGE(B3:F3)</f>
        <v>114572519.29917768</v>
      </c>
      <c r="I3" s="2"/>
    </row>
    <row r="4" spans="1:9" x14ac:dyDescent="0.4">
      <c r="A4" s="5" t="s">
        <v>1</v>
      </c>
      <c r="B4" s="6">
        <v>24807.54</v>
      </c>
      <c r="C4" s="6">
        <v>153439.36000000004</v>
      </c>
      <c r="D4" s="6">
        <v>206397.33999999997</v>
      </c>
      <c r="E4" s="6">
        <v>158102.16</v>
      </c>
      <c r="F4" s="6">
        <v>183900.97000000006</v>
      </c>
      <c r="G4" s="6">
        <f>SUM(B4:F4)</f>
        <v>726647.37000000011</v>
      </c>
      <c r="H4" s="7">
        <f>AVERAGE(B4:F4)</f>
        <v>145329.47400000002</v>
      </c>
    </row>
    <row r="5" spans="1:9" x14ac:dyDescent="0.4">
      <c r="A5" s="5" t="s">
        <v>10</v>
      </c>
      <c r="B5" s="3">
        <v>536.04</v>
      </c>
      <c r="C5" s="3">
        <v>819.9</v>
      </c>
      <c r="D5" s="3">
        <v>904.59</v>
      </c>
      <c r="E5" s="3">
        <f>[1]Noviembre!$D$39</f>
        <v>712.43</v>
      </c>
      <c r="F5" s="3">
        <f>[2]Sheet1!$D$37</f>
        <v>730.92399999999998</v>
      </c>
      <c r="G5" s="6">
        <f>SUM(B5:F5)</f>
        <v>3703.884</v>
      </c>
      <c r="H5" s="7">
        <f>AVERAGE(B5:F5)</f>
        <v>740.77679999999998</v>
      </c>
    </row>
    <row r="6" spans="1:9" x14ac:dyDescent="0.4">
      <c r="A6" s="5" t="s">
        <v>11</v>
      </c>
      <c r="B6" s="3"/>
      <c r="C6" s="3"/>
      <c r="D6" s="3"/>
      <c r="E6" s="3"/>
      <c r="F6" s="8">
        <v>2041200</v>
      </c>
      <c r="G6" s="6">
        <v>2041200</v>
      </c>
      <c r="H6" s="7">
        <f>AVERAGE(B6:F6)</f>
        <v>2041200</v>
      </c>
    </row>
    <row r="7" spans="1:9" x14ac:dyDescent="0.4">
      <c r="C7" s="1"/>
      <c r="D7" s="1"/>
      <c r="E7" s="1"/>
      <c r="F7" s="1"/>
      <c r="G7" s="1"/>
    </row>
    <row r="8" spans="1:9" x14ac:dyDescent="0.4">
      <c r="B8" s="2"/>
      <c r="C8" s="1"/>
      <c r="D8" s="1"/>
      <c r="E8" s="1"/>
      <c r="F8" s="1"/>
      <c r="G8" s="1"/>
      <c r="H8" s="2"/>
    </row>
    <row r="9" spans="1:9" x14ac:dyDescent="0.4">
      <c r="G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7"/>
  <sheetViews>
    <sheetView workbookViewId="0">
      <selection activeCell="E17" sqref="E17:F17"/>
    </sheetView>
  </sheetViews>
  <sheetFormatPr defaultColWidth="11.07421875" defaultRowHeight="14.6" x14ac:dyDescent="0.4"/>
  <cols>
    <col min="1" max="1" width="23" bestFit="1" customWidth="1"/>
    <col min="2" max="2" width="14.15234375" bestFit="1" customWidth="1"/>
    <col min="3" max="4" width="15.15234375" bestFit="1" customWidth="1"/>
    <col min="5" max="6" width="15.15234375" customWidth="1"/>
    <col min="7" max="7" width="15.15234375" bestFit="1" customWidth="1"/>
    <col min="9" max="9" width="15.15234375" bestFit="1" customWidth="1"/>
  </cols>
  <sheetData>
    <row r="2" spans="1:9" x14ac:dyDescent="0.4">
      <c r="A2" s="4" t="s">
        <v>9</v>
      </c>
      <c r="B2" s="4" t="s">
        <v>12</v>
      </c>
      <c r="C2" s="4" t="s">
        <v>13</v>
      </c>
      <c r="D2" s="4" t="s">
        <v>14</v>
      </c>
      <c r="E2" s="4" t="s">
        <v>16</v>
      </c>
      <c r="F2" s="4" t="s">
        <v>18</v>
      </c>
      <c r="G2" s="4" t="s">
        <v>2</v>
      </c>
    </row>
    <row r="3" spans="1:9" x14ac:dyDescent="0.4">
      <c r="A3" s="5" t="s">
        <v>0</v>
      </c>
      <c r="B3" s="6">
        <v>94274125.870000005</v>
      </c>
      <c r="C3" s="6">
        <v>62899561.18</v>
      </c>
      <c r="D3" s="6">
        <v>33495343.050000001</v>
      </c>
      <c r="E3" s="6">
        <v>21352729.68</v>
      </c>
      <c r="F3" s="6">
        <v>18137259.120000001</v>
      </c>
      <c r="G3" s="6">
        <f>SUM(B3:F3)</f>
        <v>230159018.90000004</v>
      </c>
      <c r="I3" s="1"/>
    </row>
    <row r="4" spans="1:9" x14ac:dyDescent="0.4">
      <c r="A4" s="5" t="s">
        <v>1</v>
      </c>
      <c r="B4" s="6">
        <v>191989.44000000003</v>
      </c>
      <c r="C4" s="6">
        <v>154022.36000000004</v>
      </c>
      <c r="D4" s="6">
        <v>161242.87000000002</v>
      </c>
      <c r="E4" s="6">
        <v>169452.66</v>
      </c>
      <c r="F4" s="6">
        <v>165304.94999999998</v>
      </c>
      <c r="G4" s="6">
        <f>SUM(B4:F4)</f>
        <v>842012.28</v>
      </c>
    </row>
    <row r="5" spans="1:9" x14ac:dyDescent="0.4">
      <c r="A5" s="5" t="s">
        <v>10</v>
      </c>
      <c r="B5" s="6">
        <v>500.41721740000003</v>
      </c>
      <c r="C5" s="7">
        <v>408.37941439388993</v>
      </c>
      <c r="D5" s="7">
        <v>207.74</v>
      </c>
      <c r="E5" s="7">
        <v>126.01</v>
      </c>
      <c r="F5" s="7">
        <v>109.72</v>
      </c>
      <c r="G5" s="6">
        <f>AVERAGE(B5:F5)</f>
        <v>270.45332635877799</v>
      </c>
    </row>
    <row r="6" spans="1:9" x14ac:dyDescent="0.4">
      <c r="I6" s="2"/>
    </row>
    <row r="7" spans="1:9" x14ac:dyDescent="0.4">
      <c r="C7" s="2"/>
      <c r="D7" s="2"/>
      <c r="E7" s="2"/>
      <c r="F7" s="2"/>
    </row>
    <row r="8" spans="1:9" x14ac:dyDescent="0.4">
      <c r="A8" s="4" t="s">
        <v>15</v>
      </c>
      <c r="B8" s="4" t="s">
        <v>12</v>
      </c>
      <c r="C8" s="4" t="s">
        <v>13</v>
      </c>
      <c r="D8" s="4" t="s">
        <v>14</v>
      </c>
      <c r="E8" s="4" t="s">
        <v>16</v>
      </c>
      <c r="F8" s="4" t="s">
        <v>18</v>
      </c>
      <c r="G8" s="4" t="s">
        <v>2</v>
      </c>
    </row>
    <row r="9" spans="1:9" x14ac:dyDescent="0.4">
      <c r="A9" s="5" t="s">
        <v>0</v>
      </c>
      <c r="B9" s="6"/>
      <c r="C9" s="6">
        <v>2536421.44</v>
      </c>
      <c r="D9" s="6">
        <v>33099901.949999999</v>
      </c>
      <c r="E9" s="6">
        <v>22014469.500000004</v>
      </c>
      <c r="F9" s="6">
        <v>18400732.399999999</v>
      </c>
      <c r="G9" s="6">
        <f>SUM(B9:F9)</f>
        <v>76051525.289999992</v>
      </c>
    </row>
    <row r="10" spans="1:9" x14ac:dyDescent="0.4">
      <c r="A10" s="5" t="s">
        <v>1</v>
      </c>
      <c r="B10" s="6"/>
      <c r="C10" s="6">
        <v>11542.43</v>
      </c>
      <c r="D10" s="6">
        <v>159517.6</v>
      </c>
      <c r="E10" s="6">
        <v>173876.23</v>
      </c>
      <c r="F10" s="6">
        <v>167675.71000000002</v>
      </c>
      <c r="G10" s="6">
        <f>SUM(B10:F10)</f>
        <v>512611.97000000003</v>
      </c>
    </row>
    <row r="11" spans="1:9" x14ac:dyDescent="0.4">
      <c r="A11" s="5" t="s">
        <v>10</v>
      </c>
      <c r="B11" s="6"/>
      <c r="C11" s="7">
        <v>219.74761273575609</v>
      </c>
      <c r="D11" s="7">
        <v>207.5</v>
      </c>
      <c r="E11" s="7">
        <v>126.61</v>
      </c>
      <c r="F11" s="7">
        <v>109.72</v>
      </c>
      <c r="G11" s="6">
        <f>AVERAGE(C11:F11)</f>
        <v>165.89440318393903</v>
      </c>
    </row>
    <row r="13" spans="1:9" x14ac:dyDescent="0.4">
      <c r="D13" s="2"/>
      <c r="E13" s="2"/>
      <c r="F13" s="2"/>
    </row>
    <row r="14" spans="1:9" x14ac:dyDescent="0.4">
      <c r="A14" s="4" t="s">
        <v>17</v>
      </c>
      <c r="B14" s="4" t="s">
        <v>12</v>
      </c>
      <c r="C14" s="4" t="s">
        <v>13</v>
      </c>
      <c r="D14" s="4" t="s">
        <v>14</v>
      </c>
      <c r="E14" s="4" t="s">
        <v>16</v>
      </c>
      <c r="F14" s="4" t="s">
        <v>18</v>
      </c>
      <c r="G14" s="4" t="s">
        <v>2</v>
      </c>
    </row>
    <row r="15" spans="1:9" x14ac:dyDescent="0.4">
      <c r="A15" s="5" t="s">
        <v>0</v>
      </c>
      <c r="B15" s="3"/>
      <c r="C15" s="3"/>
      <c r="D15" s="3"/>
      <c r="E15" s="6">
        <v>3130124.4699999997</v>
      </c>
      <c r="F15" s="6">
        <v>32699448.27</v>
      </c>
      <c r="G15" s="6">
        <f>SUM(B15:F15)</f>
        <v>35829572.740000002</v>
      </c>
      <c r="I15" s="2"/>
    </row>
    <row r="16" spans="1:9" x14ac:dyDescent="0.4">
      <c r="A16" s="5" t="s">
        <v>1</v>
      </c>
      <c r="B16" s="3"/>
      <c r="C16" s="3"/>
      <c r="D16" s="3"/>
      <c r="E16" s="6">
        <v>28643.050000000003</v>
      </c>
      <c r="F16" s="6">
        <v>169197</v>
      </c>
      <c r="G16" s="6">
        <f>SUM(B16:F16)</f>
        <v>197840.05</v>
      </c>
    </row>
    <row r="17" spans="1:7" x14ac:dyDescent="0.4">
      <c r="A17" s="5" t="s">
        <v>10</v>
      </c>
      <c r="B17" s="3"/>
      <c r="C17" s="3"/>
      <c r="D17" s="3"/>
      <c r="E17" s="6">
        <v>109.28</v>
      </c>
      <c r="F17" s="6">
        <v>193.26</v>
      </c>
      <c r="G17" s="6">
        <f>AVERAGE(E17:F17)</f>
        <v>151.26999999999998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7529-0928-4F79-824D-368BEB5736C1}">
  <dimension ref="A1:J31"/>
  <sheetViews>
    <sheetView tabSelected="1" workbookViewId="0">
      <selection activeCell="H2" sqref="H2"/>
    </sheetView>
  </sheetViews>
  <sheetFormatPr defaultColWidth="11.07421875" defaultRowHeight="14.6" x14ac:dyDescent="0.4"/>
  <cols>
    <col min="1" max="1" width="18.3828125" bestFit="1" customWidth="1"/>
    <col min="5" max="5" width="15.15234375" bestFit="1" customWidth="1"/>
    <col min="7" max="7" width="15.69140625" bestFit="1" customWidth="1"/>
    <col min="8" max="8" width="15.69140625" customWidth="1"/>
  </cols>
  <sheetData>
    <row r="1" spans="1:10" x14ac:dyDescent="0.4">
      <c r="A1" t="s">
        <v>19</v>
      </c>
      <c r="B1" t="s">
        <v>23</v>
      </c>
      <c r="C1" t="s">
        <v>46</v>
      </c>
      <c r="D1" t="s">
        <v>20</v>
      </c>
      <c r="E1" t="s">
        <v>0</v>
      </c>
      <c r="F1" t="s">
        <v>21</v>
      </c>
      <c r="G1" t="s">
        <v>22</v>
      </c>
      <c r="H1" t="s">
        <v>52</v>
      </c>
      <c r="I1" t="s">
        <v>47</v>
      </c>
      <c r="J1" t="s">
        <v>48</v>
      </c>
    </row>
    <row r="2" spans="1:10" x14ac:dyDescent="0.4">
      <c r="A2" t="s">
        <v>40</v>
      </c>
      <c r="B2" t="s">
        <v>9</v>
      </c>
      <c r="C2">
        <v>2024</v>
      </c>
      <c r="D2" t="s">
        <v>4</v>
      </c>
      <c r="E2" s="10">
        <v>13297839.495888362</v>
      </c>
      <c r="F2" s="10">
        <v>24807.54</v>
      </c>
      <c r="G2">
        <v>536.04</v>
      </c>
      <c r="H2" t="s">
        <v>49</v>
      </c>
      <c r="I2">
        <v>1.0832999999999999</v>
      </c>
      <c r="J2">
        <v>-77.583299999999994</v>
      </c>
    </row>
    <row r="3" spans="1:10" x14ac:dyDescent="0.4">
      <c r="A3" t="s">
        <v>40</v>
      </c>
      <c r="B3" t="s">
        <v>9</v>
      </c>
      <c r="C3">
        <v>2024</v>
      </c>
      <c r="D3" t="s">
        <v>5</v>
      </c>
      <c r="E3" s="10">
        <v>125805069</v>
      </c>
      <c r="F3" s="10">
        <v>153439.36000000004</v>
      </c>
      <c r="G3">
        <v>819.9</v>
      </c>
      <c r="H3" t="s">
        <v>49</v>
      </c>
      <c r="I3">
        <v>1.0832999999999999</v>
      </c>
      <c r="J3">
        <v>-77.583299999999994</v>
      </c>
    </row>
    <row r="4" spans="1:10" x14ac:dyDescent="0.4">
      <c r="A4" t="s">
        <v>40</v>
      </c>
      <c r="B4" t="s">
        <v>9</v>
      </c>
      <c r="C4">
        <v>2024</v>
      </c>
      <c r="D4" t="s">
        <v>6</v>
      </c>
      <c r="E4" s="10">
        <v>186705064</v>
      </c>
      <c r="F4" s="10">
        <v>206397.33999999997</v>
      </c>
      <c r="G4">
        <v>904.59</v>
      </c>
      <c r="H4" t="s">
        <v>49</v>
      </c>
      <c r="I4">
        <v>1.0832999999999999</v>
      </c>
      <c r="J4">
        <v>-77.583299999999994</v>
      </c>
    </row>
    <row r="5" spans="1:10" x14ac:dyDescent="0.4">
      <c r="A5" t="s">
        <v>40</v>
      </c>
      <c r="B5" t="s">
        <v>9</v>
      </c>
      <c r="C5">
        <v>2024</v>
      </c>
      <c r="D5" t="s">
        <v>7</v>
      </c>
      <c r="E5" s="10">
        <v>112636991</v>
      </c>
      <c r="F5" s="10">
        <v>158102.16</v>
      </c>
      <c r="G5">
        <f>[1]Noviembre!$D$39</f>
        <v>712.43</v>
      </c>
      <c r="H5" t="s">
        <v>49</v>
      </c>
      <c r="I5">
        <v>1.0832999999999999</v>
      </c>
      <c r="J5">
        <v>-77.583299999999994</v>
      </c>
    </row>
    <row r="6" spans="1:10" x14ac:dyDescent="0.4">
      <c r="A6" t="s">
        <v>40</v>
      </c>
      <c r="B6" t="s">
        <v>9</v>
      </c>
      <c r="C6">
        <v>2024</v>
      </c>
      <c r="D6" t="s">
        <v>8</v>
      </c>
      <c r="E6" s="10">
        <v>134417633</v>
      </c>
      <c r="F6" s="10">
        <v>183900.97000000006</v>
      </c>
      <c r="G6">
        <f>[2]Sheet1!$D$37</f>
        <v>730.92399999999998</v>
      </c>
      <c r="H6" t="s">
        <v>49</v>
      </c>
      <c r="I6">
        <v>1.0832999999999999</v>
      </c>
      <c r="J6">
        <v>-77.583299999999994</v>
      </c>
    </row>
    <row r="7" spans="1:10" x14ac:dyDescent="0.4">
      <c r="A7" t="s">
        <v>40</v>
      </c>
      <c r="B7" t="s">
        <v>9</v>
      </c>
      <c r="C7">
        <v>2025</v>
      </c>
      <c r="D7" t="s">
        <v>12</v>
      </c>
      <c r="E7" s="10">
        <v>94274125.870000005</v>
      </c>
      <c r="F7" s="10">
        <v>191989.44000000003</v>
      </c>
      <c r="G7" s="10">
        <v>500.41721740000003</v>
      </c>
      <c r="H7" t="s">
        <v>49</v>
      </c>
      <c r="I7">
        <v>1.0832999999999999</v>
      </c>
      <c r="J7">
        <v>-77.583299999999994</v>
      </c>
    </row>
    <row r="8" spans="1:10" x14ac:dyDescent="0.4">
      <c r="A8" t="s">
        <v>40</v>
      </c>
      <c r="B8" t="s">
        <v>9</v>
      </c>
      <c r="C8">
        <v>2025</v>
      </c>
      <c r="D8" t="s">
        <v>13</v>
      </c>
      <c r="E8" s="10">
        <v>62899561.18</v>
      </c>
      <c r="F8" s="10">
        <v>154022.36000000004</v>
      </c>
      <c r="G8" s="2">
        <v>408.37941439388993</v>
      </c>
      <c r="H8" t="s">
        <v>49</v>
      </c>
      <c r="I8">
        <v>1.0832999999999999</v>
      </c>
      <c r="J8">
        <v>-77.583299999999994</v>
      </c>
    </row>
    <row r="9" spans="1:10" x14ac:dyDescent="0.4">
      <c r="A9" t="s">
        <v>40</v>
      </c>
      <c r="B9" t="s">
        <v>9</v>
      </c>
      <c r="C9">
        <v>2025</v>
      </c>
      <c r="D9" t="s">
        <v>14</v>
      </c>
      <c r="E9" s="10">
        <v>33495343.050000001</v>
      </c>
      <c r="F9" s="10">
        <v>161242.87000000002</v>
      </c>
      <c r="G9" s="2">
        <v>207.74</v>
      </c>
      <c r="H9" t="s">
        <v>49</v>
      </c>
      <c r="I9">
        <v>1.0832999999999999</v>
      </c>
      <c r="J9">
        <v>-77.583299999999994</v>
      </c>
    </row>
    <row r="10" spans="1:10" x14ac:dyDescent="0.4">
      <c r="A10" t="s">
        <v>40</v>
      </c>
      <c r="B10" t="s">
        <v>9</v>
      </c>
      <c r="C10">
        <v>2025</v>
      </c>
      <c r="D10" t="s">
        <v>16</v>
      </c>
      <c r="E10" s="10">
        <v>21352729.68</v>
      </c>
      <c r="F10" s="10">
        <v>169452.66</v>
      </c>
      <c r="G10" s="2">
        <v>126.01</v>
      </c>
      <c r="H10" t="s">
        <v>49</v>
      </c>
      <c r="I10">
        <v>1.0832999999999999</v>
      </c>
      <c r="J10">
        <v>-77.583299999999994</v>
      </c>
    </row>
    <row r="11" spans="1:10" x14ac:dyDescent="0.4">
      <c r="A11" t="s">
        <v>40</v>
      </c>
      <c r="B11" t="s">
        <v>9</v>
      </c>
      <c r="C11">
        <v>2025</v>
      </c>
      <c r="D11" t="s">
        <v>18</v>
      </c>
      <c r="E11" s="10">
        <v>18137259.120000001</v>
      </c>
      <c r="F11" s="10">
        <v>165304.94999999998</v>
      </c>
      <c r="G11" s="2">
        <v>109.72</v>
      </c>
      <c r="H11" t="s">
        <v>49</v>
      </c>
      <c r="I11">
        <v>1.0832999999999999</v>
      </c>
      <c r="J11">
        <v>-77.583299999999994</v>
      </c>
    </row>
    <row r="12" spans="1:10" x14ac:dyDescent="0.4">
      <c r="A12" t="s">
        <v>40</v>
      </c>
      <c r="B12" t="s">
        <v>15</v>
      </c>
      <c r="C12">
        <v>2025</v>
      </c>
      <c r="D12" t="s">
        <v>13</v>
      </c>
      <c r="E12" s="10">
        <v>2536421.44</v>
      </c>
      <c r="F12" s="10">
        <v>11542.43</v>
      </c>
      <c r="G12" s="2">
        <v>219.74761273575609</v>
      </c>
      <c r="H12" s="2" t="s">
        <v>50</v>
      </c>
      <c r="I12">
        <v>0.83030000000000004</v>
      </c>
      <c r="J12">
        <v>-77.6417</v>
      </c>
    </row>
    <row r="13" spans="1:10" x14ac:dyDescent="0.4">
      <c r="A13" t="s">
        <v>40</v>
      </c>
      <c r="B13" t="s">
        <v>15</v>
      </c>
      <c r="C13">
        <v>2025</v>
      </c>
      <c r="D13" t="s">
        <v>14</v>
      </c>
      <c r="E13" s="10">
        <v>33099901.949999999</v>
      </c>
      <c r="F13" s="10">
        <v>159517.6</v>
      </c>
      <c r="G13" s="2">
        <v>207.5</v>
      </c>
      <c r="H13" s="2" t="s">
        <v>50</v>
      </c>
      <c r="I13">
        <v>0.83030000000000004</v>
      </c>
      <c r="J13">
        <v>-77.6417</v>
      </c>
    </row>
    <row r="14" spans="1:10" x14ac:dyDescent="0.4">
      <c r="A14" t="s">
        <v>40</v>
      </c>
      <c r="B14" t="s">
        <v>15</v>
      </c>
      <c r="C14">
        <v>2025</v>
      </c>
      <c r="D14" t="s">
        <v>16</v>
      </c>
      <c r="E14" s="10">
        <v>22014469.500000004</v>
      </c>
      <c r="F14" s="10">
        <v>173876.23</v>
      </c>
      <c r="G14" s="2">
        <v>126.61</v>
      </c>
      <c r="H14" s="2" t="s">
        <v>50</v>
      </c>
      <c r="I14">
        <v>0.83030000000000004</v>
      </c>
      <c r="J14">
        <v>-77.6417</v>
      </c>
    </row>
    <row r="15" spans="1:10" x14ac:dyDescent="0.4">
      <c r="A15" t="s">
        <v>40</v>
      </c>
      <c r="B15" t="s">
        <v>15</v>
      </c>
      <c r="C15">
        <v>2025</v>
      </c>
      <c r="D15" t="s">
        <v>18</v>
      </c>
      <c r="E15" s="10">
        <v>18400732.399999999</v>
      </c>
      <c r="F15" s="10">
        <v>167675.71000000002</v>
      </c>
      <c r="G15" s="2">
        <v>109.72</v>
      </c>
      <c r="H15" s="2" t="s">
        <v>50</v>
      </c>
      <c r="I15">
        <v>0.83030000000000004</v>
      </c>
      <c r="J15">
        <v>-77.6417</v>
      </c>
    </row>
    <row r="16" spans="1:10" x14ac:dyDescent="0.4">
      <c r="A16" t="s">
        <v>40</v>
      </c>
      <c r="B16" t="s">
        <v>17</v>
      </c>
      <c r="C16">
        <v>2025</v>
      </c>
      <c r="D16" t="s">
        <v>16</v>
      </c>
      <c r="E16" s="10">
        <v>3130124.4699999997</v>
      </c>
      <c r="F16" s="10">
        <v>28643.050000000003</v>
      </c>
      <c r="G16" s="10">
        <v>109.28</v>
      </c>
      <c r="H16" s="10" t="s">
        <v>51</v>
      </c>
      <c r="I16">
        <v>1.2136</v>
      </c>
      <c r="J16">
        <v>-77.281099999999995</v>
      </c>
    </row>
    <row r="17" spans="1:10" x14ac:dyDescent="0.4">
      <c r="A17" t="s">
        <v>40</v>
      </c>
      <c r="B17" t="s">
        <v>17</v>
      </c>
      <c r="C17">
        <v>2025</v>
      </c>
      <c r="D17" t="s">
        <v>18</v>
      </c>
      <c r="E17" s="10">
        <v>32699448.27</v>
      </c>
      <c r="F17" s="10">
        <v>169197</v>
      </c>
      <c r="G17" s="10">
        <v>193.26</v>
      </c>
      <c r="H17" s="10" t="s">
        <v>51</v>
      </c>
      <c r="I17">
        <v>1.2136</v>
      </c>
      <c r="J17">
        <v>-77.281099999999995</v>
      </c>
    </row>
    <row r="18" spans="1:10" x14ac:dyDescent="0.4">
      <c r="A18" t="s">
        <v>40</v>
      </c>
      <c r="B18" t="s">
        <v>24</v>
      </c>
      <c r="C18">
        <v>2025</v>
      </c>
      <c r="D18" t="s">
        <v>4</v>
      </c>
      <c r="E18">
        <v>0</v>
      </c>
      <c r="F18">
        <v>0</v>
      </c>
      <c r="G18">
        <v>0</v>
      </c>
    </row>
    <row r="19" spans="1:10" x14ac:dyDescent="0.4">
      <c r="A19" t="s">
        <v>41</v>
      </c>
      <c r="B19" t="s">
        <v>25</v>
      </c>
      <c r="C19">
        <v>2025</v>
      </c>
      <c r="D19" t="s">
        <v>4</v>
      </c>
      <c r="E19">
        <v>0</v>
      </c>
      <c r="F19">
        <v>0</v>
      </c>
      <c r="G19">
        <v>0</v>
      </c>
    </row>
    <row r="20" spans="1:10" x14ac:dyDescent="0.4">
      <c r="A20" t="s">
        <v>41</v>
      </c>
      <c r="B20" t="s">
        <v>26</v>
      </c>
      <c r="C20">
        <v>2025</v>
      </c>
      <c r="D20" t="s">
        <v>4</v>
      </c>
      <c r="E20">
        <v>0</v>
      </c>
      <c r="F20">
        <v>0</v>
      </c>
      <c r="G20">
        <v>0</v>
      </c>
    </row>
    <row r="21" spans="1:10" x14ac:dyDescent="0.4">
      <c r="A21" t="s">
        <v>27</v>
      </c>
      <c r="B21" t="s">
        <v>28</v>
      </c>
      <c r="C21">
        <v>2025</v>
      </c>
      <c r="D21" t="s">
        <v>4</v>
      </c>
      <c r="E21">
        <v>0</v>
      </c>
      <c r="F21">
        <v>0</v>
      </c>
      <c r="G21">
        <v>0</v>
      </c>
    </row>
    <row r="22" spans="1:10" x14ac:dyDescent="0.4">
      <c r="A22" t="s">
        <v>29</v>
      </c>
      <c r="B22" t="s">
        <v>29</v>
      </c>
      <c r="C22">
        <v>2025</v>
      </c>
      <c r="D22" t="s">
        <v>4</v>
      </c>
      <c r="E22">
        <v>0</v>
      </c>
      <c r="F22">
        <v>0</v>
      </c>
      <c r="G22">
        <v>0</v>
      </c>
    </row>
    <row r="23" spans="1:10" x14ac:dyDescent="0.4">
      <c r="A23" t="s">
        <v>30</v>
      </c>
      <c r="B23" t="s">
        <v>30</v>
      </c>
      <c r="C23">
        <v>2025</v>
      </c>
      <c r="D23" t="s">
        <v>4</v>
      </c>
      <c r="E23">
        <v>0</v>
      </c>
      <c r="F23">
        <v>0</v>
      </c>
      <c r="G23">
        <v>0</v>
      </c>
    </row>
    <row r="24" spans="1:10" x14ac:dyDescent="0.4">
      <c r="A24" t="s">
        <v>42</v>
      </c>
      <c r="B24" t="s">
        <v>31</v>
      </c>
      <c r="C24">
        <v>2025</v>
      </c>
      <c r="D24" t="s">
        <v>4</v>
      </c>
      <c r="E24">
        <v>0</v>
      </c>
      <c r="F24">
        <v>0</v>
      </c>
      <c r="G24">
        <v>0</v>
      </c>
    </row>
    <row r="25" spans="1:10" x14ac:dyDescent="0.4">
      <c r="A25" t="s">
        <v>43</v>
      </c>
      <c r="B25" t="s">
        <v>32</v>
      </c>
      <c r="C25">
        <v>2025</v>
      </c>
      <c r="D25" t="s">
        <v>4</v>
      </c>
      <c r="E25">
        <v>0</v>
      </c>
      <c r="F25">
        <v>0</v>
      </c>
      <c r="G25">
        <v>0</v>
      </c>
    </row>
    <row r="26" spans="1:10" x14ac:dyDescent="0.4">
      <c r="A26" t="s">
        <v>44</v>
      </c>
      <c r="B26" t="s">
        <v>33</v>
      </c>
      <c r="C26">
        <v>2025</v>
      </c>
      <c r="D26" t="s">
        <v>4</v>
      </c>
      <c r="E26">
        <v>0</v>
      </c>
      <c r="F26">
        <v>0</v>
      </c>
      <c r="G26">
        <v>0</v>
      </c>
    </row>
    <row r="27" spans="1:10" x14ac:dyDescent="0.4">
      <c r="A27" t="s">
        <v>44</v>
      </c>
      <c r="B27" t="s">
        <v>34</v>
      </c>
      <c r="C27">
        <v>2025</v>
      </c>
      <c r="D27" t="s">
        <v>4</v>
      </c>
      <c r="E27">
        <v>0</v>
      </c>
      <c r="F27">
        <v>0</v>
      </c>
      <c r="G27">
        <v>0</v>
      </c>
    </row>
    <row r="28" spans="1:10" x14ac:dyDescent="0.4">
      <c r="A28" t="s">
        <v>45</v>
      </c>
      <c r="B28" t="s">
        <v>35</v>
      </c>
      <c r="C28">
        <v>2025</v>
      </c>
      <c r="D28" t="s">
        <v>4</v>
      </c>
      <c r="E28">
        <v>0</v>
      </c>
      <c r="F28">
        <v>0</v>
      </c>
      <c r="G28">
        <v>0</v>
      </c>
    </row>
    <row r="29" spans="1:10" x14ac:dyDescent="0.4">
      <c r="A29" t="s">
        <v>36</v>
      </c>
      <c r="B29" t="s">
        <v>37</v>
      </c>
      <c r="C29">
        <v>2025</v>
      </c>
      <c r="D29" t="s">
        <v>4</v>
      </c>
      <c r="E29">
        <v>0</v>
      </c>
      <c r="F29">
        <v>0</v>
      </c>
      <c r="G29">
        <v>0</v>
      </c>
    </row>
    <row r="30" spans="1:10" x14ac:dyDescent="0.4">
      <c r="A30" t="s">
        <v>36</v>
      </c>
      <c r="B30" t="s">
        <v>38</v>
      </c>
      <c r="C30">
        <v>2025</v>
      </c>
      <c r="D30" t="s">
        <v>4</v>
      </c>
      <c r="E30">
        <v>0</v>
      </c>
      <c r="F30">
        <v>0</v>
      </c>
      <c r="G30">
        <v>0</v>
      </c>
    </row>
    <row r="31" spans="1:10" x14ac:dyDescent="0.4">
      <c r="A31" t="s">
        <v>36</v>
      </c>
      <c r="B31" t="s">
        <v>39</v>
      </c>
      <c r="C31">
        <v>2025</v>
      </c>
      <c r="D31" t="s">
        <v>4</v>
      </c>
      <c r="E31">
        <v>0</v>
      </c>
      <c r="F31">
        <v>0</v>
      </c>
      <c r="G31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F754-A84D-4B55-B9FA-F2C7ED245FC7}">
  <dimension ref="A1:L30"/>
  <sheetViews>
    <sheetView workbookViewId="0">
      <selection activeCell="D1" sqref="D1:E1048576"/>
    </sheetView>
  </sheetViews>
  <sheetFormatPr defaultColWidth="11.07421875" defaultRowHeight="14.6" x14ac:dyDescent="0.4"/>
  <cols>
    <col min="1" max="1" width="41.3828125" bestFit="1" customWidth="1"/>
  </cols>
  <sheetData>
    <row r="1" spans="1:10" x14ac:dyDescent="0.4">
      <c r="A1" s="9" t="s">
        <v>19</v>
      </c>
      <c r="B1" s="9" t="s">
        <v>23</v>
      </c>
      <c r="D1" t="s">
        <v>47</v>
      </c>
      <c r="E1" t="s">
        <v>48</v>
      </c>
    </row>
    <row r="2" spans="1:10" x14ac:dyDescent="0.4">
      <c r="A2" t="s">
        <v>40</v>
      </c>
      <c r="B2" t="s">
        <v>9</v>
      </c>
      <c r="D2">
        <v>1.0832999999999999</v>
      </c>
      <c r="E2">
        <v>-77.583299999999994</v>
      </c>
    </row>
    <row r="3" spans="1:10" x14ac:dyDescent="0.4">
      <c r="A3" t="s">
        <v>40</v>
      </c>
      <c r="B3" t="s">
        <v>15</v>
      </c>
      <c r="D3">
        <v>0.83030000000000004</v>
      </c>
      <c r="E3">
        <v>-77.6417</v>
      </c>
    </row>
    <row r="4" spans="1:10" x14ac:dyDescent="0.4">
      <c r="A4" t="s">
        <v>40</v>
      </c>
      <c r="B4" t="s">
        <v>17</v>
      </c>
      <c r="D4">
        <v>1.2136</v>
      </c>
      <c r="E4">
        <v>-77.281099999999995</v>
      </c>
    </row>
    <row r="5" spans="1:10" x14ac:dyDescent="0.4">
      <c r="A5" t="s">
        <v>40</v>
      </c>
      <c r="B5" t="s">
        <v>24</v>
      </c>
    </row>
    <row r="6" spans="1:10" x14ac:dyDescent="0.4">
      <c r="A6" t="s">
        <v>41</v>
      </c>
      <c r="B6" t="s">
        <v>25</v>
      </c>
    </row>
    <row r="7" spans="1:10" x14ac:dyDescent="0.4">
      <c r="A7" t="s">
        <v>41</v>
      </c>
      <c r="B7" t="s">
        <v>26</v>
      </c>
    </row>
    <row r="8" spans="1:10" x14ac:dyDescent="0.4">
      <c r="A8" t="s">
        <v>27</v>
      </c>
      <c r="B8" t="s">
        <v>28</v>
      </c>
    </row>
    <row r="9" spans="1:10" x14ac:dyDescent="0.4">
      <c r="A9" t="s">
        <v>29</v>
      </c>
      <c r="B9" t="s">
        <v>29</v>
      </c>
    </row>
    <row r="10" spans="1:10" x14ac:dyDescent="0.4">
      <c r="A10" t="s">
        <v>30</v>
      </c>
      <c r="B10" t="s">
        <v>30</v>
      </c>
    </row>
    <row r="11" spans="1:10" x14ac:dyDescent="0.4">
      <c r="A11" t="s">
        <v>42</v>
      </c>
      <c r="B11" t="s">
        <v>31</v>
      </c>
    </row>
    <row r="12" spans="1:10" x14ac:dyDescent="0.4">
      <c r="A12" t="s">
        <v>43</v>
      </c>
      <c r="B12" t="s">
        <v>32</v>
      </c>
    </row>
    <row r="13" spans="1:10" x14ac:dyDescent="0.4">
      <c r="A13" t="s">
        <v>44</v>
      </c>
      <c r="B13" t="s">
        <v>33</v>
      </c>
      <c r="H13" t="s">
        <v>22</v>
      </c>
    </row>
    <row r="14" spans="1:10" x14ac:dyDescent="0.4">
      <c r="A14" t="s">
        <v>44</v>
      </c>
      <c r="B14" t="s">
        <v>34</v>
      </c>
      <c r="H14">
        <v>0</v>
      </c>
    </row>
    <row r="15" spans="1:10" x14ac:dyDescent="0.4">
      <c r="A15" t="s">
        <v>45</v>
      </c>
      <c r="B15" t="s">
        <v>35</v>
      </c>
      <c r="H15">
        <v>193.3</v>
      </c>
      <c r="J15" s="11" t="s">
        <v>22</v>
      </c>
    </row>
    <row r="16" spans="1:10" x14ac:dyDescent="0.4">
      <c r="A16" t="s">
        <v>36</v>
      </c>
      <c r="B16" t="s">
        <v>37</v>
      </c>
      <c r="H16">
        <v>109.3</v>
      </c>
      <c r="J16" s="12">
        <v>109.72</v>
      </c>
    </row>
    <row r="17" spans="1:12" x14ac:dyDescent="0.4">
      <c r="A17" t="s">
        <v>36</v>
      </c>
      <c r="B17" t="s">
        <v>38</v>
      </c>
      <c r="H17">
        <v>109.7</v>
      </c>
      <c r="J17" s="12">
        <v>126.01</v>
      </c>
    </row>
    <row r="18" spans="1:12" x14ac:dyDescent="0.4">
      <c r="A18" t="s">
        <v>36</v>
      </c>
      <c r="B18" t="s">
        <v>39</v>
      </c>
      <c r="H18">
        <v>126.6</v>
      </c>
      <c r="J18" s="12">
        <v>207.74</v>
      </c>
      <c r="L18" s="11" t="s">
        <v>22</v>
      </c>
    </row>
    <row r="19" spans="1:12" x14ac:dyDescent="0.4">
      <c r="H19">
        <v>207.5</v>
      </c>
      <c r="J19" s="12">
        <v>408.37941439388999</v>
      </c>
      <c r="L19" s="12">
        <v>730.92399999999998</v>
      </c>
    </row>
    <row r="20" spans="1:12" x14ac:dyDescent="0.4">
      <c r="H20">
        <v>219.7</v>
      </c>
      <c r="J20" s="12">
        <v>500.41721740000003</v>
      </c>
      <c r="L20" s="12">
        <v>712.43</v>
      </c>
    </row>
    <row r="21" spans="1:12" x14ac:dyDescent="0.4">
      <c r="H21">
        <v>109.7</v>
      </c>
      <c r="J21" s="12">
        <v>730.92399999999998</v>
      </c>
      <c r="L21" s="12">
        <v>904.59</v>
      </c>
    </row>
    <row r="22" spans="1:12" x14ac:dyDescent="0.4">
      <c r="H22">
        <v>126</v>
      </c>
      <c r="J22" s="12">
        <v>712.43</v>
      </c>
      <c r="L22" s="12">
        <v>819.9</v>
      </c>
    </row>
    <row r="23" spans="1:12" x14ac:dyDescent="0.4">
      <c r="H23">
        <v>207.7</v>
      </c>
      <c r="J23" s="12">
        <v>904.59</v>
      </c>
      <c r="L23" s="12">
        <v>536.04</v>
      </c>
    </row>
    <row r="24" spans="1:12" x14ac:dyDescent="0.4">
      <c r="H24">
        <v>408.4</v>
      </c>
      <c r="J24" s="12">
        <v>819.9</v>
      </c>
    </row>
    <row r="25" spans="1:12" x14ac:dyDescent="0.4">
      <c r="H25">
        <v>500.4</v>
      </c>
      <c r="J25" s="12">
        <v>536.04</v>
      </c>
    </row>
    <row r="26" spans="1:12" x14ac:dyDescent="0.4">
      <c r="H26">
        <v>730.9</v>
      </c>
    </row>
    <row r="27" spans="1:12" x14ac:dyDescent="0.4">
      <c r="H27">
        <v>712.4</v>
      </c>
    </row>
    <row r="28" spans="1:12" x14ac:dyDescent="0.4">
      <c r="H28">
        <v>904.6</v>
      </c>
    </row>
    <row r="29" spans="1:12" x14ac:dyDescent="0.4">
      <c r="H29">
        <v>819.9</v>
      </c>
    </row>
    <row r="30" spans="1:12" x14ac:dyDescent="0.4">
      <c r="H30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7F3C48C0DABA4BA49C1CE4049E40D3" ma:contentTypeVersion="15" ma:contentTypeDescription="Crear nuevo documento." ma:contentTypeScope="" ma:versionID="a1cfd53d8c4386f2bea9e30a9ff7516b">
  <xsd:schema xmlns:xsd="http://www.w3.org/2001/XMLSchema" xmlns:xs="http://www.w3.org/2001/XMLSchema" xmlns:p="http://schemas.microsoft.com/office/2006/metadata/properties" xmlns:ns2="e3263d6f-78a9-49ff-a5c9-96a22419e135" xmlns:ns3="4c10c0ed-67ef-486e-8cdf-49cb961eb332" targetNamespace="http://schemas.microsoft.com/office/2006/metadata/properties" ma:root="true" ma:fieldsID="a6434d49b760f8ed690085157e2d10f3" ns2:_="" ns3:_="">
    <xsd:import namespace="e3263d6f-78a9-49ff-a5c9-96a22419e135"/>
    <xsd:import namespace="4c10c0ed-67ef-486e-8cdf-49cb961eb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63d6f-78a9-49ff-a5c9-96a22419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1dd04d7-a9b7-45e3-b759-581493f69a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0c0ed-67ef-486e-8cdf-49cb961eb3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1f3477a-d24b-47e3-b79e-949014d06b0f}" ma:internalName="TaxCatchAll" ma:showField="CatchAllData" ma:web="4c10c0ed-67ef-486e-8cdf-49cb961eb3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263d6f-78a9-49ff-a5c9-96a22419e135">
      <Terms xmlns="http://schemas.microsoft.com/office/infopath/2007/PartnerControls"/>
    </lcf76f155ced4ddcb4097134ff3c332f>
    <TaxCatchAll xmlns="4c10c0ed-67ef-486e-8cdf-49cb961eb3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C9AC25-71DD-4FF2-AB64-9D771A2928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263d6f-78a9-49ff-a5c9-96a22419e135"/>
    <ds:schemaRef ds:uri="4c10c0ed-67ef-486e-8cdf-49cb961eb3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ED7746-A37D-4517-A3F2-0EEDD5F7C8F9}">
  <ds:schemaRefs>
    <ds:schemaRef ds:uri="http://schemas.microsoft.com/office/2006/metadata/properties"/>
    <ds:schemaRef ds:uri="http://schemas.microsoft.com/office/infopath/2007/PartnerControls"/>
    <ds:schemaRef ds:uri="e3263d6f-78a9-49ff-a5c9-96a22419e135"/>
    <ds:schemaRef ds:uri="4c10c0ed-67ef-486e-8cdf-49cb961eb332"/>
  </ds:schemaRefs>
</ds:datastoreItem>
</file>

<file path=customXml/itemProps3.xml><?xml version="1.0" encoding="utf-8"?>
<ds:datastoreItem xmlns:ds="http://schemas.openxmlformats.org/officeDocument/2006/customXml" ds:itemID="{A88D7E80-7866-4100-AD23-316C065128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</vt:lpstr>
      <vt:lpstr>2025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Moscoso Deossa, Alejandro</cp:lastModifiedBy>
  <dcterms:created xsi:type="dcterms:W3CDTF">2025-02-24T16:35:34Z</dcterms:created>
  <dcterms:modified xsi:type="dcterms:W3CDTF">2025-08-08T18:42:36Z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0x0101001A7F3C48C0DABA4BA49C1CE4049E40D3</vt:lpwstr>
  </property>
</Properties>
</file>