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AS\php code libraries\"/>
    </mc:Choice>
  </mc:AlternateContent>
  <bookViews>
    <workbookView xWindow="0" yWindow="0" windowWidth="15300" windowHeight="8340" firstSheet="2" activeTab="3"/>
  </bookViews>
  <sheets>
    <sheet name="Laravel" sheetId="1" state="hidden" r:id="rId1"/>
    <sheet name="LaravelGenerate" sheetId="5" state="hidden" r:id="rId2"/>
    <sheet name="AutoLaravel v1" sheetId="6" r:id="rId3"/>
    <sheet name="laravelAuth v1" sheetId="7" r:id="rId4"/>
    <sheet name="Laravel mail v1" sheetId="10" r:id="rId5"/>
    <sheet name="HTML template v1" sheetId="8" r:id="rId6"/>
    <sheet name="error ptscreen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6" l="1"/>
  <c r="C15" i="6" l="1"/>
  <c r="C14" i="6"/>
  <c r="D71" i="6" l="1"/>
  <c r="D72" i="6"/>
  <c r="G67" i="6"/>
  <c r="D75" i="6" s="1"/>
  <c r="G66" i="6"/>
  <c r="F44" i="6"/>
  <c r="G44" i="6" s="1"/>
  <c r="C61" i="6" s="1"/>
  <c r="O47" i="6"/>
  <c r="O48" i="6"/>
  <c r="O49" i="6"/>
  <c r="O50" i="6"/>
  <c r="O51" i="6"/>
  <c r="O52" i="6"/>
  <c r="O53" i="6"/>
  <c r="O54" i="6"/>
  <c r="O55" i="6"/>
  <c r="O46" i="6"/>
  <c r="Q46" i="6" s="1"/>
  <c r="N46" i="6"/>
  <c r="P46" i="6" s="1"/>
  <c r="N48" i="6"/>
  <c r="N49" i="6"/>
  <c r="N50" i="6"/>
  <c r="N51" i="6"/>
  <c r="N52" i="6"/>
  <c r="N53" i="6"/>
  <c r="N54" i="6"/>
  <c r="N55" i="6"/>
  <c r="K47" i="6"/>
  <c r="K48" i="6"/>
  <c r="K49" i="6"/>
  <c r="K50" i="6"/>
  <c r="K51" i="6"/>
  <c r="K52" i="6"/>
  <c r="K53" i="6"/>
  <c r="K54" i="6"/>
  <c r="K55" i="6"/>
  <c r="K46" i="6"/>
  <c r="J47" i="6"/>
  <c r="J48" i="6"/>
  <c r="J49" i="6"/>
  <c r="J50" i="6"/>
  <c r="J51" i="6"/>
  <c r="J52" i="6"/>
  <c r="J53" i="6"/>
  <c r="J54" i="6"/>
  <c r="J55" i="6"/>
  <c r="J46" i="6"/>
  <c r="N47" i="6" l="1"/>
  <c r="D70" i="6"/>
  <c r="C68" i="6"/>
  <c r="Q47" i="6"/>
  <c r="Q48" i="6" s="1"/>
  <c r="Q49" i="6" s="1"/>
  <c r="Q50" i="6" s="1"/>
  <c r="Q51" i="6" s="1"/>
  <c r="Q52" i="6" s="1"/>
  <c r="Q53" i="6" s="1"/>
  <c r="Q54" i="6" s="1"/>
  <c r="Q55" i="6" s="1"/>
  <c r="P47" i="6"/>
  <c r="P48" i="6" s="1"/>
  <c r="P49" i="6" s="1"/>
  <c r="P50" i="6" s="1"/>
  <c r="P51" i="6" s="1"/>
  <c r="P52" i="6" s="1"/>
  <c r="P53" i="6" s="1"/>
  <c r="P54" i="6" s="1"/>
  <c r="P55" i="6" s="1"/>
  <c r="M41" i="6" l="1"/>
  <c r="C59" i="6"/>
</calcChain>
</file>

<file path=xl/sharedStrings.xml><?xml version="1.0" encoding="utf-8"?>
<sst xmlns="http://schemas.openxmlformats.org/spreadsheetml/2006/main" count="316" uniqueCount="271">
  <si>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</si>
  <si>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</si>
  <si>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</si>
  <si>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</si>
  <si>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</si>
  <si>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</si>
  <si>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</si>
  <si>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</si>
  <si>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</si>
  <si>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</si>
  <si>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</si>
  <si>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</si>
  <si>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</si>
  <si>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</si>
  <si>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</si>
  <si>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</si>
  <si>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</si>
  <si>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</si>
  <si>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</si>
  <si>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</si>
  <si>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</si>
  <si>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</si>
  <si>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</si>
  <si>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</si>
  <si>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</si>
  <si>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</si>
  <si>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</si>
  <si>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</si>
  <si>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</si>
  <si>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</si>
  <si>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</si>
  <si>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</si>
  <si>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</si>
  <si>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</si>
  <si>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</si>
  <si>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</si>
  <si>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</si>
  <si>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</si>
  <si>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</si>
  <si>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</si>
  <si>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</si>
  <si>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</si>
  <si>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</si>
  <si>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</si>
  <si>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</si>
  <si>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</si>
  <si>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</si>
  <si>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</si>
  <si>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</si>
  <si>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</si>
  <si>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</si>
  <si>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</si>
  <si>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</si>
  <si>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</si>
  <si>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},</t>
  </si>
  <si>
    <t>composer update</t>
  </si>
  <si>
    <t>…</t>
  </si>
  <si>
    <t>'Illuminate\Workbench\WorkbenchServiceProvider',</t>
  </si>
  <si>
    <t>),</t>
  </si>
  <si>
    <t>Laravel generate commands from command line</t>
  </si>
  <si>
    <t>1. Install laravel4 as usual.</t>
  </si>
  <si>
    <r>
      <t xml:space="preserve">2. Edit composer.json file, add "way/generators": "dev-master" inside </t>
    </r>
    <r>
      <rPr>
        <b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array:</t>
    </r>
  </si>
  <si>
    <t>"require": {</t>
  </si>
  <si>
    <t xml:space="preserve">    "laravel/framework": "4.0.*",</t>
  </si>
  <si>
    <t xml:space="preserve">    "way/generators": "dev-master"</t>
  </si>
  <si>
    <t>"minimum-stability" : "dev"</t>
  </si>
  <si>
    <t>3. Run composer update (remember to enter folder).</t>
  </si>
  <si>
    <r>
      <rPr>
        <sz val="11"/>
        <color rgb="FF00FF00"/>
        <rFont val="Calibri"/>
        <family val="2"/>
        <scheme val="minor"/>
      </rPr>
      <t>\[myLaravelProject]&gt;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</si>
  <si>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'providers' =&gt; array(</t>
  </si>
  <si>
    <t>Illuminate\Found …</t>
  </si>
  <si>
    <t>'Way\Generators\GeneratorsServiceProvider',</t>
  </si>
  <si>
    <t>4. Open "app/config/app.php" and add to "providers" array</t>
  </si>
  <si>
    <t>php artisan</t>
  </si>
  <si>
    <t>5. Available command can be seen running "php artisan".</t>
  </si>
  <si>
    <t>Usage: go to https://github.com/JeffreyWay/Laravel-4-Generators</t>
  </si>
  <si>
    <t>to see right syntax</t>
  </si>
  <si>
    <t>USEFUL COMMANDS FROM TERMINAL AFTER INSTALLING LARAVEL GENERATE</t>
  </si>
  <si>
    <t>1. Fast table DB creation with all required fields</t>
  </si>
  <si>
    <r>
      <t xml:space="preserve">Use </t>
    </r>
    <r>
      <rPr>
        <b/>
        <sz val="11"/>
        <color theme="4"/>
        <rFont val="Calibri"/>
        <family val="2"/>
        <scheme val="minor"/>
      </rPr>
      <t>php artisan generate:migration x</t>
    </r>
    <r>
      <rPr>
        <sz val="11"/>
        <color theme="1"/>
        <rFont val="Calibri"/>
        <family val="2"/>
        <scheme val="minor"/>
      </rPr>
      <t xml:space="preserve">,  where x contains the "create_" preffix, </t>
    </r>
  </si>
  <si>
    <t>the table name (in plural) and the "_table" suffix.</t>
  </si>
  <si>
    <t>followed by the fieldset after the colon.</t>
  </si>
  <si>
    <r>
      <t xml:space="preserve">Define fields with </t>
    </r>
    <r>
      <rPr>
        <b/>
        <sz val="11"/>
        <color theme="4"/>
        <rFont val="Calibri"/>
        <family val="2"/>
        <scheme val="minor"/>
      </rPr>
      <t>--fields="y:text, z:integer"</t>
    </r>
    <r>
      <rPr>
        <sz val="11"/>
        <color theme="1"/>
        <rFont val="Calibri"/>
        <family val="2"/>
        <scheme val="minor"/>
      </rPr>
      <t>, where z and y are the field names</t>
    </r>
  </si>
  <si>
    <t>laravel…&gt;</t>
  </si>
  <si>
    <t>Then run php artisan migrate</t>
  </si>
  <si>
    <t>php artisan migrate</t>
  </si>
  <si>
    <t>php artisan generate:controller PrayingController</t>
  </si>
  <si>
    <t>Note: as convention, controllers always use first capitalized and "Controller" suffix.</t>
  </si>
  <si>
    <t>3. Fast controller creation</t>
  </si>
  <si>
    <t>2. Model generation</t>
  </si>
  <si>
    <t>…generate:model Something.  Rules: table name in plural, lowercase.  Model name in singular and</t>
  </si>
  <si>
    <t>first letter uppercase.</t>
  </si>
  <si>
    <r>
      <t xml:space="preserve">php artisan generate:model </t>
    </r>
    <r>
      <rPr>
        <b/>
        <sz val="11"/>
        <color theme="5" tint="0.59999389629810485"/>
        <rFont val="Calibri"/>
        <family val="2"/>
        <scheme val="minor"/>
      </rPr>
      <t>Friend</t>
    </r>
  </si>
  <si>
    <r>
      <t>php artisan generate:migration create_</t>
    </r>
    <r>
      <rPr>
        <b/>
        <sz val="11"/>
        <color theme="5" tint="0.59999389629810485"/>
        <rFont val="Calibri"/>
        <family val="2"/>
        <scheme val="minor"/>
      </rPr>
      <t>friends</t>
    </r>
    <r>
      <rPr>
        <sz val="11"/>
        <color theme="0" tint="-4.9989318521683403E-2"/>
        <rFont val="Calibri"/>
        <family val="2"/>
        <scheme val="minor"/>
      </rPr>
      <t>_table --fields="title:string, body:text"</t>
    </r>
  </si>
  <si>
    <t>Database:</t>
  </si>
  <si>
    <t>User:</t>
  </si>
  <si>
    <t>healmy5_root</t>
  </si>
  <si>
    <t>Password:</t>
  </si>
  <si>
    <t>laravel</t>
  </si>
  <si>
    <t>Open path:</t>
  </si>
  <si>
    <t>app/config/database.php</t>
  </si>
  <si>
    <t>Find 'mysql' array and change mentioned values.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</si>
  <si>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</si>
  <si>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</si>
  <si>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</si>
  <si>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</si>
  <si>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</si>
  <si>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</si>
  <si>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</si>
  <si>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</si>
  <si>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</si>
  <si>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</si>
  <si>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</si>
  <si>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</si>
  <si>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</si>
  <si>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</si>
  <si>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</si>
  <si>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</si>
  <si>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</si>
  <si>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</si>
  <si>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</si>
  <si>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</si>
  <si>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</si>
  <si>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</si>
  <si>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</si>
  <si>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</si>
  <si>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</si>
  <si>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</si>
  <si>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</si>
  <si>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</si>
  <si>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</si>
  <si>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</si>
  <si>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empty detector</t>
  </si>
  <si>
    <t>Field types</t>
  </si>
  <si>
    <t>integer</t>
  </si>
  <si>
    <t>string</t>
  </si>
  <si>
    <t>text</t>
  </si>
  <si>
    <t>date</t>
  </si>
  <si>
    <t>other1</t>
  </si>
  <si>
    <t>other2</t>
  </si>
  <si>
    <t>other3</t>
  </si>
  <si>
    <t>other4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</si>
  <si>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</si>
  <si>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</si>
  <si>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</si>
  <si>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</si>
  <si>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</si>
  <si>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</si>
  <si>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</si>
  <si>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ROUTE GENERATOR V1</t>
  </si>
  <si>
    <t>Filename (no extension)</t>
  </si>
  <si>
    <t>Folder (default none)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</si>
  <si>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</si>
  <si>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</si>
  <si>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</si>
  <si>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</si>
  <si>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>Controller (no syntax)</t>
  </si>
  <si>
    <t>+ Syntax</t>
  </si>
  <si>
    <t xml:space="preserve">controller </t>
  </si>
  <si>
    <t>Suggested route name</t>
  </si>
  <si>
    <t>Action (empty=index)</t>
  </si>
  <si>
    <t>app/routes.php</t>
  </si>
  <si>
    <t>Project</t>
  </si>
  <si>
    <t xml:space="preserve">composer create-project laravel/laravel </t>
  </si>
  <si>
    <t xml:space="preserve"> --prefer-dist</t>
  </si>
  <si>
    <r>
      <t>Edit</t>
    </r>
    <r>
      <rPr>
        <sz val="11"/>
        <color rgb="FFFFC000"/>
        <rFont val="Calibri"/>
        <family val="2"/>
        <scheme val="minor"/>
      </rPr>
      <t xml:space="preserve"> composer.json</t>
    </r>
    <r>
      <rPr>
        <sz val="11"/>
        <color theme="0" tint="-0.249977111117893"/>
        <rFont val="Calibri"/>
        <family val="2"/>
        <scheme val="minor"/>
      </rPr>
      <t xml:space="preserve"> file, add "way/generators": "dev-master" inside </t>
    </r>
    <r>
      <rPr>
        <b/>
        <sz val="11"/>
        <color rgb="FFFFC000"/>
        <rFont val="Calibri"/>
        <family val="2"/>
        <scheme val="minor"/>
      </rPr>
      <t>required</t>
    </r>
    <r>
      <rPr>
        <sz val="11"/>
        <color theme="0" tint="-0.249977111117893"/>
        <rFont val="Calibri"/>
        <family val="2"/>
        <scheme val="minor"/>
      </rPr>
      <t xml:space="preserve"> array:</t>
    </r>
  </si>
  <si>
    <t>Run composer update</t>
  </si>
  <si>
    <t>When composer be finished, open "app/config/app.php" and add to "providers" array</t>
  </si>
  <si>
    <t>user</t>
  </si>
  <si>
    <t>email</t>
  </si>
  <si>
    <t>password</t>
  </si>
  <si>
    <t>users</t>
  </si>
  <si>
    <t xml:space="preserve">laravel&gt;  </t>
  </si>
  <si>
    <t>LARAVEL HTML TEMPLATE V1</t>
  </si>
  <si>
    <t>There is a templating system already done in folders located at same path of this file</t>
  </si>
  <si>
    <t>So, copy - paste as mentioned below</t>
  </si>
  <si>
    <t>folder 'assets' inside 'public'</t>
  </si>
  <si>
    <t>folder 'templates' inside 'app/views'</t>
  </si>
  <si>
    <t>Usage:</t>
  </si>
  <si>
    <r>
      <t xml:space="preserve">1. Name ALL FILES with extension </t>
    </r>
    <r>
      <rPr>
        <b/>
        <sz val="11"/>
        <color rgb="FFFFC000"/>
        <rFont val="Calibri"/>
        <family val="2"/>
        <scheme val="minor"/>
      </rPr>
      <t>.blade.php</t>
    </r>
    <r>
      <rPr>
        <sz val="11"/>
        <color theme="0" tint="-0.249977111117893"/>
        <rFont val="Calibri"/>
        <family val="2"/>
        <scheme val="minor"/>
      </rPr>
      <t>.</t>
    </r>
  </si>
  <si>
    <t xml:space="preserve">     Example: sample.blade.php</t>
  </si>
  <si>
    <t>2. File structure must contain following content</t>
  </si>
  <si>
    <t>(optional)</t>
  </si>
  <si>
    <t>MAIN CONTENT HERE, USING TWITTER BOOTSTRAP RULES</t>
  </si>
  <si>
    <t>3.  Modify header and footer files as desired. These are inside templates folder.</t>
  </si>
  <si>
    <t>newuser</t>
  </si>
  <si>
    <t>Filename</t>
  </si>
  <si>
    <t>Folder</t>
  </si>
  <si>
    <t>Create: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</si>
  <si>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</si>
  <si>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</si>
  <si>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</si>
  <si>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</si>
  <si>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</si>
  <si>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</si>
  <si>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</si>
  <si>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Route::get('/','UserController@login');</t>
  </si>
  <si>
    <t>Route::get('subscribe','UserController@create');</t>
  </si>
  <si>
    <t>(delete default route)</t>
  </si>
  <si>
    <t>2.  Use next command for creating users table and model:</t>
  </si>
  <si>
    <t>php artisan generate:model User</t>
  </si>
  <si>
    <t>Route::get('login','UserController@login');</t>
  </si>
  <si>
    <t>Route::get('success',array('before'=&gt;'auth','uses'=&gt;'UserController@success'));</t>
  </si>
  <si>
    <t>Route::get('adminuser',array('before'=&gt;'auth','uses'=&gt;'UserController@adminuser'));</t>
  </si>
  <si>
    <t>folder 'user' inside 'app/views'</t>
  </si>
  <si>
    <t xml:space="preserve"> "way/generators": "dev-master"</t>
  </si>
  <si>
    <t>"laravel/framework": "4.0.*",</t>
  </si>
  <si>
    <t>Route::post('subscribe','UserController@suscription');</t>
  </si>
  <si>
    <t>Route::get('logout','UserController@logout');</t>
  </si>
  <si>
    <t>Route::post('login','UserController@verifyuser');</t>
  </si>
  <si>
    <t>Next error is usual when POST route action (such as sending form) is not found</t>
  </si>
  <si>
    <t>Solution: check if route::post('sameRouteDescribedOnPostURI'… and its controller action are properly set</t>
  </si>
  <si>
    <t>Route::get('visible','UserController@visible');</t>
  </si>
  <si>
    <t>@extends('templates.base')</t>
  </si>
  <si>
    <t xml:space="preserve"> @section('sidebar')</t>
  </si>
  <si>
    <t xml:space="preserve"> @stop</t>
  </si>
  <si>
    <t xml:space="preserve"> @section('content')</t>
  </si>
  <si>
    <t>resetkey</t>
  </si>
  <si>
    <t>php artisan generate:migration create_users_table --fields="email:string,password:string,resetkey:string"</t>
  </si>
  <si>
    <t>Since it was very traumatic, I will expose step by step mail function included in Laravel4</t>
  </si>
  <si>
    <t>The first hard thing is to configurate email.php which is located at app/config/mail.php</t>
  </si>
  <si>
    <t>'driver' =&gt; 'smtp',</t>
  </si>
  <si>
    <t>'host' =&gt; 'whub32.webhostinghub.com',</t>
  </si>
  <si>
    <t>'port' =&gt; 25,</t>
  </si>
  <si>
    <t>'from' =&gt; array('address' =&gt; 'projectmanager@healmydisease.com', 'name' =&gt; 'Support'),</t>
  </si>
  <si>
    <t>'encryption' =&gt; 'tls',</t>
  </si>
  <si>
    <t>'username' =&gt; 'projectmanager@healmydisease.com',</t>
  </si>
  <si>
    <t>'password' =&gt; 'laravel',</t>
  </si>
  <si>
    <t>'sendmail' =&gt; '/usr/sbin/sendmail -bs',</t>
  </si>
  <si>
    <t>'pretend' =&gt; false,</t>
  </si>
  <si>
    <t>THE PREVIOUS PART IS MAYBE THE HARDEST COMPONENT OF LARAVEL MAIL.</t>
  </si>
  <si>
    <t>The rest is relatively easy.</t>
  </si>
  <si>
    <t>The previous code can be copy-pasted replacing all content of mail.php</t>
  </si>
  <si>
    <t>Email syntax</t>
  </si>
  <si>
    <t>Mail::send('view','data array','email recipient and subject closure');</t>
  </si>
  <si>
    <t>View: works equal to View::make('xyz.abc') inside Views folder</t>
  </si>
  <si>
    <t>$data (as data array): paired data array that can be called from email view as $variable</t>
  </si>
  <si>
    <t>Email closure ($callback): closure that contains basic data, as recipient email, recipient</t>
  </si>
  <si>
    <t>name and subject.</t>
  </si>
  <si>
    <t>Mail::prepend();</t>
  </si>
  <si>
    <t>Put this code above Mail::send to avoid sending from local host (and avoiding error messages).</t>
  </si>
  <si>
    <t>On server comment this line.</t>
  </si>
  <si>
    <t>When using "Mail::prepend" the log file generated at app/storage/logs (txt files)</t>
  </si>
  <si>
    <t>informs each time a "send email" attempt is performed, with following syntax:</t>
  </si>
  <si>
    <t>[2013-08-25 08:53:45] log.INFO: Pretending to mail message to: joaleto@yahoo.com [] []</t>
  </si>
  <si>
    <t>Send email to an address entered to mail input field</t>
  </si>
  <si>
    <t>As Input::get('field_x') can be stored in a $variable ($variable=Input::get('field'):</t>
  </si>
  <si>
    <t>for unknown reasons it was not a good practice to send parameters with variable</t>
  </si>
  <si>
    <t>instead of using the Input class itself.</t>
  </si>
  <si>
    <t>});</t>
  </si>
  <si>
    <t>//Mail::prepend()  /*uncomment on local, comment on hosted website*/</t>
  </si>
  <si>
    <t>Template file: be aware that mail templates DO NOT LOAD EXTERNAL CSS FILES</t>
  </si>
  <si>
    <t>Create a small &lt;style&gt;  …. &lt;/style&gt; segment inside the template in order to set</t>
  </si>
  <si>
    <t>stylesheet.</t>
  </si>
  <si>
    <t>Mail::send('templates.mail',array('User'=&gt;'Mr Someone'),function($message){</t>
  </si>
  <si>
    <r>
      <t xml:space="preserve">Save email template as </t>
    </r>
    <r>
      <rPr>
        <sz val="11"/>
        <color rgb="FFFFC000"/>
        <rFont val="Calibri"/>
        <family val="2"/>
        <scheme val="minor"/>
      </rPr>
      <t>somefile.blade.php</t>
    </r>
    <r>
      <rPr>
        <sz val="11"/>
        <color theme="0" tint="-0.249977111117893"/>
        <rFont val="Calibri"/>
        <family val="2"/>
        <scheme val="minor"/>
      </rPr>
      <t xml:space="preserve">, and in the correct location use </t>
    </r>
  </si>
  <si>
    <t>{{$User}} (or any other variable) corresponding to the data array key.  It is obvious</t>
  </si>
  <si>
    <t>to mention that the displayed information will be the value, not the key array.</t>
  </si>
  <si>
    <t xml:space="preserve">    $message-&gt;to(Input::get('email'),'Mr. Someone')</t>
  </si>
  <si>
    <t xml:space="preserve">    '-&gt;subject('Requesting your portfolio');</t>
  </si>
  <si>
    <t xml:space="preserve">THAT IS ALL.  MORE ATTRIBUTES CAN BE ADDED, SUCH AS CC AND CCO.  </t>
  </si>
  <si>
    <t>Search at http://laravel.com/docs/mail for more information, as displayed instructions</t>
  </si>
  <si>
    <t>on this spreadsheet are the basics for starting and resolving main needings.</t>
  </si>
  <si>
    <t>healmy5_market2</t>
  </si>
  <si>
    <t>Route::post('reset','UserController@reset');</t>
  </si>
  <si>
    <t>Route::post('changepassword','UserController@changepassword');</t>
  </si>
  <si>
    <t>Route::get('reset','UserController@newpwd');</t>
  </si>
  <si>
    <t>fsample</t>
  </si>
  <si>
    <t>CONFIG LARAVEL EMAIL AS MENTIONED IN NEXT SPREADSHEET</t>
  </si>
  <si>
    <t>3. Copy / paste UserController.php file inside app/controllers</t>
  </si>
  <si>
    <t>4. Open routes and create as default "login" action.  Indeed the next codes have all needed routes</t>
  </si>
  <si>
    <t>5. Copy - paste following folders as indicated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</si>
</sst>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8" fillId="5" borderId="0" xfId="0" applyFont="1" applyFill="1"/>
    <xf numFmtId="0" fontId="8" fillId="4" borderId="0" xfId="0" applyFont="1" applyFill="1"/>
    <xf numFmtId="0" fontId="5" fillId="4" borderId="0" xfId="0" applyFont="1" applyFill="1"/>
    <xf numFmtId="0" fontId="7" fillId="4" borderId="0" xfId="0" applyFont="1" applyFill="1"/>
    <xf numFmtId="0" fontId="9" fillId="4" borderId="0" xfId="0" applyFont="1" applyFill="1"/>
    <xf numFmtId="0" fontId="5" fillId="4" borderId="0" xfId="0" quotePrefix="1" applyFont="1" applyFill="1"/>
    <xf numFmtId="0" fontId="4" fillId="2" borderId="0" xfId="0" applyFont="1" applyFill="1"/>
    <xf numFmtId="0" fontId="6" fillId="4" borderId="0" xfId="0" applyFont="1" applyFill="1"/>
    <xf numFmtId="0" fontId="10" fillId="4" borderId="0" xfId="0" applyFont="1" applyFill="1"/>
    <xf numFmtId="0" fontId="13" fillId="6" borderId="0" xfId="0" applyFont="1" applyFill="1"/>
    <xf numFmtId="0" fontId="13" fillId="6" borderId="0" xfId="0" quotePrefix="1" applyFont="1" applyFill="1"/>
    <xf numFmtId="0" fontId="14" fillId="4" borderId="0" xfId="0" quotePrefix="1" applyFont="1" applyFill="1"/>
    <xf numFmtId="0" fontId="14" fillId="4" borderId="0" xfId="0" applyFont="1" applyFill="1"/>
    <xf numFmtId="0" fontId="15" fillId="4" borderId="0" xfId="0" applyFont="1" applyFill="1"/>
    <xf numFmtId="0" fontId="8" fillId="7" borderId="0" xfId="0" applyFont="1" applyFill="1"/>
    <xf numFmtId="0" fontId="16" fillId="4" borderId="0" xfId="0" quotePrefix="1" applyFont="1" applyFill="1"/>
    <xf numFmtId="0" fontId="17" fillId="4" borderId="0" xfId="0" applyFont="1" applyFill="1"/>
    <xf numFmtId="0" fontId="4" fillId="7" borderId="0" xfId="0" applyFont="1" applyFill="1"/>
    <xf numFmtId="0" fontId="15" fillId="4" borderId="0" xfId="0" quotePrefix="1" applyFont="1" applyFill="1"/>
    <xf numFmtId="0" fontId="9" fillId="4" borderId="0" xfId="0" quotePrefix="1" applyFont="1" applyFill="1"/>
    <xf numFmtId="0" fontId="8" fillId="4" borderId="0" xfId="0" quotePrefix="1" applyFont="1" applyFill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00FF00"/>
      <color rgb="FF3B0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4" workbookViewId="0">
      <selection activeCell="B61" sqref="B61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x14ac:dyDescent="0.25">
      <c r="B1" s="6" t="s">
        <v>0</v>
      </c>
    </row>
    <row r="3" spans="2:8" x14ac:dyDescent="0.25">
      <c r="B3" s="3" t="s">
        <v>1</v>
      </c>
    </row>
    <row r="4" spans="2:8" x14ac:dyDescent="0.25">
      <c r="C4" s="2" t="s">
        <v>2</v>
      </c>
      <c r="D4" s="2"/>
      <c r="E4" s="2"/>
      <c r="F4" s="2"/>
      <c r="G4" s="2"/>
      <c r="H4" s="2"/>
    </row>
    <row r="6" spans="2:8" x14ac:dyDescent="0.25">
      <c r="B6" s="3" t="s">
        <v>3</v>
      </c>
    </row>
    <row r="7" spans="2:8" x14ac:dyDescent="0.25">
      <c r="C7" s="2" t="s">
        <v>4</v>
      </c>
      <c r="D7" s="2"/>
      <c r="E7" s="2"/>
      <c r="F7" s="2"/>
    </row>
    <row r="8" spans="2:8" x14ac:dyDescent="0.25">
      <c r="C8" s="2" t="s">
        <v>7</v>
      </c>
      <c r="D8" s="2"/>
      <c r="E8" s="2" t="s">
        <v>8</v>
      </c>
      <c r="F8" s="2"/>
    </row>
    <row r="10" spans="2:8" x14ac:dyDescent="0.25">
      <c r="B10" s="3" t="s">
        <v>5</v>
      </c>
    </row>
    <row r="12" spans="2:8" x14ac:dyDescent="0.25">
      <c r="B12" s="3" t="s">
        <v>6</v>
      </c>
    </row>
    <row r="13" spans="2:8" x14ac:dyDescent="0.25">
      <c r="C13" s="2" t="s">
        <v>7</v>
      </c>
      <c r="D13" s="2"/>
      <c r="E13" s="2" t="s">
        <v>9</v>
      </c>
      <c r="F13" s="2"/>
      <c r="G13" s="3" t="s">
        <v>10</v>
      </c>
    </row>
    <row r="16" spans="2:8" x14ac:dyDescent="0.25">
      <c r="B16" s="6" t="s">
        <v>11</v>
      </c>
    </row>
    <row r="17" spans="2:9" x14ac:dyDescent="0.25">
      <c r="B17" s="3" t="s">
        <v>12</v>
      </c>
    </row>
    <row r="18" spans="2:9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21" spans="2:9" x14ac:dyDescent="0.25">
      <c r="B21" s="3" t="s">
        <v>14</v>
      </c>
    </row>
    <row r="22" spans="2:9" x14ac:dyDescent="0.25">
      <c r="B22" s="3" t="s">
        <v>15</v>
      </c>
    </row>
    <row r="23" spans="2:9" x14ac:dyDescent="0.25">
      <c r="C23" s="5" t="s">
        <v>16</v>
      </c>
      <c r="D23" s="4"/>
      <c r="E23" s="4"/>
    </row>
    <row r="24" spans="2:9" x14ac:dyDescent="0.25">
      <c r="C24" s="3" t="s">
        <v>17</v>
      </c>
    </row>
    <row r="26" spans="2:9" x14ac:dyDescent="0.25">
      <c r="B26" s="3" t="s">
        <v>22</v>
      </c>
    </row>
    <row r="27" spans="2:9" x14ac:dyDescent="0.25">
      <c r="B27" s="3" t="s">
        <v>23</v>
      </c>
    </row>
    <row r="28" spans="2:9" x14ac:dyDescent="0.25">
      <c r="C28" s="5" t="s">
        <v>20</v>
      </c>
      <c r="D28" s="4"/>
      <c r="E28" s="4"/>
      <c r="F28" s="4"/>
    </row>
    <row r="29" spans="2:9" x14ac:dyDescent="0.25">
      <c r="C29" s="4" t="s">
        <v>18</v>
      </c>
      <c r="D29" s="4"/>
      <c r="E29" s="4"/>
      <c r="F29" s="4"/>
    </row>
    <row r="30" spans="2:9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9"/>
  <sheetViews>
    <sheetView topLeftCell="A40" workbookViewId="0">
      <selection activeCell="B39" sqref="B39"/>
    </sheetView>
  </sheetViews>
  <sheetFormatPr baseColWidth="10" defaultRowHeight="15" x14ac:dyDescent="0.25"/>
  <cols>
    <col min="1" max="16384" width="11.42578125" style="3"/>
  </cols>
  <sheetData>
    <row r="2" spans="2:6" x14ac:dyDescent="0.25">
      <c r="B2" s="6" t="s">
        <v>59</v>
      </c>
    </row>
    <row r="4" spans="2:6" x14ac:dyDescent="0.25">
      <c r="B4" s="3" t="s">
        <v>60</v>
      </c>
    </row>
    <row r="6" spans="2:6" x14ac:dyDescent="0.25">
      <c r="B6" s="3" t="s">
        <v>61</v>
      </c>
    </row>
    <row r="7" spans="2:6" x14ac:dyDescent="0.25">
      <c r="B7" s="11" t="s">
        <v>62</v>
      </c>
      <c r="C7" s="11"/>
      <c r="D7" s="11"/>
      <c r="E7" s="11"/>
      <c r="F7" s="11"/>
    </row>
    <row r="8" spans="2:6" x14ac:dyDescent="0.25">
      <c r="B8" s="11" t="s">
        <v>63</v>
      </c>
      <c r="C8" s="11"/>
      <c r="D8" s="11"/>
      <c r="E8" s="11"/>
      <c r="F8" s="11"/>
    </row>
    <row r="9" spans="2:6" x14ac:dyDescent="0.25">
      <c r="B9" s="13" t="s">
        <v>64</v>
      </c>
      <c r="C9" s="12"/>
      <c r="D9" s="12"/>
      <c r="E9" s="11"/>
      <c r="F9" s="11"/>
    </row>
    <row r="10" spans="2:6" x14ac:dyDescent="0.25">
      <c r="B10" s="11" t="s">
        <v>54</v>
      </c>
      <c r="C10" s="11"/>
      <c r="D10" s="11"/>
      <c r="E10" s="11"/>
      <c r="F10" s="11"/>
    </row>
    <row r="11" spans="2:6" x14ac:dyDescent="0.25">
      <c r="B11" s="11" t="s">
        <v>65</v>
      </c>
      <c r="C11" s="11"/>
      <c r="D11" s="11"/>
      <c r="E11" s="11"/>
      <c r="F11" s="11"/>
    </row>
    <row r="13" spans="2:6" x14ac:dyDescent="0.25">
      <c r="B13" s="3" t="s">
        <v>66</v>
      </c>
    </row>
    <row r="14" spans="2:6" x14ac:dyDescent="0.25">
      <c r="B14" s="2" t="s">
        <v>67</v>
      </c>
      <c r="C14" s="5"/>
      <c r="D14" s="5" t="s">
        <v>55</v>
      </c>
      <c r="E14" s="5"/>
    </row>
    <row r="16" spans="2:6" x14ac:dyDescent="0.25">
      <c r="B16" s="3" t="s">
        <v>71</v>
      </c>
    </row>
    <row r="17" spans="2:7" x14ac:dyDescent="0.25">
      <c r="B17" s="11" t="s">
        <v>68</v>
      </c>
      <c r="C17" s="11"/>
      <c r="D17" s="11"/>
      <c r="E17" s="11"/>
      <c r="F17" s="11"/>
      <c r="G17" s="11"/>
    </row>
    <row r="18" spans="2:7" x14ac:dyDescent="0.25">
      <c r="B18" s="11"/>
      <c r="C18" s="14" t="s">
        <v>69</v>
      </c>
      <c r="D18" s="11"/>
      <c r="E18" s="11"/>
      <c r="F18" s="11"/>
      <c r="G18" s="11"/>
    </row>
    <row r="19" spans="2:7" x14ac:dyDescent="0.25">
      <c r="B19" s="11"/>
      <c r="C19" s="11" t="s">
        <v>56</v>
      </c>
      <c r="D19" s="11"/>
      <c r="E19" s="11"/>
      <c r="F19" s="11"/>
      <c r="G19" s="11"/>
    </row>
    <row r="20" spans="2:7" x14ac:dyDescent="0.25">
      <c r="B20" s="11"/>
      <c r="C20" s="11" t="s">
        <v>57</v>
      </c>
      <c r="D20" s="11"/>
      <c r="E20" s="11"/>
      <c r="F20" s="11"/>
      <c r="G20" s="11"/>
    </row>
    <row r="21" spans="2:7" x14ac:dyDescent="0.25">
      <c r="B21" s="11"/>
      <c r="C21" s="13" t="s">
        <v>70</v>
      </c>
      <c r="D21" s="11"/>
      <c r="E21" s="11"/>
      <c r="F21" s="11"/>
      <c r="G21" s="11"/>
    </row>
    <row r="22" spans="2:7" x14ac:dyDescent="0.25">
      <c r="B22" s="11" t="s">
        <v>58</v>
      </c>
      <c r="C22" s="11"/>
      <c r="D22" s="11"/>
      <c r="E22" s="11"/>
      <c r="F22" s="11"/>
      <c r="G22" s="11"/>
    </row>
    <row r="24" spans="2:7" x14ac:dyDescent="0.25">
      <c r="B24" s="3" t="s">
        <v>73</v>
      </c>
    </row>
    <row r="25" spans="2:7" x14ac:dyDescent="0.25">
      <c r="B25" s="2" t="s">
        <v>67</v>
      </c>
      <c r="C25" s="5"/>
      <c r="D25" s="5" t="s">
        <v>72</v>
      </c>
      <c r="E25" s="5"/>
    </row>
    <row r="27" spans="2:7" x14ac:dyDescent="0.25">
      <c r="B27" s="3" t="s">
        <v>74</v>
      </c>
    </row>
    <row r="28" spans="2:7" x14ac:dyDescent="0.25">
      <c r="B28" s="3" t="s">
        <v>75</v>
      </c>
    </row>
    <row r="30" spans="2:7" x14ac:dyDescent="0.25">
      <c r="B30" s="6" t="s">
        <v>76</v>
      </c>
    </row>
    <row r="32" spans="2:7" x14ac:dyDescent="0.25">
      <c r="B32" s="3" t="s">
        <v>77</v>
      </c>
    </row>
    <row r="33" spans="2:9" x14ac:dyDescent="0.25">
      <c r="B33" s="3" t="s">
        <v>78</v>
      </c>
    </row>
    <row r="34" spans="2:9" x14ac:dyDescent="0.25">
      <c r="B34" s="3" t="s">
        <v>79</v>
      </c>
    </row>
    <row r="35" spans="2:9" x14ac:dyDescent="0.25">
      <c r="B35" s="3" t="s">
        <v>81</v>
      </c>
    </row>
    <row r="36" spans="2:9" x14ac:dyDescent="0.25">
      <c r="B36" s="3" t="s">
        <v>80</v>
      </c>
    </row>
    <row r="37" spans="2:9" x14ac:dyDescent="0.25">
      <c r="B37" s="15" t="s">
        <v>82</v>
      </c>
      <c r="C37" s="2" t="s">
        <v>92</v>
      </c>
      <c r="D37" s="2"/>
      <c r="E37" s="2"/>
      <c r="F37" s="2"/>
      <c r="G37" s="2"/>
      <c r="H37" s="2"/>
      <c r="I37" s="2"/>
    </row>
    <row r="38" spans="2:9" x14ac:dyDescent="0.25">
      <c r="B38" s="3" t="s">
        <v>83</v>
      </c>
    </row>
    <row r="39" spans="2:9" x14ac:dyDescent="0.25">
      <c r="B39" s="15" t="s">
        <v>82</v>
      </c>
      <c r="C39" s="2" t="s">
        <v>84</v>
      </c>
      <c r="D39" s="1"/>
    </row>
    <row r="41" spans="2:9" x14ac:dyDescent="0.25">
      <c r="B41" s="3" t="s">
        <v>88</v>
      </c>
    </row>
    <row r="42" spans="2:9" x14ac:dyDescent="0.25">
      <c r="B42" s="3" t="s">
        <v>89</v>
      </c>
    </row>
    <row r="43" spans="2:9" x14ac:dyDescent="0.25">
      <c r="B43" s="3" t="s">
        <v>90</v>
      </c>
    </row>
    <row r="44" spans="2:9" x14ac:dyDescent="0.25">
      <c r="B44" s="15" t="s">
        <v>82</v>
      </c>
      <c r="C44" s="2" t="s">
        <v>91</v>
      </c>
      <c r="D44" s="1"/>
      <c r="E44" s="1"/>
    </row>
    <row r="47" spans="2:9" x14ac:dyDescent="0.25">
      <c r="B47" s="3" t="s">
        <v>87</v>
      </c>
    </row>
    <row r="48" spans="2:9" x14ac:dyDescent="0.25">
      <c r="B48" s="15" t="s">
        <v>82</v>
      </c>
      <c r="C48" s="2" t="s">
        <v>85</v>
      </c>
      <c r="D48" s="2"/>
      <c r="E48" s="2"/>
      <c r="F48" s="1"/>
    </row>
    <row r="49" spans="2:2" x14ac:dyDescent="0.25">
      <c r="B49" s="3" t="s">
        <v>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35" workbookViewId="0">
      <selection activeCell="C40" sqref="C40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8" customFormat="1" hidden="1" x14ac:dyDescent="0.25">
      <c r="A1" s="18" t="s">
        <v>162</v>
      </c>
      <c r="B1" s="18" t="s">
        <v>129</v>
      </c>
    </row>
    <row r="2" spans="1:7" s="18" customFormat="1" hidden="1" x14ac:dyDescent="0.25">
      <c r="A2" s="18" t="s">
        <v>163</v>
      </c>
      <c r="B2" s="19" t="s">
        <v>130</v>
      </c>
    </row>
    <row r="3" spans="1:7" s="18" customFormat="1" hidden="1" x14ac:dyDescent="0.25">
      <c r="B3" s="18" t="s">
        <v>145</v>
      </c>
    </row>
    <row r="4" spans="1:7" s="18" customFormat="1" hidden="1" x14ac:dyDescent="0.25">
      <c r="A4" s="18" t="s">
        <v>146</v>
      </c>
      <c r="B4" s="18" t="s">
        <v>147</v>
      </c>
    </row>
    <row r="5" spans="1:7" s="18" customFormat="1" hidden="1" x14ac:dyDescent="0.25">
      <c r="A5" s="18" t="s">
        <v>127</v>
      </c>
      <c r="B5" s="18" t="s">
        <v>157</v>
      </c>
    </row>
    <row r="6" spans="1:7" s="18" customFormat="1" hidden="1" x14ac:dyDescent="0.25">
      <c r="A6" s="18" t="s">
        <v>128</v>
      </c>
    </row>
    <row r="8" spans="1:7" x14ac:dyDescent="0.25">
      <c r="B8" s="10" t="s">
        <v>152</v>
      </c>
    </row>
    <row r="9" spans="1:7" x14ac:dyDescent="0.25">
      <c r="B9" s="23" t="s">
        <v>153</v>
      </c>
      <c r="C9" s="23"/>
      <c r="D9" s="23"/>
      <c r="E9" s="23"/>
    </row>
    <row r="10" spans="1:7" x14ac:dyDescent="0.25">
      <c r="B10" s="22" t="s">
        <v>151</v>
      </c>
    </row>
    <row r="13" spans="1:7" x14ac:dyDescent="0.25">
      <c r="B13" s="10" t="s">
        <v>161</v>
      </c>
      <c r="C13" s="9" t="s">
        <v>266</v>
      </c>
      <c r="D13" s="9"/>
    </row>
    <row r="14" spans="1:7" x14ac:dyDescent="0.25">
      <c r="B14" s="23" t="s">
        <v>126</v>
      </c>
      <c r="C14" s="23" t="str">
        <f>A1&amp;C13&amp;A2</f>
        <v>composer create-project laravel/laravel fsample --prefer-dist</v>
      </c>
      <c r="D14" s="23"/>
      <c r="E14" s="23"/>
      <c r="F14" s="23"/>
      <c r="G14" s="23"/>
    </row>
    <row r="15" spans="1:7" x14ac:dyDescent="0.25">
      <c r="B15" s="23" t="s">
        <v>126</v>
      </c>
      <c r="C15" s="23" t="str">
        <f>"cd "&amp;C13</f>
        <v>cd fsample</v>
      </c>
      <c r="D15" s="23"/>
      <c r="E15" s="23"/>
      <c r="F15" s="23"/>
      <c r="G15" s="23"/>
    </row>
    <row r="16" spans="1:7" x14ac:dyDescent="0.25">
      <c r="B16" s="23" t="s">
        <v>126</v>
      </c>
      <c r="C16" s="23" t="s">
        <v>8</v>
      </c>
      <c r="D16" s="23"/>
      <c r="E16" s="23"/>
      <c r="F16" s="23"/>
      <c r="G16" s="23"/>
    </row>
    <row r="17" spans="2:7" x14ac:dyDescent="0.25">
      <c r="B17" s="23" t="s">
        <v>126</v>
      </c>
      <c r="C17" s="23" t="s">
        <v>9</v>
      </c>
      <c r="D17" s="23"/>
      <c r="E17" s="23"/>
      <c r="F17" s="23"/>
      <c r="G17" s="23"/>
    </row>
    <row r="20" spans="2:7" x14ac:dyDescent="0.25">
      <c r="B20" s="10" t="s">
        <v>164</v>
      </c>
    </row>
    <row r="21" spans="2:7" x14ac:dyDescent="0.25">
      <c r="B21" s="25" t="s">
        <v>62</v>
      </c>
    </row>
    <row r="22" spans="2:7" x14ac:dyDescent="0.25">
      <c r="C22" s="25" t="s">
        <v>205</v>
      </c>
    </row>
    <row r="23" spans="2:7" x14ac:dyDescent="0.25">
      <c r="C23" s="13" t="s">
        <v>204</v>
      </c>
      <c r="D23" s="22"/>
    </row>
    <row r="24" spans="2:7" x14ac:dyDescent="0.25">
      <c r="B24" s="25" t="s">
        <v>54</v>
      </c>
    </row>
    <row r="25" spans="2:7" x14ac:dyDescent="0.25">
      <c r="B25" s="25" t="s">
        <v>65</v>
      </c>
    </row>
    <row r="27" spans="2:7" x14ac:dyDescent="0.25">
      <c r="B27" s="10" t="s">
        <v>165</v>
      </c>
    </row>
    <row r="28" spans="2:7" x14ac:dyDescent="0.25">
      <c r="B28" s="23" t="s">
        <v>126</v>
      </c>
      <c r="C28" s="23" t="s">
        <v>55</v>
      </c>
      <c r="D28" s="23"/>
      <c r="E28" s="23"/>
      <c r="F28" s="23"/>
      <c r="G28" s="23"/>
    </row>
    <row r="30" spans="2:7" x14ac:dyDescent="0.25">
      <c r="B30" s="10" t="s">
        <v>166</v>
      </c>
    </row>
    <row r="31" spans="2:7" x14ac:dyDescent="0.25">
      <c r="B31" s="25" t="s">
        <v>68</v>
      </c>
      <c r="C31" s="25"/>
    </row>
    <row r="32" spans="2:7" x14ac:dyDescent="0.25">
      <c r="B32" s="25"/>
      <c r="C32" s="25" t="s">
        <v>69</v>
      </c>
    </row>
    <row r="33" spans="2:17" x14ac:dyDescent="0.25">
      <c r="B33" s="25"/>
      <c r="C33" s="25" t="s">
        <v>56</v>
      </c>
    </row>
    <row r="34" spans="2:17" x14ac:dyDescent="0.25">
      <c r="B34" s="25"/>
      <c r="C34" s="25" t="s">
        <v>57</v>
      </c>
    </row>
    <row r="35" spans="2:17" x14ac:dyDescent="0.25">
      <c r="B35" s="25"/>
      <c r="C35" s="28" t="s">
        <v>70</v>
      </c>
    </row>
    <row r="36" spans="2:17" x14ac:dyDescent="0.25">
      <c r="B36" s="25" t="s">
        <v>58</v>
      </c>
      <c r="C36" s="25"/>
    </row>
    <row r="39" spans="2:17" x14ac:dyDescent="0.25">
      <c r="B39" s="10" t="s">
        <v>93</v>
      </c>
      <c r="C39" s="9" t="s">
        <v>262</v>
      </c>
      <c r="D39" s="9"/>
      <c r="F39" s="10" t="s">
        <v>98</v>
      </c>
    </row>
    <row r="40" spans="2:17" x14ac:dyDescent="0.25">
      <c r="B40" s="10" t="s">
        <v>94</v>
      </c>
      <c r="C40" s="9" t="s">
        <v>95</v>
      </c>
      <c r="D40" s="9"/>
      <c r="F40" s="17" t="s">
        <v>99</v>
      </c>
      <c r="M40" s="16" t="s">
        <v>144</v>
      </c>
    </row>
    <row r="41" spans="2:17" x14ac:dyDescent="0.25">
      <c r="B41" s="10" t="s">
        <v>96</v>
      </c>
      <c r="C41" s="9" t="s">
        <v>97</v>
      </c>
      <c r="D41" s="9"/>
      <c r="F41" s="10" t="s">
        <v>100</v>
      </c>
      <c r="M41" s="16" t="str">
        <f>IF(SUM(J46:K55)&gt;0,B2&amp;P55&amp;Q55&amp;B3,"")</f>
        <v>--fields="email:string,password:string,resetkey:string"</v>
      </c>
    </row>
    <row r="43" spans="2:17" x14ac:dyDescent="0.25">
      <c r="B43" s="10" t="s">
        <v>101</v>
      </c>
    </row>
    <row r="44" spans="2:17" x14ac:dyDescent="0.25">
      <c r="B44" s="10" t="s">
        <v>102</v>
      </c>
      <c r="D44" s="9" t="s">
        <v>170</v>
      </c>
      <c r="F44" s="16" t="str">
        <f>LEFT(D44,LEN(D44)-1)</f>
        <v>user</v>
      </c>
      <c r="G44" s="16" t="str">
        <f>UPPER(LEFT(F44,1))&amp;RIGHT(F44,LEN(F44)-1)</f>
        <v>User</v>
      </c>
    </row>
    <row r="45" spans="2:17" x14ac:dyDescent="0.25">
      <c r="C45" s="10" t="s">
        <v>123</v>
      </c>
      <c r="D45" s="10" t="s">
        <v>124</v>
      </c>
      <c r="G45" s="10" t="s">
        <v>123</v>
      </c>
      <c r="H45" s="10" t="s">
        <v>124</v>
      </c>
      <c r="J45" s="16" t="s">
        <v>131</v>
      </c>
      <c r="K45" s="16"/>
      <c r="M45" s="16" t="s">
        <v>132</v>
      </c>
      <c r="N45" s="16" t="s">
        <v>143</v>
      </c>
    </row>
    <row r="46" spans="2:17" x14ac:dyDescent="0.25">
      <c r="B46" s="10" t="s">
        <v>103</v>
      </c>
      <c r="C46" s="9" t="s">
        <v>168</v>
      </c>
      <c r="D46" s="9" t="s">
        <v>134</v>
      </c>
      <c r="F46" s="10" t="s">
        <v>113</v>
      </c>
      <c r="G46" s="9"/>
      <c r="H46" s="9"/>
      <c r="J46" s="16">
        <f>IF(C46="",0,1)</f>
        <v>1</v>
      </c>
      <c r="K46" s="16">
        <f>IF(G46="",0,1)</f>
        <v>0</v>
      </c>
      <c r="M46" s="16" t="s">
        <v>133</v>
      </c>
      <c r="N46" s="16" t="str">
        <f>IF(AND(C46&lt;&gt;"",D46&lt;&gt;""),IF(N45="concatenator1","",",")&amp;C46&amp;":"&amp;D46,"")</f>
        <v>email:string</v>
      </c>
      <c r="O46" s="16" t="str">
        <f>IF(AND(G46&lt;&gt;"",H46&lt;&gt;""),","&amp;G46&amp;":"&amp;H46,"")</f>
        <v/>
      </c>
      <c r="P46" s="16" t="str">
        <f>P45&amp;N46</f>
        <v>email:string</v>
      </c>
      <c r="Q46" s="16" t="str">
        <f>Q45&amp;O46</f>
        <v/>
      </c>
    </row>
    <row r="47" spans="2:17" x14ac:dyDescent="0.25">
      <c r="B47" s="10" t="s">
        <v>104</v>
      </c>
      <c r="C47" s="9" t="s">
        <v>169</v>
      </c>
      <c r="D47" s="9" t="s">
        <v>134</v>
      </c>
      <c r="F47" s="10" t="s">
        <v>114</v>
      </c>
      <c r="G47" s="9"/>
      <c r="H47" s="9"/>
      <c r="J47" s="16">
        <f t="shared" ref="J47:J55" si="0">IF(C47="",0,1)</f>
        <v>1</v>
      </c>
      <c r="K47" s="16">
        <f t="shared" ref="K47:K55" si="1">IF(G47="",0,1)</f>
        <v>0</v>
      </c>
      <c r="M47" s="16" t="s">
        <v>134</v>
      </c>
      <c r="N47" s="16" t="str">
        <f t="shared" ref="N47:N55" si="2">IF(AND(C47&lt;&gt;"",D47&lt;&gt;""),IF(N46="concatenator1","",",")&amp;C47&amp;":"&amp;D47,"")</f>
        <v>,password:string</v>
      </c>
      <c r="O47" s="16" t="str">
        <f t="shared" ref="O47:O55" si="3">IF(AND(G47&lt;&gt;"",H47&lt;&gt;""),","&amp;G47&amp;":"&amp;H47,"")</f>
        <v/>
      </c>
      <c r="P47" s="16" t="str">
        <f t="shared" ref="P47:P55" si="4">P46&amp;N47</f>
        <v>email:string,password:string</v>
      </c>
      <c r="Q47" s="16" t="str">
        <f t="shared" ref="Q47:Q55" si="5">Q46&amp;O47</f>
        <v/>
      </c>
    </row>
    <row r="48" spans="2:17" x14ac:dyDescent="0.25">
      <c r="B48" s="10" t="s">
        <v>105</v>
      </c>
      <c r="C48" s="9" t="s">
        <v>216</v>
      </c>
      <c r="D48" s="9" t="s">
        <v>134</v>
      </c>
      <c r="F48" s="10" t="s">
        <v>115</v>
      </c>
      <c r="G48" s="9"/>
      <c r="H48" s="9"/>
      <c r="J48" s="16">
        <f t="shared" si="0"/>
        <v>1</v>
      </c>
      <c r="K48" s="16">
        <f t="shared" si="1"/>
        <v>0</v>
      </c>
      <c r="M48" s="16" t="s">
        <v>135</v>
      </c>
      <c r="N48" s="16" t="str">
        <f t="shared" si="2"/>
        <v>,resetkey:string</v>
      </c>
      <c r="O48" s="16" t="str">
        <f t="shared" si="3"/>
        <v/>
      </c>
      <c r="P48" s="16" t="str">
        <f t="shared" si="4"/>
        <v>email:string,password:string,resetkey:string</v>
      </c>
      <c r="Q48" s="16" t="str">
        <f t="shared" si="5"/>
        <v/>
      </c>
    </row>
    <row r="49" spans="2:17" x14ac:dyDescent="0.25">
      <c r="B49" s="10" t="s">
        <v>106</v>
      </c>
      <c r="C49" s="9"/>
      <c r="D49" s="9"/>
      <c r="F49" s="10" t="s">
        <v>116</v>
      </c>
      <c r="G49" s="9"/>
      <c r="H49" s="9"/>
      <c r="J49" s="16">
        <f t="shared" si="0"/>
        <v>0</v>
      </c>
      <c r="K49" s="16">
        <f t="shared" si="1"/>
        <v>0</v>
      </c>
      <c r="M49" s="16" t="s">
        <v>136</v>
      </c>
      <c r="N49" s="16" t="str">
        <f t="shared" si="2"/>
        <v/>
      </c>
      <c r="O49" s="16" t="str">
        <f t="shared" si="3"/>
        <v/>
      </c>
      <c r="P49" s="16" t="str">
        <f t="shared" si="4"/>
        <v>email:string,password:string,resetkey:string</v>
      </c>
      <c r="Q49" s="16" t="str">
        <f t="shared" si="5"/>
        <v/>
      </c>
    </row>
    <row r="50" spans="2:17" x14ac:dyDescent="0.25">
      <c r="B50" s="10" t="s">
        <v>107</v>
      </c>
      <c r="C50" s="9"/>
      <c r="D50" s="9"/>
      <c r="F50" s="10" t="s">
        <v>117</v>
      </c>
      <c r="G50" s="9"/>
      <c r="H50" s="9"/>
      <c r="J50" s="16">
        <f t="shared" si="0"/>
        <v>0</v>
      </c>
      <c r="K50" s="16">
        <f t="shared" si="1"/>
        <v>0</v>
      </c>
      <c r="M50" s="16" t="s">
        <v>137</v>
      </c>
      <c r="N50" s="16" t="str">
        <f t="shared" si="2"/>
        <v/>
      </c>
      <c r="O50" s="16" t="str">
        <f t="shared" si="3"/>
        <v/>
      </c>
      <c r="P50" s="16" t="str">
        <f t="shared" si="4"/>
        <v>email:string,password:string,resetkey:string</v>
      </c>
      <c r="Q50" s="16" t="str">
        <f t="shared" si="5"/>
        <v/>
      </c>
    </row>
    <row r="51" spans="2:17" x14ac:dyDescent="0.25">
      <c r="B51" s="10" t="s">
        <v>108</v>
      </c>
      <c r="C51" s="9"/>
      <c r="D51" s="9"/>
      <c r="F51" s="10" t="s">
        <v>118</v>
      </c>
      <c r="G51" s="9"/>
      <c r="H51" s="9"/>
      <c r="J51" s="16">
        <f t="shared" si="0"/>
        <v>0</v>
      </c>
      <c r="K51" s="16">
        <f t="shared" si="1"/>
        <v>0</v>
      </c>
      <c r="M51" s="16" t="s">
        <v>138</v>
      </c>
      <c r="N51" s="16" t="str">
        <f t="shared" si="2"/>
        <v/>
      </c>
      <c r="O51" s="16" t="str">
        <f t="shared" si="3"/>
        <v/>
      </c>
      <c r="P51" s="16" t="str">
        <f t="shared" si="4"/>
        <v>email:string,password:string,resetkey:string</v>
      </c>
      <c r="Q51" s="16" t="str">
        <f t="shared" si="5"/>
        <v/>
      </c>
    </row>
    <row r="52" spans="2:17" x14ac:dyDescent="0.25">
      <c r="B52" s="10" t="s">
        <v>109</v>
      </c>
      <c r="C52" s="9"/>
      <c r="D52" s="9"/>
      <c r="F52" s="10" t="s">
        <v>119</v>
      </c>
      <c r="G52" s="9"/>
      <c r="H52" s="9"/>
      <c r="J52" s="16">
        <f t="shared" si="0"/>
        <v>0</v>
      </c>
      <c r="K52" s="16">
        <f t="shared" si="1"/>
        <v>0</v>
      </c>
      <c r="M52" s="16" t="s">
        <v>139</v>
      </c>
      <c r="N52" s="16" t="str">
        <f t="shared" si="2"/>
        <v/>
      </c>
      <c r="O52" s="16" t="str">
        <f t="shared" si="3"/>
        <v/>
      </c>
      <c r="P52" s="16" t="str">
        <f t="shared" si="4"/>
        <v>email:string,password:string,resetkey:string</v>
      </c>
      <c r="Q52" s="16" t="str">
        <f t="shared" si="5"/>
        <v/>
      </c>
    </row>
    <row r="53" spans="2:17" x14ac:dyDescent="0.25">
      <c r="B53" s="10" t="s">
        <v>110</v>
      </c>
      <c r="C53" s="9"/>
      <c r="D53" s="9"/>
      <c r="F53" s="10" t="s">
        <v>120</v>
      </c>
      <c r="G53" s="9"/>
      <c r="H53" s="9"/>
      <c r="J53" s="16">
        <f t="shared" si="0"/>
        <v>0</v>
      </c>
      <c r="K53" s="16">
        <f t="shared" si="1"/>
        <v>0</v>
      </c>
      <c r="M53" s="16" t="s">
        <v>140</v>
      </c>
      <c r="N53" s="16" t="str">
        <f t="shared" si="2"/>
        <v/>
      </c>
      <c r="O53" s="16" t="str">
        <f t="shared" si="3"/>
        <v/>
      </c>
      <c r="P53" s="16" t="str">
        <f t="shared" si="4"/>
        <v>email:string,password:string,resetkey:string</v>
      </c>
      <c r="Q53" s="16" t="str">
        <f t="shared" si="5"/>
        <v/>
      </c>
    </row>
    <row r="54" spans="2:17" x14ac:dyDescent="0.25">
      <c r="B54" s="10" t="s">
        <v>111</v>
      </c>
      <c r="C54" s="9"/>
      <c r="D54" s="9"/>
      <c r="F54" s="10" t="s">
        <v>121</v>
      </c>
      <c r="G54" s="9"/>
      <c r="H54" s="9"/>
      <c r="J54" s="16">
        <f t="shared" si="0"/>
        <v>0</v>
      </c>
      <c r="K54" s="16">
        <f t="shared" si="1"/>
        <v>0</v>
      </c>
      <c r="M54" s="16" t="s">
        <v>141</v>
      </c>
      <c r="N54" s="16" t="str">
        <f t="shared" si="2"/>
        <v/>
      </c>
      <c r="O54" s="16" t="str">
        <f t="shared" si="3"/>
        <v/>
      </c>
      <c r="P54" s="16" t="str">
        <f t="shared" si="4"/>
        <v>email:string,password:string,resetkey:string</v>
      </c>
      <c r="Q54" s="16" t="str">
        <f t="shared" si="5"/>
        <v/>
      </c>
    </row>
    <row r="55" spans="2:17" x14ac:dyDescent="0.25">
      <c r="B55" s="10" t="s">
        <v>112</v>
      </c>
      <c r="C55" s="9"/>
      <c r="D55" s="9"/>
      <c r="F55" s="10" t="s">
        <v>122</v>
      </c>
      <c r="G55" s="9"/>
      <c r="H55" s="9"/>
      <c r="J55" s="16">
        <f t="shared" si="0"/>
        <v>0</v>
      </c>
      <c r="K55" s="16">
        <f t="shared" si="1"/>
        <v>0</v>
      </c>
      <c r="M55" s="16" t="s">
        <v>142</v>
      </c>
      <c r="N55" s="16" t="str">
        <f t="shared" si="2"/>
        <v/>
      </c>
      <c r="O55" s="16" t="str">
        <f t="shared" si="3"/>
        <v/>
      </c>
      <c r="P55" s="16" t="str">
        <f t="shared" si="4"/>
        <v>email:string,password:string,resetkey:string</v>
      </c>
      <c r="Q55" s="16" t="str">
        <f t="shared" si="5"/>
        <v/>
      </c>
    </row>
    <row r="58" spans="2:17" x14ac:dyDescent="0.25">
      <c r="B58" s="10" t="s">
        <v>125</v>
      </c>
    </row>
    <row r="59" spans="2:17" x14ac:dyDescent="0.25">
      <c r="B59" s="23" t="s">
        <v>126</v>
      </c>
      <c r="C59" s="23" t="str">
        <f>A4&amp;A5&amp;A6&amp;D44&amp;B1&amp;M41</f>
        <v>php artisan generate:migration create_users_table --fields="email:string,password:string,resetkey:string"</v>
      </c>
      <c r="D59" s="23"/>
      <c r="E59" s="23"/>
      <c r="F59" s="23"/>
      <c r="G59" s="23"/>
    </row>
    <row r="60" spans="2:17" x14ac:dyDescent="0.25">
      <c r="B60" s="23" t="s">
        <v>126</v>
      </c>
      <c r="C60" s="23" t="s">
        <v>84</v>
      </c>
      <c r="D60" s="23"/>
      <c r="E60" s="23"/>
      <c r="F60" s="23"/>
      <c r="G60" s="23"/>
    </row>
    <row r="61" spans="2:17" x14ac:dyDescent="0.25">
      <c r="B61" s="23" t="s">
        <v>126</v>
      </c>
      <c r="C61" s="23" t="str">
        <f>A4&amp;B4&amp;G44</f>
        <v>php artisan generate:model User</v>
      </c>
      <c r="D61" s="23"/>
      <c r="E61" s="23"/>
      <c r="F61" s="23"/>
      <c r="G61" s="23"/>
    </row>
    <row r="64" spans="2:17" x14ac:dyDescent="0.25">
      <c r="B64" s="21" t="s">
        <v>148</v>
      </c>
      <c r="G64" s="10" t="s">
        <v>187</v>
      </c>
    </row>
    <row r="65" spans="2:8" x14ac:dyDescent="0.25">
      <c r="B65" s="10" t="s">
        <v>149</v>
      </c>
      <c r="D65" s="9" t="s">
        <v>184</v>
      </c>
      <c r="F65" s="20" t="s">
        <v>186</v>
      </c>
      <c r="G65" s="22" t="str">
        <f>"app/views/"&amp;D66</f>
        <v>app/views/user</v>
      </c>
      <c r="H65" s="22"/>
    </row>
    <row r="66" spans="2:8" x14ac:dyDescent="0.25">
      <c r="B66" s="10" t="s">
        <v>150</v>
      </c>
      <c r="D66" s="9" t="s">
        <v>167</v>
      </c>
      <c r="F66" s="20" t="s">
        <v>185</v>
      </c>
      <c r="G66" s="22" t="str">
        <f>D65&amp;".blade.php"</f>
        <v>newuser.blade.php</v>
      </c>
    </row>
    <row r="67" spans="2:8" x14ac:dyDescent="0.25">
      <c r="B67" s="10" t="s">
        <v>155</v>
      </c>
      <c r="D67" s="9" t="s">
        <v>167</v>
      </c>
      <c r="F67" s="24" t="s">
        <v>156</v>
      </c>
      <c r="G67" s="16" t="str">
        <f>UPPER(LEFT(D67,1))&amp;RIGHT(D67,LEN(D67)-1)&amp;"Controller"</f>
        <v>UserController</v>
      </c>
    </row>
    <row r="68" spans="2:8" x14ac:dyDescent="0.25">
      <c r="B68" s="23" t="s">
        <v>126</v>
      </c>
      <c r="C68" s="23" t="str">
        <f>A4&amp;B5&amp;G67</f>
        <v>php artisan generate:controller UserController</v>
      </c>
      <c r="D68" s="23"/>
      <c r="E68" s="23"/>
      <c r="F68" s="23"/>
      <c r="G68" s="23"/>
    </row>
    <row r="69" spans="2:8" x14ac:dyDescent="0.25">
      <c r="B69" s="10" t="s">
        <v>159</v>
      </c>
      <c r="D69" s="9" t="s">
        <v>184</v>
      </c>
    </row>
    <row r="70" spans="2:8" x14ac:dyDescent="0.25">
      <c r="C70" s="10" t="s">
        <v>154</v>
      </c>
      <c r="D70" s="10" t="str">
        <f>" app/Controllers/"&amp;G67&amp;".php"</f>
        <v xml:space="preserve"> app/Controllers/UserController.php</v>
      </c>
    </row>
    <row r="71" spans="2:8" x14ac:dyDescent="0.25">
      <c r="D71" s="22" t="str">
        <f>"public function "&amp;D69&amp;"() {"</f>
        <v>public function newuser() {</v>
      </c>
    </row>
    <row r="72" spans="2:8" x14ac:dyDescent="0.25">
      <c r="D72" s="22" t="str">
        <f>"    Return View::make('"&amp;D66&amp;IF(D66&lt;&gt;"",".","")&amp;D65&amp;"'"&amp;");"</f>
        <v xml:space="preserve">    Return View::make('user.newuser');</v>
      </c>
    </row>
    <row r="73" spans="2:8" x14ac:dyDescent="0.25">
      <c r="D73" s="22" t="s">
        <v>39</v>
      </c>
    </row>
    <row r="74" spans="2:8" x14ac:dyDescent="0.25">
      <c r="B74" s="10" t="s">
        <v>158</v>
      </c>
      <c r="D74" s="10" t="s">
        <v>160</v>
      </c>
    </row>
    <row r="75" spans="2:8" x14ac:dyDescent="0.25">
      <c r="D75" s="22" t="str">
        <f>"Route::get('"&amp;D65&amp;"','"&amp;G67&amp;"@"&amp;D69&amp;"');"</f>
        <v>Route::get('newuser','UserController@newuser');</v>
      </c>
    </row>
  </sheetData>
  <dataValidations count="1">
    <dataValidation type="list" allowBlank="1" showInputMessage="1" showErrorMessage="1" sqref="D46:D55 H46:H55">
      <formula1>$M$46:$M$55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3"/>
  <sheetViews>
    <sheetView tabSelected="1" zoomScaleNormal="100" workbookViewId="0">
      <selection activeCell="B36" sqref="B36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188</v>
      </c>
    </row>
    <row r="5" spans="2:11" x14ac:dyDescent="0.25">
      <c r="B5" s="10" t="s">
        <v>189</v>
      </c>
    </row>
    <row r="6" spans="2:11" x14ac:dyDescent="0.25">
      <c r="B6" s="10" t="s">
        <v>190</v>
      </c>
    </row>
    <row r="7" spans="2:11" x14ac:dyDescent="0.25">
      <c r="C7" s="10" t="s">
        <v>191</v>
      </c>
      <c r="D7" s="10" t="s">
        <v>170</v>
      </c>
    </row>
    <row r="8" spans="2:11" x14ac:dyDescent="0.25">
      <c r="C8" s="10" t="s">
        <v>192</v>
      </c>
      <c r="D8" s="10" t="s">
        <v>168</v>
      </c>
    </row>
    <row r="9" spans="2:11" x14ac:dyDescent="0.25">
      <c r="D9" s="10" t="s">
        <v>169</v>
      </c>
    </row>
    <row r="10" spans="2:11" x14ac:dyDescent="0.25">
      <c r="C10" s="10" t="s">
        <v>193</v>
      </c>
    </row>
    <row r="11" spans="2:11" x14ac:dyDescent="0.25">
      <c r="D11" s="10" t="s">
        <v>194</v>
      </c>
    </row>
    <row r="13" spans="2:11" x14ac:dyDescent="0.25">
      <c r="B13" s="10" t="s">
        <v>198</v>
      </c>
    </row>
    <row r="14" spans="2:11" x14ac:dyDescent="0.25">
      <c r="B14" s="26" t="s">
        <v>171</v>
      </c>
      <c r="C14" s="23" t="s">
        <v>217</v>
      </c>
      <c r="D14" s="23"/>
      <c r="E14" s="23"/>
      <c r="F14" s="23"/>
      <c r="G14" s="23"/>
      <c r="H14" s="23"/>
      <c r="I14" s="23"/>
      <c r="J14" s="23"/>
      <c r="K14" s="23"/>
    </row>
    <row r="15" spans="2:11" x14ac:dyDescent="0.25">
      <c r="B15" s="23" t="s">
        <v>126</v>
      </c>
      <c r="C15" s="23" t="s">
        <v>84</v>
      </c>
      <c r="D15" s="23"/>
      <c r="E15" s="23"/>
      <c r="F15" s="23"/>
      <c r="G15" s="23"/>
    </row>
    <row r="16" spans="2:11" x14ac:dyDescent="0.25">
      <c r="B16" s="23" t="s">
        <v>126</v>
      </c>
      <c r="C16" s="23" t="s">
        <v>199</v>
      </c>
      <c r="D16" s="23"/>
      <c r="E16" s="23"/>
      <c r="F16" s="23"/>
      <c r="G16" s="23"/>
    </row>
    <row r="18" spans="2:3" x14ac:dyDescent="0.25">
      <c r="B18" s="10" t="s">
        <v>268</v>
      </c>
    </row>
    <row r="20" spans="2:3" x14ac:dyDescent="0.25">
      <c r="B20" s="10" t="s">
        <v>269</v>
      </c>
    </row>
    <row r="21" spans="2:3" x14ac:dyDescent="0.25">
      <c r="C21" s="22" t="s">
        <v>195</v>
      </c>
    </row>
    <row r="22" spans="2:3" x14ac:dyDescent="0.25">
      <c r="C22" s="22" t="s">
        <v>211</v>
      </c>
    </row>
    <row r="23" spans="2:3" x14ac:dyDescent="0.25">
      <c r="C23" s="22" t="s">
        <v>200</v>
      </c>
    </row>
    <row r="24" spans="2:3" x14ac:dyDescent="0.25">
      <c r="C24" s="22" t="s">
        <v>196</v>
      </c>
    </row>
    <row r="25" spans="2:3" x14ac:dyDescent="0.25">
      <c r="C25" s="22" t="s">
        <v>206</v>
      </c>
    </row>
    <row r="26" spans="2:3" x14ac:dyDescent="0.25">
      <c r="C26" s="22" t="s">
        <v>201</v>
      </c>
    </row>
    <row r="27" spans="2:3" x14ac:dyDescent="0.25">
      <c r="C27" s="22" t="s">
        <v>202</v>
      </c>
    </row>
    <row r="28" spans="2:3" x14ac:dyDescent="0.25">
      <c r="C28" s="22" t="s">
        <v>208</v>
      </c>
    </row>
    <row r="29" spans="2:3" x14ac:dyDescent="0.25">
      <c r="C29" s="22" t="s">
        <v>207</v>
      </c>
    </row>
    <row r="30" spans="2:3" x14ac:dyDescent="0.25">
      <c r="C30" s="22" t="s">
        <v>263</v>
      </c>
    </row>
    <row r="31" spans="2:3" x14ac:dyDescent="0.25">
      <c r="C31" s="22" t="s">
        <v>264</v>
      </c>
    </row>
    <row r="32" spans="2:3" x14ac:dyDescent="0.25">
      <c r="C32" s="22" t="s">
        <v>265</v>
      </c>
    </row>
    <row r="33" spans="2:6" x14ac:dyDescent="0.25">
      <c r="C33" s="10" t="s">
        <v>197</v>
      </c>
    </row>
    <row r="35" spans="2:6" x14ac:dyDescent="0.25">
      <c r="B35" s="10" t="s">
        <v>270</v>
      </c>
    </row>
    <row r="36" spans="2:6" x14ac:dyDescent="0.25">
      <c r="C36" s="10" t="s">
        <v>176</v>
      </c>
    </row>
    <row r="37" spans="2:6" x14ac:dyDescent="0.25">
      <c r="C37" s="10" t="s">
        <v>203</v>
      </c>
    </row>
    <row r="38" spans="2:6" x14ac:dyDescent="0.25">
      <c r="C38" s="10" t="s">
        <v>175</v>
      </c>
    </row>
    <row r="40" spans="2:6" x14ac:dyDescent="0.25">
      <c r="B40" s="21" t="s">
        <v>267</v>
      </c>
      <c r="F40" s="29"/>
    </row>
    <row r="41" spans="2:6" x14ac:dyDescent="0.25">
      <c r="C41" s="29"/>
    </row>
    <row r="43" spans="2:6" x14ac:dyDescent="0.25">
      <c r="C43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workbookViewId="0">
      <selection activeCell="E22" sqref="E22"/>
    </sheetView>
  </sheetViews>
  <sheetFormatPr baseColWidth="10" defaultRowHeight="15" x14ac:dyDescent="0.25"/>
  <cols>
    <col min="1" max="16384" width="11.42578125" style="10"/>
  </cols>
  <sheetData>
    <row r="2" spans="2:3" x14ac:dyDescent="0.25">
      <c r="B2" s="21" t="s">
        <v>218</v>
      </c>
    </row>
    <row r="4" spans="2:3" x14ac:dyDescent="0.25">
      <c r="B4" s="10" t="s">
        <v>219</v>
      </c>
    </row>
    <row r="5" spans="2:3" x14ac:dyDescent="0.25">
      <c r="C5" s="27" t="s">
        <v>220</v>
      </c>
    </row>
    <row r="6" spans="2:3" x14ac:dyDescent="0.25">
      <c r="C6" s="27" t="s">
        <v>221</v>
      </c>
    </row>
    <row r="7" spans="2:3" x14ac:dyDescent="0.25">
      <c r="C7" s="27" t="s">
        <v>222</v>
      </c>
    </row>
    <row r="8" spans="2:3" x14ac:dyDescent="0.25">
      <c r="C8" s="27" t="s">
        <v>223</v>
      </c>
    </row>
    <row r="9" spans="2:3" x14ac:dyDescent="0.25">
      <c r="C9" s="27" t="s">
        <v>224</v>
      </c>
    </row>
    <row r="10" spans="2:3" x14ac:dyDescent="0.25">
      <c r="C10" s="27" t="s">
        <v>225</v>
      </c>
    </row>
    <row r="11" spans="2:3" x14ac:dyDescent="0.25">
      <c r="C11" s="27" t="s">
        <v>226</v>
      </c>
    </row>
    <row r="12" spans="2:3" x14ac:dyDescent="0.25">
      <c r="C12" s="27" t="s">
        <v>227</v>
      </c>
    </row>
    <row r="13" spans="2:3" x14ac:dyDescent="0.25">
      <c r="C13" s="27" t="s">
        <v>228</v>
      </c>
    </row>
    <row r="14" spans="2:3" x14ac:dyDescent="0.25">
      <c r="B14" s="10" t="s">
        <v>231</v>
      </c>
    </row>
    <row r="16" spans="2:3" x14ac:dyDescent="0.25">
      <c r="B16" s="10" t="s">
        <v>229</v>
      </c>
    </row>
    <row r="17" spans="2:9" x14ac:dyDescent="0.25">
      <c r="B17" s="10" t="s">
        <v>230</v>
      </c>
    </row>
    <row r="19" spans="2:9" x14ac:dyDescent="0.25">
      <c r="B19" s="10" t="s">
        <v>232</v>
      </c>
    </row>
    <row r="20" spans="2:9" x14ac:dyDescent="0.25">
      <c r="C20" s="10" t="s">
        <v>233</v>
      </c>
    </row>
    <row r="22" spans="2:9" x14ac:dyDescent="0.25">
      <c r="C22" s="10" t="s">
        <v>234</v>
      </c>
    </row>
    <row r="23" spans="2:9" x14ac:dyDescent="0.25">
      <c r="C23" s="10" t="s">
        <v>235</v>
      </c>
    </row>
    <row r="24" spans="2:9" x14ac:dyDescent="0.25">
      <c r="C24" s="10" t="s">
        <v>236</v>
      </c>
    </row>
    <row r="25" spans="2:9" x14ac:dyDescent="0.25">
      <c r="C25" s="10" t="s">
        <v>237</v>
      </c>
    </row>
    <row r="27" spans="2:9" x14ac:dyDescent="0.25">
      <c r="C27" s="10" t="s">
        <v>238</v>
      </c>
    </row>
    <row r="28" spans="2:9" x14ac:dyDescent="0.25">
      <c r="C28" s="10" t="s">
        <v>239</v>
      </c>
    </row>
    <row r="29" spans="2:9" x14ac:dyDescent="0.25">
      <c r="C29" s="10" t="s">
        <v>240</v>
      </c>
    </row>
    <row r="30" spans="2:9" x14ac:dyDescent="0.25">
      <c r="C30" s="10" t="s">
        <v>241</v>
      </c>
    </row>
    <row r="31" spans="2:9" x14ac:dyDescent="0.25">
      <c r="C31" s="10" t="s">
        <v>242</v>
      </c>
    </row>
    <row r="32" spans="2:9" x14ac:dyDescent="0.25">
      <c r="C32" s="9" t="s">
        <v>243</v>
      </c>
      <c r="D32" s="9"/>
      <c r="E32" s="9"/>
      <c r="F32" s="9"/>
      <c r="G32" s="9"/>
      <c r="H32" s="9"/>
      <c r="I32" s="9"/>
    </row>
    <row r="34" spans="2:3" x14ac:dyDescent="0.25">
      <c r="B34" s="10" t="s">
        <v>244</v>
      </c>
    </row>
    <row r="35" spans="2:3" x14ac:dyDescent="0.25">
      <c r="C35" s="10" t="s">
        <v>245</v>
      </c>
    </row>
    <row r="36" spans="2:3" x14ac:dyDescent="0.25">
      <c r="C36" s="10" t="s">
        <v>246</v>
      </c>
    </row>
    <row r="37" spans="2:3" x14ac:dyDescent="0.25">
      <c r="C37" s="10" t="s">
        <v>247</v>
      </c>
    </row>
    <row r="38" spans="2:3" x14ac:dyDescent="0.25">
      <c r="C38" s="25" t="s">
        <v>249</v>
      </c>
    </row>
    <row r="39" spans="2:3" x14ac:dyDescent="0.25">
      <c r="C39" s="22" t="s">
        <v>253</v>
      </c>
    </row>
    <row r="40" spans="2:3" x14ac:dyDescent="0.25">
      <c r="C40" s="22" t="s">
        <v>257</v>
      </c>
    </row>
    <row r="41" spans="2:3" x14ac:dyDescent="0.25">
      <c r="C41" s="27" t="s">
        <v>258</v>
      </c>
    </row>
    <row r="42" spans="2:3" x14ac:dyDescent="0.25">
      <c r="C42" s="22" t="s">
        <v>248</v>
      </c>
    </row>
    <row r="44" spans="2:3" x14ac:dyDescent="0.25">
      <c r="B44" s="10" t="s">
        <v>250</v>
      </c>
    </row>
    <row r="45" spans="2:3" x14ac:dyDescent="0.25">
      <c r="B45" s="10" t="s">
        <v>251</v>
      </c>
    </row>
    <row r="46" spans="2:3" x14ac:dyDescent="0.25">
      <c r="B46" s="10" t="s">
        <v>252</v>
      </c>
    </row>
    <row r="47" spans="2:3" x14ac:dyDescent="0.25">
      <c r="B47" s="10" t="s">
        <v>254</v>
      </c>
    </row>
    <row r="48" spans="2:3" x14ac:dyDescent="0.25">
      <c r="B48" s="10" t="s">
        <v>255</v>
      </c>
    </row>
    <row r="49" spans="2:2" x14ac:dyDescent="0.25">
      <c r="B49" s="10" t="s">
        <v>256</v>
      </c>
    </row>
    <row r="51" spans="2:2" x14ac:dyDescent="0.25">
      <c r="B51" s="10" t="s">
        <v>259</v>
      </c>
    </row>
    <row r="52" spans="2:2" x14ac:dyDescent="0.25">
      <c r="B52" s="10" t="s">
        <v>260</v>
      </c>
    </row>
    <row r="53" spans="2:2" x14ac:dyDescent="0.25">
      <c r="B53" s="10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G25" sqref="G25"/>
    </sheetView>
  </sheetViews>
  <sheetFormatPr baseColWidth="10" defaultRowHeight="15" x14ac:dyDescent="0.25"/>
  <cols>
    <col min="1" max="16384" width="11.42578125" style="10"/>
  </cols>
  <sheetData>
    <row r="3" spans="2:5" x14ac:dyDescent="0.25">
      <c r="B3" s="10" t="s">
        <v>172</v>
      </c>
    </row>
    <row r="5" spans="2:5" x14ac:dyDescent="0.25">
      <c r="B5" s="10" t="s">
        <v>173</v>
      </c>
    </row>
    <row r="6" spans="2:5" x14ac:dyDescent="0.25">
      <c r="B6" s="10" t="s">
        <v>174</v>
      </c>
    </row>
    <row r="7" spans="2:5" x14ac:dyDescent="0.25">
      <c r="C7" s="10" t="s">
        <v>176</v>
      </c>
    </row>
    <row r="8" spans="2:5" x14ac:dyDescent="0.25">
      <c r="C8" s="10" t="s">
        <v>175</v>
      </c>
    </row>
    <row r="10" spans="2:5" x14ac:dyDescent="0.25">
      <c r="B10" s="10" t="s">
        <v>177</v>
      </c>
    </row>
    <row r="11" spans="2:5" x14ac:dyDescent="0.25">
      <c r="B11" s="10" t="s">
        <v>178</v>
      </c>
    </row>
    <row r="12" spans="2:5" x14ac:dyDescent="0.25">
      <c r="B12" s="10" t="s">
        <v>179</v>
      </c>
    </row>
    <row r="14" spans="2:5" x14ac:dyDescent="0.25">
      <c r="B14" s="10" t="s">
        <v>180</v>
      </c>
    </row>
    <row r="15" spans="2:5" x14ac:dyDescent="0.25">
      <c r="C15" s="27" t="s">
        <v>212</v>
      </c>
    </row>
    <row r="16" spans="2:5" x14ac:dyDescent="0.25">
      <c r="C16" s="25" t="s">
        <v>213</v>
      </c>
      <c r="E16" s="10" t="s">
        <v>181</v>
      </c>
    </row>
    <row r="17" spans="2:4" x14ac:dyDescent="0.25">
      <c r="C17" s="25" t="s">
        <v>214</v>
      </c>
    </row>
    <row r="18" spans="2:4" x14ac:dyDescent="0.25">
      <c r="C18" s="22" t="s">
        <v>215</v>
      </c>
    </row>
    <row r="19" spans="2:4" x14ac:dyDescent="0.25">
      <c r="D19" s="22" t="s">
        <v>182</v>
      </c>
    </row>
    <row r="20" spans="2:4" x14ac:dyDescent="0.25">
      <c r="C20" s="22" t="s">
        <v>214</v>
      </c>
    </row>
    <row r="22" spans="2:4" x14ac:dyDescent="0.25">
      <c r="B22" s="10" t="s">
        <v>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activeCell="A16" sqref="A16"/>
    </sheetView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209</v>
      </c>
    </row>
    <row r="15" spans="1:1" x14ac:dyDescent="0.25">
      <c r="A15" s="3" t="s">
        <v>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Laravel</vt:lpstr>
      <vt:lpstr>LaravelGenerate</vt:lpstr>
      <vt:lpstr>AutoLaravel v1</vt:lpstr>
      <vt:lpstr>laravelAuth v1</vt:lpstr>
      <vt:lpstr>Laravel mail v1</vt:lpstr>
      <vt:lpstr>HTML template v1</vt:lpstr>
      <vt:lpstr>error ptscreen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2013-08-26T06:27:22Z</dcterms:modified>
</cp:coreProperties>
</file>