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6" activeTab="19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query automation v1" sheetId="26" r:id="rId5"/>
    <sheet name="AutoLaravel v1" sheetId="6" r:id="rId6"/>
    <sheet name="Laravel" sheetId="1" state="hidden" r:id="rId7"/>
    <sheet name="FormGeneratorV1" sheetId="12" r:id="rId8"/>
    <sheet name="CRUD v1" sheetId="18" r:id="rId9"/>
    <sheet name="Modal edit form" sheetId="19" r:id="rId10"/>
    <sheet name="imperfect update v1" sheetId="20" r:id="rId11"/>
    <sheet name="inline ajax edit v1" sheetId="14" r:id="rId12"/>
    <sheet name="amChartsv1" sheetId="17" r:id="rId13"/>
    <sheet name="laravelAuth v1" sheetId="7" r:id="rId14"/>
    <sheet name="Laravel mail v1" sheetId="10" r:id="rId15"/>
    <sheet name="Controller generator" sheetId="11" state="hidden" r:id="rId16"/>
    <sheet name="table relations v1" sheetId="13" r:id="rId17"/>
    <sheet name="pending to automate" sheetId="16" r:id="rId18"/>
    <sheet name="error ptscreen" sheetId="9" r:id="rId19"/>
    <sheet name="git commands" sheetId="24" r:id="rId20"/>
    <sheet name="Test unit v1" sheetId="25" r:id="rId21"/>
  </sheets>
  <definedNames>
    <definedName name="_xlnm._FilterDatabase" localSheetId="11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6" l="1"/>
  <c r="B43" i="26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E39" i="26" l="1"/>
  <c r="B30" i="26"/>
  <c r="C74" i="24" l="1"/>
  <c r="C73" i="24"/>
  <c r="C68" i="24"/>
  <c r="C64" i="24"/>
  <c r="C62" i="24"/>
  <c r="C61" i="24"/>
  <c r="C55" i="24"/>
  <c r="C54" i="24"/>
  <c r="C14" i="24"/>
  <c r="F13" i="24"/>
  <c r="C8" i="24"/>
  <c r="C25" i="24"/>
  <c r="F31" i="10" l="1"/>
  <c r="F30" i="10"/>
  <c r="F28" i="10" l="1"/>
  <c r="G28" i="10" s="1"/>
  <c r="F29" i="10"/>
  <c r="G29" i="10" s="1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N47" i="23"/>
  <c r="K47" i="23"/>
  <c r="J47" i="23"/>
  <c r="O46" i="23"/>
  <c r="N46" i="23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E9" i="19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<sst xmlns="http://schemas.openxmlformats.org/spreadsheetml/2006/main" count="1176" uniqueCount="737">
  <si>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</si>
  <si>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</si>
  <si>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</si>
  <si>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</si>
  <si>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</si>
  <si>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</si>
  <si>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</si>
  <si>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</si>
  <si>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</si>
  <si>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</si>
  <si>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</si>
  <si>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</si>
  <si>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</si>
  <si>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</si>
  <si>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</si>
  <si>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</si>
  <si>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</si>
  <si>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</si>
  <si>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</si>
  <si>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</si>
  <si>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</si>
  <si>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</si>
  <si>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</si>
  <si>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</si>
  <si>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</si>
  <si>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</si>
  <si>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</si>
  <si>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</si>
  <si>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</si>
  <si>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</si>
  <si>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</si>
  <si>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</si>
  <si>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</si>
  <si>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</si>
  <si>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</si>
  <si>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</si>
  <si>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</si>
  <si>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</si>
  <si>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</si>
  <si>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</si>
  <si>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</si>
  <si>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</si>
  <si>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</si>
  <si>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</si>
  <si>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</si>
  <si>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</si>
  <si>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</si>
  <si>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</si>
  <si>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</si>
  <si>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</si>
  <si>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</si>
  <si>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</si>
  <si>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</si>
  <si>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</si>
  <si>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</si>
  <si>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</si>
  <si>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</si>
  <si>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</si>
  <si>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</si>
  <si>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</si>
  <si>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</si>
  <si>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</si>
  <si>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</si>
  <si>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</si>
  <si>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</si>
  <si>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</si>
  <si>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</si>
  <si>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</si>
  <si>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</si>
  <si>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</si>
  <si>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</si>
  <si>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</si>
  <si>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</si>
  <si>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</si>
  <si>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</si>
  <si>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</si>
  <si>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</si>
  <si>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</si>
  <si>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</si>
  <si>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</si>
  <si>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</si>
  <si>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</si>
  <si>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</si>
  <si>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</si>
  <si>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</si>
  <si>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</si>
  <si>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</si>
  <si>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</si>
  <si>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</si>
  <si>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</si>
  <si>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</si>
  <si>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</si>
  <si>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</si>
  <si>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</si>
  <si>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</si>
  <si>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</si>
  <si>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</si>
  <si>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</si>
  <si>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</si>
  <si>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</si>
  <si>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</si>
  <si>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</si>
  <si>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</si>
  <si>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</si>
  <si>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</si>
  <si>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</si>
  <si>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</si>
  <si>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</si>
  <si>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</si>
  <si>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</si>
  <si>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</si>
  <si>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</si>
  <si>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</si>
  <si>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</si>
  <si>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</si>
  <si>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</si>
  <si>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</si>
  <si>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</si>
  <si>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</si>
  <si>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</si>
  <si>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</si>
  <si>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</si>
  <si>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</si>
  <si>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</si>
  <si>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</si>
  <si>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</si>
  <si>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</si>
  <si>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</si>
  <si>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</si>
  <si>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</si>
  <si>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</si>
  <si>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</si>
  <si>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</si>
  <si>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</si>
  <si>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</si>
  <si>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</si>
  <si>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</si>
  <si>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</si>
  <si>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</si>
  <si>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</si>
  <si>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</si>
  <si>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</si>
  <si>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</si>
  <si>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</si>
  <si>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</si>
  <si>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</si>
  <si>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</si>
  <si>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</si>
  <si>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</si>
  <si>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</si>
  <si>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</si>
  <si>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</si>
  <si>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</si>
  <si>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</si>
  <si>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</si>
  <si>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</si>
  <si>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</si>
  <si>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</si>
  <si>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</si>
  <si>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</si>
  <si>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</si>
  <si>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</si>
  <si>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</si>
  <si>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</si>
  <si>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</si>
  <si>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</si>
  <si>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</si>
  <si>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</si>
  <si>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</si>
  <si>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</si>
  <si>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</si>
  <si>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</si>
  <si>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</si>
  <si>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</si>
  <si>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</si>
  <si>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</si>
  <si>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</si>
  <si>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</si>
  <si>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</si>
  <si>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</si>
  <si>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</si>
  <si>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</si>
  <si>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</si>
  <si>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</si>
  <si>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</si>
  <si>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</si>
  <si>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</si>
  <si>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</si>
  <si>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</si>
  <si>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</si>
  <si>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</si>
  <si>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</si>
  <si>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</si>
  <si>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</si>
  <si>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</si>
  <si>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</si>
  <si>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</si>
  <si>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</si>
  <si>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</si>
  <si>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</si>
  <si>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</si>
  <si>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</si>
  <si>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</si>
  <si>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</si>
  <si>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</si>
  <si>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</si>
  <si>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</si>
  <si>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</si>
  <si>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</si>
  <si>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</si>
  <si>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</si>
  <si>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</si>
  <si>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</si>
  <si>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</si>
  <si>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</si>
  <si>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</si>
  <si>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</si>
  <si>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</si>
  <si>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</si>
  <si>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</si>
  <si>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</si>
  <si>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</si>
  <si>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</si>
  <si>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</si>
  <si>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</si>
  <si>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</si>
  <si>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</si>
  <si>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</si>
  <si>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</si>
  <si>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</si>
  <si>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</si>
  <si>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</si>
  <si>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</si>
  <si>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</si>
  <si>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</si>
  <si>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</si>
  <si>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</si>
  <si>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</si>
  <si>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</si>
  <si>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</si>
  <si>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</si>
  <si>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</si>
  <si>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</si>
  <si>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</si>
  <si>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</si>
  <si>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</si>
  <si>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</si>
  <si>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</si>
  <si>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</si>
  <si>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</si>
  <si>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</si>
  <si>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</si>
  <si>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</si>
  <si>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</si>
  <si>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</si>
  <si>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</si>
  <si>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</si>
  <si>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</si>
  <si>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</si>
  <si>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</si>
  <si>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</si>
  <si>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</si>
  <si>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</si>
  <si>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</si>
  <si>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</si>
  <si>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</si>
  <si>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</si>
  <si>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</si>
  <si>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</si>
  <si>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</si>
  <si>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</si>
  <si>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</si>
  <si>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</si>
  <si>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</si>
  <si>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</si>
  <si>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</si>
  <si>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</si>
  <si>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</si>
  <si>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</si>
  <si>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</si>
  <si>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</si>
  <si>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</si>
  <si>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</si>
  <si>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</si>
  <si>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</si>
  <si>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</si>
  <si>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</si>
  <si>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</si>
  <si>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</si>
  <si>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</si>
  <si>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</si>
  <si>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</si>
  <si>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</si>
  <si>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</si>
  <si>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</si>
  <si>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</si>
  <si>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</si>
  <si>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</si>
  <si>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</si>
  <si>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</si>
  <si>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</si>
  <si>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</si>
  <si>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</si>
  <si>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</si>
  <si>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</si>
  <si>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</si>
  <si>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</si>
  <si>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</si>
  <si>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</si>
  <si>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</si>
  <si>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</si>
  <si>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</si>
  <si>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</si>
  <si>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</si>
  <si>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</si>
  <si>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</si>
  <si>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</si>
  <si>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</si>
  <si>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</si>
  <si>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</si>
  <si>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</si>
  <si>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</si>
  <si>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</si>
  <si>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</si>
  <si>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</si>
  <si>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</si>
  <si>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</si>
  <si>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</si>
  <si>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</si>
  <si>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</si>
  <si>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</si>
  <si>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</si>
  <si>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</si>
  <si>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</si>
  <si>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</si>
  <si>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</si>
  <si>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</si>
  <si>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</si>
  <si>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</si>
  <si>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</si>
  <si>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</si>
  <si>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</si>
  <si>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</si>
  <si>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</si>
  <si>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</si>
  <si>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</si>
  <si>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</si>
  <si>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</si>
  <si>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</si>
  <si>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</si>
  <si>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</si>
  <si>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</si>
  <si>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</si>
  <si>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</si>
  <si>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</si>
  <si>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</si>
  <si>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</si>
  <si>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</si>
  <si>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</si>
  <si>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</si>
  <si>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</si>
  <si>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</si>
  <si>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</si>
  <si>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</si>
  <si>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</si>
  <si>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</si>
  <si>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</si>
  <si>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</si>
  <si>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</si>
  <si>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</si>
  <si>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</si>
  <si>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</si>
  <si>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</si>
  <si>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</si>
  <si>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</si>
  <si>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</si>
  <si>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</si>
  <si>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</si>
  <si>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</si>
  <si>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</si>
  <si>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</si>
  <si>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</si>
  <si>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</si>
  <si>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</si>
  <si>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</si>
  <si>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</si>
  <si>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</si>
  <si>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</si>
  <si>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</si>
  <si>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</si>
  <si>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</si>
  <si>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</si>
  <si>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</si>
  <si>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</si>
  <si>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</si>
  <si>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</si>
  <si>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</si>
  <si>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</si>
  <si>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</si>
  <si>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</si>
  <si>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</si>
  <si>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</si>
  <si>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</si>
  <si>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</si>
  <si>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</si>
  <si>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</si>
  <si>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</si>
  <si>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</si>
  <si>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</si>
  <si>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</si>
  <si>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</si>
  <si>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</si>
  <si>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</si>
  <si>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</si>
  <si>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</si>
  <si>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</si>
  <si>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</si>
  <si>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</si>
  <si>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</si>
  <si>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</si>
  <si>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</si>
  <si>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</si>
  <si>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</si>
  <si>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</si>
  <si>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</si>
  <si>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</si>
  <si>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</si>
  <si>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</si>
  <si>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</si>
  <si>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</si>
  <si>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</si>
  <si>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</si>
  <si>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</si>
  <si>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</si>
  <si>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</si>
  <si>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</si>
  <si>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</si>
  <si>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</si>
  <si>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</si>
  <si>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</si>
  <si>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</si>
  <si>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</si>
  <si>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</si>
  <si>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</si>
  <si>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</si>
  <si>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</si>
  <si>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</si>
  <si>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</si>
  <si>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</si>
  <si>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</si>
  <si>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</si>
  <si>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</si>
  <si>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</si>
  <si>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</si>
  <si>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</si>
  <si>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</si>
  <si>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</si>
  <si>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</si>
  <si>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</si>
  <si>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</si>
  <si>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</si>
  <si>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</si>
  <si>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</si>
  <si>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</si>
  <si>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</si>
  <si>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</si>
  <si>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</si>
  <si>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</si>
  <si>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</si>
  <si>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</si>
  <si>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</si>
  <si>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</si>
  <si>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</si>
  <si>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</si>
  <si>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</si>
  <si>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</si>
  <si>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</si>
  <si>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</si>
  <si>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</si>
  <si>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</si>
  <si>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</si>
  <si>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</si>
  <si>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</si>
  <si>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</si>
  <si>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</si>
  <si>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</si>
  <si>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</si>
  <si>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</si>
  <si>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</si>
  <si>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</si>
  <si>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</si>
  <si>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</si>
  <si>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</si>
  <si>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</si>
  <si>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</si>
  <si>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</si>
  <si>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</si>
  <si>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</si>
  <si>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</si>
  <si>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</si>
  <si>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</si>
  <si>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</si>
  <si>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</si>
  <si>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</si>
  <si>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</si>
  <si>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</si>
  <si>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</si>
  <si>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</si>
  <si>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</si>
  <si>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</si>
  <si>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</si>
  <si>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</si>
  <si>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</si>
  <si>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</si>
  <si>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</si>
  <si>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</si>
  <si>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</si>
  <si>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</si>
  <si>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</si>
  <si>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</si>
  <si>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</si>
  <si>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</si>
  <si>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</si>
  <si>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</si>
  <si>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</si>
  <si>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</si>
  <si>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</si>
  <si>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</si>
  <si>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</si>
  <si>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</si>
  <si>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</si>
  <si>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</si>
  <si>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</si>
  <si>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</si>
  <si>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</si>
  <si>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</si>
  <si>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</si>
  <si>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</si>
  <si>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</si>
  <si>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</si>
  <si>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</si>
  <si>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</si>
  <si>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</si>
  <si>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</si>
  <si>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</si>
  <si>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</si>
  <si>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</si>
  <si>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</si>
  <si>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</si>
  <si>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</si>
  <si>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</si>
  <si>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</si>
  <si>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</si>
  <si>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</si>
  <si>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</si>
  <si>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</si>
  <si>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</si>
  <si>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</si>
  <si>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</si>
  <si>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</si>
  <si>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</si>
  <si>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</si>
  <si>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</si>
  <si>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</si>
  <si>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</si>
  <si>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</si>
  <si>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</si>
  <si>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</si>
  <si>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</si>
  <si>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</si>
  <si>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</si>
  <si>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</si>
  <si>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</si>
  <si>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</si>
  <si>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</si>
  <si>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</si>
  <si>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</si>
  <si>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</si>
  <si>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</si>
  <si>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</si>
  <si>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</si>
  <si>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</si>
  <si>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</si>
  <si>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</si>
  <si>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</si>
  <si>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</si>
  <si>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</si>
  <si>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</si>
  <si>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</si>
  <si>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</si>
  <si>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</si>
  <si>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</si>
  <si>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</si>
  <si>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</si>
  <si>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</si>
  <si>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</si>
  <si>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</si>
  <si>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</si>
  <si>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</si>
  <si>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</si>
  <si>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</si>
  <si>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</si>
  <si>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</si>
  <si>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</si>
  <si>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</si>
  <si>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</si>
  <si>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</si>
  <si>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</si>
  <si>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</si>
  <si>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</si>
  <si>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</si>
  <si>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</si>
  <si>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</si>
  <si>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</si>
  <si>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</si>
  <si>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</si>
  <si>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</si>
  <si>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</si>
  <si>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</si>
  <si>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</si>
  <si>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</si>
  <si>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</si>
  <si>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</si>
  <si>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</si>
  <si>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</si>
  <si>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</si>
  <si>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</si>
  <si>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$link=</t>
  </si>
  <si>
    <t>$subject='Reset password request';</t>
  </si>
  <si>
    <t>$name='TaskingEasy user';</t>
  </si>
  <si>
    <t xml:space="preserve">            -&gt;subject($maildata['subject']);</t>
  </si>
  <si>
    <t>healmy5_health</t>
  </si>
  <si>
    <t>anita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</si>
  <si>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</si>
  <si>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</si>
  <si>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</si>
  <si>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</si>
  <si>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</si>
  <si>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</si>
  <si>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</si>
  <si>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</si>
  <si>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$user=User::</t>
  </si>
  <si>
    <t>$email=$_POST['abc']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</si>
  <si>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</si>
  <si>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</si>
  <si>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</si>
  <si>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</si>
  <si>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</si>
  <si>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</si>
  <si>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</si>
  <si>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</si>
  <si>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</si>
  <si>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</si>
  <si>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</si>
  <si>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</si>
  <si>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</si>
  <si>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</si>
  <si>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</si>
  <si>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</si>
  <si>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</si>
  <si>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</si>
  <si>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</si>
  <si>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</si>
  <si>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</si>
  <si>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</si>
  <si>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</si>
  <si>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</si>
  <si>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</si>
  <si>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</si>
  <si>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</si>
  <si>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</si>
  <si>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</si>
  <si>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</si>
  <si>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</si>
  <si>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</si>
  <si>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</si>
  <si>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</si>
  <si>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</si>
  <si>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</si>
  <si>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</si>
  <si>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</si>
  <si>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</si>
  <si>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</si>
  <si>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</si>
  <si>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</si>
  <si>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</si>
  <si>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second branch test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</si>
  <si>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</si>
  <si>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</si>
  <si>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</si>
  <si>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</si>
  <si>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</si>
  <si>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</si>
  <si>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</si>
  <si>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</si>
  <si>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</si>
  <si>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</si>
  <si>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</si>
  <si>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</si>
  <si>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</si>
  <si>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</si>
  <si>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</si>
  <si>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</si>
  <si>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</si>
  <si>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</si>
  <si>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</si>
  <si>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</si>
  <si>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</si>
  <si>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</si>
  <si>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</si>
  <si>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</si>
  <si>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</si>
  <si>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</si>
  <si>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</si>
  <si>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checkfield11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</si>
  <si>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</si>
  <si>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</si>
  <si>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</si>
  <si>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</si>
  <si>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</si>
  <si>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</si>
  <si>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</si>
  <si>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</si>
  <si>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</si>
  <si>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</si>
  <si>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</si>
  <si>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</si>
  <si>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</si>
  <si>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</si>
  <si>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</si>
  <si>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</si>
  <si>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c3</t>
  </si>
  <si>
    <t>b_teamchecker</t>
  </si>
  <si>
    <t>user_id</t>
  </si>
  <si>
    <t>unavailable</t>
  </si>
  <si>
    <t>Unavailable tasks (adopted by others)</t>
  </si>
  <si>
    <t>unavailable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</si>
</sst>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/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588</v>
      </c>
    </row>
    <row r="4" spans="2:5" x14ac:dyDescent="0.25">
      <c r="B4" s="110" t="s">
        <v>593</v>
      </c>
      <c r="C4" s="111"/>
      <c r="D4" s="111"/>
    </row>
    <row r="5" spans="2:5" x14ac:dyDescent="0.25">
      <c r="B5" s="78" t="s">
        <v>598</v>
      </c>
    </row>
    <row r="6" spans="2:5" x14ac:dyDescent="0.25">
      <c r="B6" s="110" t="s">
        <v>700</v>
      </c>
      <c r="C6" s="112"/>
    </row>
    <row r="7" spans="2:5" x14ac:dyDescent="0.25">
      <c r="B7" s="78"/>
    </row>
    <row r="8" spans="2:5" x14ac:dyDescent="0.25">
      <c r="B8" s="110" t="s">
        <v>596</v>
      </c>
      <c r="C8" s="110"/>
      <c r="D8" s="110"/>
      <c r="E8" s="111"/>
    </row>
    <row r="10" spans="2:5" x14ac:dyDescent="0.25">
      <c r="B10" s="110" t="s">
        <v>601</v>
      </c>
      <c r="C10" s="112"/>
      <c r="D10" s="112"/>
    </row>
    <row r="12" spans="2:5" x14ac:dyDescent="0.25">
      <c r="B12" s="110" t="s">
        <v>652</v>
      </c>
      <c r="C12" s="112"/>
      <c r="D12" s="112"/>
    </row>
    <row r="15" spans="2:5" x14ac:dyDescent="0.25">
      <c r="B15" s="78" t="s">
        <v>726</v>
      </c>
    </row>
  </sheetData>
  <mergeCells count="5">
    <mergeCell ref="B8:E8"/>
    <mergeCell ref="B10:D10"/>
    <mergeCell ref="B4:D4"/>
    <mergeCell ref="B12:D12"/>
    <mergeCell ref="B6:C6"/>
  </mergeCells>
  <hyperlinks>
    <hyperlink ref="B8:D8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10:D10" location="'Laravel mail v1'!A1" display="Mail sender constructor"/>
    <hyperlink ref="B12:D12" location="'git commands'!A1" display="GIT &amp; GITHUB: Helpful git tips"/>
    <hyperlink ref="B6:C6" location="'query automation v1'!A1" display="Query automation"/>
    <hyperlink ref="B15" location="'Test unit v1'!A1" display="Test uni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B44" sqref="B44:B4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trapear</v>
      </c>
    </row>
    <row r="10" spans="1:11" x14ac:dyDescent="0.25">
      <c r="B10" s="10" t="s">
        <v>546</v>
      </c>
      <c r="E10" s="43" t="s">
        <v>734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--path="app/views/trapear" unavailable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735</v>
      </c>
      <c r="F12" s="43"/>
      <c r="G12" s="43"/>
    </row>
    <row r="13" spans="1:11" x14ac:dyDescent="0.25">
      <c r="B13" s="12" t="s">
        <v>542</v>
      </c>
      <c r="C13" s="12" t="str">
        <f>E10</f>
        <v>unavailable</v>
      </c>
    </row>
    <row r="15" spans="1:11" x14ac:dyDescent="0.25">
      <c r="B15" s="46" t="str">
        <f>A1&amp;C13&amp;A2</f>
        <v>&lt;div id='unavailable'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class='text-success'&gt;Unavailable tasks (adopted by others)&lt;/h3&gt;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id='openmodal_unavailable'&gt;unavailable&lt;/a&gt;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@include('trapear.unavailable')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$('#openmodal_unavailable').click(function(e){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$('#unavailable').modal('show');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19" workbookViewId="0">
      <selection activeCell="I5" sqref="I5:I9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13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3" t="s">
        <v>406</v>
      </c>
      <c r="D12" s="111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2" t="str">
        <f t="shared" si="2"/>
        <v>,'field3'</v>
      </c>
      <c r="O35" s="69" t="str">
        <f t="shared" si="3"/>
        <v/>
      </c>
      <c r="P35" s="71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2" t="str">
        <f t="shared" si="2"/>
        <v>,'field4'</v>
      </c>
      <c r="O36" s="69" t="str">
        <f t="shared" si="3"/>
        <v/>
      </c>
      <c r="P36" s="71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2" t="str">
        <f t="shared" si="2"/>
        <v>,'field5'</v>
      </c>
      <c r="O37" s="69" t="str">
        <f t="shared" si="3"/>
        <v/>
      </c>
      <c r="P37" s="71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2" t="str">
        <f t="shared" si="2"/>
        <v>,'field6'</v>
      </c>
      <c r="O38" s="69" t="str">
        <f t="shared" si="3"/>
        <v/>
      </c>
      <c r="P38" s="71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2" t="str">
        <f t="shared" si="2"/>
        <v>,'field7'</v>
      </c>
      <c r="O39" s="69" t="str">
        <f t="shared" si="3"/>
        <v/>
      </c>
      <c r="P39" s="71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2" t="str">
        <f t="shared" si="2"/>
        <v>,'field8'</v>
      </c>
      <c r="O40" s="69" t="str">
        <f t="shared" si="3"/>
        <v/>
      </c>
      <c r="P40" s="71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array('pagename',1),array('pagedescription',1),array('field3',1),array('field4',1),array('field5',1)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>,array('field6',1),array('field7',1),array('field8',1)</v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'prayer','text','field3','field4','field5'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>,'field6','field7','field8'</v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array('pagename',1),array('pagedescription',1),array('field3',1),array('field4',1),array('field5',1)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>,array('field6',1),array('field7',1),array('field8',1)</v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>field3</v>
      </c>
    </row>
    <row r="226" spans="14:14" x14ac:dyDescent="0.25">
      <c r="N226" s="60" t="str">
        <f>IF('AutoLaravel v1'!C73&lt;&gt;"",'AutoLaravel v1'!C73,"")</f>
        <v>field4</v>
      </c>
    </row>
    <row r="227" spans="14:14" x14ac:dyDescent="0.25">
      <c r="N227" s="60" t="str">
        <f>IF('AutoLaravel v1'!C74&lt;&gt;"",'AutoLaravel v1'!C74,"")</f>
        <v>field5</v>
      </c>
    </row>
    <row r="228" spans="14:14" x14ac:dyDescent="0.25">
      <c r="N228" s="60" t="str">
        <f>IF('AutoLaravel v1'!C75&lt;&gt;"",'AutoLaravel v1'!C75,"")</f>
        <v>field6</v>
      </c>
    </row>
    <row r="229" spans="14:14" x14ac:dyDescent="0.25">
      <c r="N229" s="60" t="str">
        <f>IF('AutoLaravel v1'!C76&lt;&gt;"",'AutoLaravel v1'!C76,"")</f>
        <v>field7</v>
      </c>
    </row>
    <row r="230" spans="14:14" x14ac:dyDescent="0.25">
      <c r="N230" s="60" t="str">
        <f>IF('AutoLaravel v1'!C77&lt;&gt;"",'AutoLaravel v1'!C77,"")</f>
        <v>field8</v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9" workbookViewId="0">
      <selection activeCell="C41" sqref="C41"/>
    </sheetView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600</v>
      </c>
    </row>
    <row r="4" spans="1:9" x14ac:dyDescent="0.25"/>
    <row r="5" spans="1:9" x14ac:dyDescent="0.25">
      <c r="B5" s="10" t="s">
        <v>602</v>
      </c>
    </row>
    <row r="6" spans="1:9" x14ac:dyDescent="0.25">
      <c r="C6" s="67" t="s">
        <v>610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611</v>
      </c>
      <c r="D8" s="23"/>
      <c r="E8" s="23"/>
      <c r="F8" s="23"/>
      <c r="G8" s="23"/>
      <c r="H8" s="23"/>
      <c r="I8" s="23"/>
    </row>
    <row r="9" spans="1:9" x14ac:dyDescent="0.25">
      <c r="C9" s="67" t="s">
        <v>612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604</v>
      </c>
      <c r="G12" s="82" t="s">
        <v>608</v>
      </c>
    </row>
    <row r="13" spans="1:9" x14ac:dyDescent="0.25">
      <c r="B13" s="10" t="s">
        <v>605</v>
      </c>
      <c r="D13" s="65" t="s">
        <v>603</v>
      </c>
      <c r="E13" s="43" t="s">
        <v>607</v>
      </c>
      <c r="F13" s="65" t="s">
        <v>606</v>
      </c>
      <c r="G13" s="43" t="s">
        <v>609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613</v>
      </c>
    </row>
    <row r="17" spans="1:10" x14ac:dyDescent="0.25">
      <c r="B17" s="10" t="s">
        <v>616</v>
      </c>
      <c r="F17" s="10" t="s">
        <v>617</v>
      </c>
      <c r="G17" s="10" t="s">
        <v>614</v>
      </c>
      <c r="J17" s="10" t="s">
        <v>615</v>
      </c>
    </row>
    <row r="18" spans="1:10" x14ac:dyDescent="0.25">
      <c r="G18" s="46" t="s">
        <v>618</v>
      </c>
      <c r="H18" s="42"/>
      <c r="J18" s="42"/>
    </row>
    <row r="19" spans="1:10" x14ac:dyDescent="0.25">
      <c r="B19" s="75" t="s">
        <v>627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 t="s">
        <v>641</v>
      </c>
      <c r="C20" s="75"/>
      <c r="D20" s="43"/>
      <c r="F20" s="83" t="str">
        <f t="shared" ref="F20:F23" si="0">IF(B20&lt;&gt;"",LEFT(B20,FIND("=",B20)-1),"")</f>
        <v>$user</v>
      </c>
      <c r="G20" s="46" t="str">
        <f>IF(F20&lt;&gt;"",IF(G19="$mssgdata=array(","",",")&amp;"'"&amp;RIGHT(F20,LEN(F20)-1)&amp;"'   =&gt;   "&amp;F20,"")</f>
        <v>,'user'   =&gt;   $user</v>
      </c>
      <c r="H20" s="42"/>
      <c r="J20" s="42" t="str">
        <f t="shared" ref="J20:J23" si="1">IF(F20&lt;&gt;"","{{"&amp;F20&amp;"}}","")</f>
        <v>{{$user}}</v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619</v>
      </c>
    </row>
    <row r="27" spans="1:10" x14ac:dyDescent="0.25">
      <c r="G27" s="46" t="s">
        <v>620</v>
      </c>
      <c r="H27" s="42"/>
      <c r="I27" s="42"/>
    </row>
    <row r="28" spans="1:10" x14ac:dyDescent="0.25">
      <c r="A28" s="10" t="s">
        <v>622</v>
      </c>
      <c r="B28" s="75" t="s">
        <v>642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629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621</v>
      </c>
      <c r="B30" s="75"/>
      <c r="C30" s="75"/>
      <c r="D30" s="43"/>
      <c r="F30" s="84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4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625</v>
      </c>
      <c r="B32" s="75" t="s">
        <v>628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623</v>
      </c>
      <c r="D38" s="23"/>
      <c r="E38" s="23"/>
      <c r="F38" s="23"/>
      <c r="G38" s="23"/>
      <c r="H38" s="23"/>
      <c r="I38" s="23"/>
    </row>
    <row r="39" spans="2:9" x14ac:dyDescent="0.25">
      <c r="C39" s="67" t="s">
        <v>624</v>
      </c>
      <c r="D39" s="23"/>
      <c r="E39" s="67"/>
      <c r="F39" s="23"/>
      <c r="G39" s="23"/>
      <c r="H39" s="23"/>
      <c r="I39" s="23"/>
    </row>
    <row r="40" spans="2:9" x14ac:dyDescent="0.25">
      <c r="C40" s="67" t="s">
        <v>630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626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B8" sqref="B8:F9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632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anita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anita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595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c:\wamp\www\github\anita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594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B33" sqref="B33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100" t="s">
        <v>100</v>
      </c>
    </row>
    <row r="2" spans="1:10" x14ac:dyDescent="0.25">
      <c r="G2" s="85" t="s">
        <v>104</v>
      </c>
      <c r="H2" s="86"/>
      <c r="I2" s="86"/>
      <c r="J2" s="87"/>
    </row>
    <row r="3" spans="1:10" x14ac:dyDescent="0.25">
      <c r="B3" s="42" t="s">
        <v>643</v>
      </c>
      <c r="G3" s="88" t="s">
        <v>661</v>
      </c>
      <c r="H3" s="89"/>
      <c r="I3" s="89"/>
      <c r="J3" s="90"/>
    </row>
    <row r="5" spans="1:10" x14ac:dyDescent="0.25">
      <c r="B5" s="94" t="s">
        <v>653</v>
      </c>
    </row>
    <row r="6" spans="1:10" x14ac:dyDescent="0.25">
      <c r="B6" s="103" t="s">
        <v>682</v>
      </c>
    </row>
    <row r="7" spans="1:10" x14ac:dyDescent="0.25">
      <c r="B7" s="42" t="s">
        <v>677</v>
      </c>
      <c r="C7" s="43" t="s">
        <v>679</v>
      </c>
      <c r="D7" s="43"/>
    </row>
    <row r="8" spans="1:10" x14ac:dyDescent="0.25">
      <c r="B8" s="91" t="s">
        <v>86</v>
      </c>
      <c r="C8" s="101" t="str">
        <f>"cd "&amp;C7</f>
        <v>cd testtwo</v>
      </c>
      <c r="D8" s="91"/>
      <c r="E8" s="91"/>
    </row>
    <row r="9" spans="1:10" x14ac:dyDescent="0.25">
      <c r="B9" s="91" t="s">
        <v>86</v>
      </c>
      <c r="C9" s="101" t="s">
        <v>650</v>
      </c>
      <c r="D9" s="91"/>
      <c r="E9" s="91"/>
      <c r="F9" s="42" t="s">
        <v>651</v>
      </c>
    </row>
    <row r="10" spans="1:10" x14ac:dyDescent="0.25">
      <c r="B10" s="91" t="s">
        <v>86</v>
      </c>
      <c r="C10" s="101" t="s">
        <v>649</v>
      </c>
      <c r="D10" s="91"/>
      <c r="E10" s="91"/>
    </row>
    <row r="11" spans="1:10" x14ac:dyDescent="0.25">
      <c r="B11" s="91" t="s">
        <v>86</v>
      </c>
      <c r="C11" s="101" t="s">
        <v>678</v>
      </c>
      <c r="D11" s="91"/>
      <c r="E11" s="91"/>
    </row>
    <row r="13" spans="1:10" x14ac:dyDescent="0.25">
      <c r="B13" s="42" t="s">
        <v>680</v>
      </c>
      <c r="F13" s="102" t="str">
        <f>C7</f>
        <v>testtwo</v>
      </c>
    </row>
    <row r="14" spans="1:10" x14ac:dyDescent="0.25">
      <c r="B14" s="91" t="s">
        <v>86</v>
      </c>
      <c r="C14" s="101" t="str">
        <f>"git remote add origin https://github.com/alejoto/"&amp;C7&amp;".git"</f>
        <v>git remote add origin https://github.com/alejoto/testtwo.git</v>
      </c>
      <c r="D14" s="91"/>
      <c r="E14" s="91"/>
      <c r="F14" s="91"/>
      <c r="G14" s="91"/>
      <c r="H14" s="91"/>
    </row>
    <row r="15" spans="1:10" x14ac:dyDescent="0.25">
      <c r="B15" s="91" t="s">
        <v>86</v>
      </c>
      <c r="C15" s="101" t="s">
        <v>664</v>
      </c>
      <c r="D15" s="91"/>
      <c r="E15" s="91"/>
      <c r="F15" s="91"/>
      <c r="G15" s="91"/>
      <c r="H15" s="91"/>
    </row>
    <row r="16" spans="1:10" x14ac:dyDescent="0.25">
      <c r="B16" s="91" t="s">
        <v>86</v>
      </c>
      <c r="C16" s="101" t="s">
        <v>681</v>
      </c>
      <c r="D16" s="91"/>
      <c r="E16" s="91"/>
      <c r="F16" s="91"/>
      <c r="G16" s="91"/>
      <c r="H16" s="91"/>
    </row>
    <row r="17" spans="2:8" x14ac:dyDescent="0.25">
      <c r="B17" s="91" t="s">
        <v>86</v>
      </c>
      <c r="C17" s="101"/>
      <c r="D17" s="91"/>
      <c r="E17" s="91"/>
      <c r="F17" s="91"/>
      <c r="G17" s="91"/>
      <c r="H17" s="91"/>
    </row>
    <row r="19" spans="2:8" x14ac:dyDescent="0.25">
      <c r="B19" s="103" t="s">
        <v>683</v>
      </c>
    </row>
    <row r="20" spans="2:8" x14ac:dyDescent="0.25">
      <c r="B20" s="42" t="s">
        <v>684</v>
      </c>
    </row>
    <row r="21" spans="2:8" x14ac:dyDescent="0.25">
      <c r="B21" s="91" t="s">
        <v>86</v>
      </c>
      <c r="C21" s="101" t="s">
        <v>663</v>
      </c>
      <c r="D21" s="91"/>
      <c r="E21" s="91"/>
    </row>
    <row r="23" spans="2:8" x14ac:dyDescent="0.25">
      <c r="B23" s="42" t="s">
        <v>675</v>
      </c>
      <c r="D23" s="42" t="s">
        <v>676</v>
      </c>
      <c r="E23" s="43" t="s">
        <v>736</v>
      </c>
      <c r="F23" s="43"/>
      <c r="G23" s="74" t="s">
        <v>646</v>
      </c>
    </row>
    <row r="24" spans="2:8" x14ac:dyDescent="0.25">
      <c r="B24" s="91" t="s">
        <v>86</v>
      </c>
      <c r="C24" s="101" t="s">
        <v>649</v>
      </c>
      <c r="D24" s="91"/>
      <c r="E24" s="91"/>
      <c r="G24" s="74" t="s">
        <v>647</v>
      </c>
    </row>
    <row r="25" spans="2:8" x14ac:dyDescent="0.25">
      <c r="B25" s="91" t="s">
        <v>86</v>
      </c>
      <c r="C25" s="101" t="str">
        <f>"git commit -m "&amp;A1&amp;E23&amp;A1</f>
        <v>git commit -m "unavailable module"</v>
      </c>
      <c r="D25" s="91"/>
      <c r="E25" s="91"/>
      <c r="G25" s="74" t="s">
        <v>648</v>
      </c>
    </row>
    <row r="26" spans="2:8" x14ac:dyDescent="0.25">
      <c r="B26" s="91" t="s">
        <v>86</v>
      </c>
      <c r="C26" s="101" t="s">
        <v>664</v>
      </c>
      <c r="D26" s="91"/>
      <c r="E26" s="91"/>
    </row>
    <row r="27" spans="2:8" x14ac:dyDescent="0.25">
      <c r="B27" s="91" t="s">
        <v>86</v>
      </c>
      <c r="C27" s="101" t="s">
        <v>681</v>
      </c>
      <c r="D27" s="91"/>
      <c r="E27" s="91"/>
    </row>
    <row r="28" spans="2:8" x14ac:dyDescent="0.25">
      <c r="B28" s="91"/>
      <c r="C28" s="101" t="s">
        <v>730</v>
      </c>
      <c r="D28" s="91"/>
      <c r="E28" s="91"/>
    </row>
    <row r="30" spans="2:8" x14ac:dyDescent="0.25">
      <c r="B30" s="91" t="s">
        <v>86</v>
      </c>
      <c r="C30" s="101" t="s">
        <v>663</v>
      </c>
      <c r="D30" s="91"/>
      <c r="E30" s="91"/>
    </row>
    <row r="31" spans="2:8" x14ac:dyDescent="0.25">
      <c r="B31" s="91"/>
      <c r="C31" s="101" t="s">
        <v>681</v>
      </c>
      <c r="D31" s="91"/>
      <c r="E31" s="91"/>
    </row>
    <row r="32" spans="2:8" x14ac:dyDescent="0.25">
      <c r="B32" s="91"/>
      <c r="C32" s="101" t="s">
        <v>730</v>
      </c>
      <c r="D32" s="91"/>
      <c r="E32" s="91"/>
    </row>
    <row r="33" spans="2:14" x14ac:dyDescent="0.25">
      <c r="B33" s="42" t="s">
        <v>685</v>
      </c>
    </row>
    <row r="35" spans="2:14" x14ac:dyDescent="0.25">
      <c r="B35" s="42" t="s">
        <v>669</v>
      </c>
    </row>
    <row r="36" spans="2:14" x14ac:dyDescent="0.25">
      <c r="B36" s="42" t="s">
        <v>670</v>
      </c>
      <c r="K36" s="42" t="s">
        <v>668</v>
      </c>
    </row>
    <row r="37" spans="2:14" x14ac:dyDescent="0.25">
      <c r="B37" s="42" t="s">
        <v>671</v>
      </c>
      <c r="K37" s="92" t="s">
        <v>114</v>
      </c>
      <c r="L37" s="93" t="s">
        <v>666</v>
      </c>
      <c r="M37" s="93"/>
      <c r="N37" s="93"/>
    </row>
    <row r="38" spans="2:14" x14ac:dyDescent="0.25">
      <c r="B38" s="42" t="s">
        <v>672</v>
      </c>
      <c r="K38" s="42" t="s">
        <v>667</v>
      </c>
    </row>
    <row r="39" spans="2:14" x14ac:dyDescent="0.25">
      <c r="B39" s="91" t="s">
        <v>86</v>
      </c>
      <c r="C39" s="101" t="s">
        <v>673</v>
      </c>
      <c r="D39" s="91"/>
      <c r="E39" s="91"/>
    </row>
    <row r="40" spans="2:14" x14ac:dyDescent="0.25">
      <c r="B40" s="91" t="s">
        <v>86</v>
      </c>
      <c r="C40" s="101" t="s">
        <v>674</v>
      </c>
      <c r="D40" s="91"/>
      <c r="E40" s="91"/>
    </row>
    <row r="41" spans="2:14" x14ac:dyDescent="0.25">
      <c r="B41" s="95" t="s">
        <v>662</v>
      </c>
    </row>
    <row r="44" spans="2:14" x14ac:dyDescent="0.25">
      <c r="B44" s="42" t="s">
        <v>645</v>
      </c>
    </row>
    <row r="45" spans="2:14" x14ac:dyDescent="0.25">
      <c r="B45" s="91" t="s">
        <v>86</v>
      </c>
      <c r="C45" s="101" t="s">
        <v>644</v>
      </c>
      <c r="D45" s="91"/>
      <c r="E45" s="91"/>
    </row>
    <row r="46" spans="2:14" x14ac:dyDescent="0.25">
      <c r="B46" s="95" t="s">
        <v>654</v>
      </c>
    </row>
    <row r="47" spans="2:14" x14ac:dyDescent="0.25">
      <c r="B47" s="99" t="s">
        <v>655</v>
      </c>
      <c r="C47" s="97" t="s">
        <v>656</v>
      </c>
      <c r="D47" s="96"/>
      <c r="E47" s="42" t="s">
        <v>658</v>
      </c>
    </row>
    <row r="48" spans="2:14" x14ac:dyDescent="0.25">
      <c r="B48" s="99" t="s">
        <v>655</v>
      </c>
      <c r="C48" s="98" t="s">
        <v>657</v>
      </c>
      <c r="D48" s="96"/>
      <c r="E48" s="42" t="s">
        <v>659</v>
      </c>
    </row>
    <row r="49" spans="2:6" x14ac:dyDescent="0.25">
      <c r="B49" s="99"/>
      <c r="C49" s="99" t="s">
        <v>660</v>
      </c>
      <c r="D49" s="99"/>
      <c r="E49" s="42" t="s">
        <v>660</v>
      </c>
    </row>
    <row r="52" spans="2:6" x14ac:dyDescent="0.25">
      <c r="B52" s="103" t="s">
        <v>696</v>
      </c>
    </row>
    <row r="53" spans="2:6" x14ac:dyDescent="0.25">
      <c r="B53" s="42" t="s">
        <v>687</v>
      </c>
      <c r="C53" s="43" t="s">
        <v>575</v>
      </c>
      <c r="D53" s="43"/>
    </row>
    <row r="54" spans="2:6" x14ac:dyDescent="0.25">
      <c r="B54" s="91" t="s">
        <v>86</v>
      </c>
      <c r="C54" s="101" t="str">
        <f>"git branch "&amp;C53</f>
        <v>git branch two</v>
      </c>
      <c r="D54" s="91"/>
      <c r="E54" s="91"/>
    </row>
    <row r="55" spans="2:6" x14ac:dyDescent="0.25">
      <c r="B55" s="91" t="s">
        <v>86</v>
      </c>
      <c r="C55" s="101" t="str">
        <f>"git checkout "&amp;C53</f>
        <v>git checkout two</v>
      </c>
      <c r="D55" s="91"/>
      <c r="E55" s="91"/>
    </row>
    <row r="57" spans="2:6" x14ac:dyDescent="0.25">
      <c r="B57" s="42" t="s">
        <v>688</v>
      </c>
    </row>
    <row r="58" spans="2:6" x14ac:dyDescent="0.25">
      <c r="B58" s="42" t="s">
        <v>689</v>
      </c>
    </row>
    <row r="59" spans="2:6" x14ac:dyDescent="0.25">
      <c r="D59" s="42" t="s">
        <v>690</v>
      </c>
      <c r="E59" s="43" t="s">
        <v>686</v>
      </c>
      <c r="F59" s="43"/>
    </row>
    <row r="60" spans="2:6" x14ac:dyDescent="0.25">
      <c r="B60" s="91" t="s">
        <v>86</v>
      </c>
      <c r="C60" s="101" t="s">
        <v>649</v>
      </c>
      <c r="D60" s="91"/>
      <c r="E60" s="91"/>
    </row>
    <row r="61" spans="2:6" x14ac:dyDescent="0.25">
      <c r="B61" s="91" t="s">
        <v>86</v>
      </c>
      <c r="C61" s="101" t="str">
        <f>"git commit -m "&amp;$A$1&amp;E59&amp;$A$1</f>
        <v>git commit -m "second branch test"</v>
      </c>
      <c r="D61" s="91"/>
      <c r="E61" s="91"/>
    </row>
    <row r="62" spans="2:6" x14ac:dyDescent="0.25">
      <c r="B62" s="91" t="s">
        <v>86</v>
      </c>
      <c r="C62" s="101" t="str">
        <f>"git push origin "&amp;C53</f>
        <v>git push origin two</v>
      </c>
      <c r="D62" s="91"/>
      <c r="E62" s="91"/>
    </row>
    <row r="64" spans="2:6" x14ac:dyDescent="0.25">
      <c r="B64" s="91" t="s">
        <v>86</v>
      </c>
      <c r="C64" s="101" t="str">
        <f>"git pull origin "&amp;C53</f>
        <v>git pull origin two</v>
      </c>
      <c r="D64" s="91"/>
      <c r="E64" s="91"/>
      <c r="F64" s="42" t="s">
        <v>691</v>
      </c>
    </row>
    <row r="66" spans="2:5" x14ac:dyDescent="0.25">
      <c r="B66" s="42" t="s">
        <v>692</v>
      </c>
    </row>
    <row r="67" spans="2:5" x14ac:dyDescent="0.25">
      <c r="B67" s="91" t="s">
        <v>86</v>
      </c>
      <c r="C67" s="101" t="s">
        <v>693</v>
      </c>
      <c r="D67" s="91"/>
      <c r="E67" s="91"/>
    </row>
    <row r="68" spans="2:5" x14ac:dyDescent="0.25">
      <c r="B68" s="91" t="s">
        <v>86</v>
      </c>
      <c r="C68" s="101" t="str">
        <f>"git merge "&amp;C53</f>
        <v>git merge two</v>
      </c>
      <c r="D68" s="91"/>
      <c r="E68" s="91"/>
    </row>
    <row r="69" spans="2:5" x14ac:dyDescent="0.25">
      <c r="B69" s="91" t="s">
        <v>86</v>
      </c>
      <c r="C69" s="101" t="s">
        <v>665</v>
      </c>
      <c r="D69" s="91"/>
      <c r="E69" s="91"/>
    </row>
    <row r="71" spans="2:5" x14ac:dyDescent="0.25">
      <c r="B71" s="42" t="s">
        <v>695</v>
      </c>
    </row>
    <row r="72" spans="2:5" x14ac:dyDescent="0.25">
      <c r="B72" s="42" t="s">
        <v>694</v>
      </c>
    </row>
    <row r="73" spans="2:5" x14ac:dyDescent="0.25">
      <c r="B73" s="92" t="s">
        <v>114</v>
      </c>
      <c r="C73" s="93" t="str">
        <f>"git branch -d "&amp;C53</f>
        <v>git branch -d two</v>
      </c>
      <c r="D73" s="104"/>
      <c r="E73" s="104"/>
    </row>
    <row r="74" spans="2:5" x14ac:dyDescent="0.25">
      <c r="B74" s="92" t="s">
        <v>114</v>
      </c>
      <c r="C74" s="93" t="str">
        <f>"git push origin --delete "&amp;C53</f>
        <v>git push origin --delete two</v>
      </c>
      <c r="D74" s="104"/>
      <c r="E74" s="104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C9" sqref="C9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698</v>
      </c>
    </row>
    <row r="4" spans="2:7" x14ac:dyDescent="0.25">
      <c r="B4" s="10" t="s">
        <v>699</v>
      </c>
    </row>
    <row r="5" spans="2:7" x14ac:dyDescent="0.25">
      <c r="B5" s="10" t="s">
        <v>727</v>
      </c>
    </row>
    <row r="6" spans="2:7" x14ac:dyDescent="0.25">
      <c r="B6" s="91" t="s">
        <v>86</v>
      </c>
      <c r="C6" s="101" t="s">
        <v>697</v>
      </c>
      <c r="D6" s="101"/>
      <c r="E6" s="101"/>
      <c r="F6" s="101"/>
      <c r="G6" s="101"/>
    </row>
    <row r="8" spans="2:7" x14ac:dyDescent="0.25">
      <c r="B8" s="10" t="s">
        <v>728</v>
      </c>
    </row>
    <row r="9" spans="2:7" x14ac:dyDescent="0.25">
      <c r="B9" s="91" t="s">
        <v>86</v>
      </c>
      <c r="C9" s="101" t="s">
        <v>729</v>
      </c>
      <c r="D9" s="101"/>
      <c r="E9" s="101"/>
      <c r="F9" s="101"/>
      <c r="G9" s="10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37" zoomScaleNormal="100" workbookViewId="0">
      <selection activeCell="B57" sqref="B5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589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591</v>
      </c>
    </row>
    <row r="22" spans="2:7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731</v>
      </c>
      <c r="E33" s="19" t="s">
        <v>376</v>
      </c>
      <c r="G33" s="12" t="s">
        <v>377</v>
      </c>
      <c r="H33" s="62" t="str">
        <f>D33</f>
        <v>c3</v>
      </c>
    </row>
    <row r="34" spans="2:8" x14ac:dyDescent="0.25">
      <c r="B34" s="10" t="s">
        <v>379</v>
      </c>
      <c r="C34" s="19"/>
      <c r="D34" s="9" t="s">
        <v>732</v>
      </c>
      <c r="E34" s="19" t="str">
        <f>E33&amp;D33&amp;"/"</f>
        <v>app/views/c3/</v>
      </c>
      <c r="G34" s="12" t="s">
        <v>380</v>
      </c>
      <c r="H34" s="62" t="str">
        <f>D34&amp;".blade.php"</f>
        <v>b_teamchecker.blade.php</v>
      </c>
    </row>
    <row r="35" spans="2:8" x14ac:dyDescent="0.25">
      <c r="B35" s="17" t="s">
        <v>86</v>
      </c>
      <c r="C35" s="17" t="str">
        <f>"mkdir "&amp;E33&amp;D33</f>
        <v>mkdir app/views/c3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--path="app/views/c3" b_teamchecker</v>
      </c>
      <c r="D36" s="17"/>
      <c r="E36" s="17"/>
      <c r="F36" s="17"/>
      <c r="G36" s="17"/>
      <c r="H36" s="12" t="str">
        <f>UPPER(LEFT(D33,1))&amp;RIGHT(D33,LEN(D33)-1)&amp;"Controller"</f>
        <v>C3Controller</v>
      </c>
    </row>
    <row r="37" spans="2:8" x14ac:dyDescent="0.25">
      <c r="B37" s="17" t="s">
        <v>86</v>
      </c>
      <c r="C37" s="17" t="str">
        <f>A4&amp;B5&amp;H36</f>
        <v>php artisan generate:controller C3Controller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app/views/c3/b_teamchecker.blade.php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app/Controllers/C3Controller.php</v>
      </c>
      <c r="G48" s="12" t="str">
        <f>UPPER(LEFT(D34,1))&amp;RIGHT(D34,LEN(D34)-1)</f>
        <v>B_teamchecker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View::make('c3.b_teamchecker')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-&gt;with('title','b_teamchecker');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Route::controller('c3','C3Controller');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599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41" zoomScaleNormal="100" workbookViewId="0">
      <selection activeCell="B61" sqref="B61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589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591</v>
      </c>
    </row>
    <row r="22" spans="2:13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631</v>
      </c>
      <c r="D31" s="9"/>
      <c r="F31" s="46" t="str">
        <f>"   'database'  =&gt; '"&amp;C31&amp;"',"</f>
        <v xml:space="preserve">   'database'  =&gt; 'healmy5_health',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58</v>
      </c>
      <c r="D32" s="9"/>
      <c r="F32" s="46" t="str">
        <f>"   'username'  =&gt; '"&amp;C32&amp;"',"</f>
        <v xml:space="preserve">   'username'  =&gt; 'healmy5_root',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 t="s">
        <v>60</v>
      </c>
      <c r="D33" s="9"/>
      <c r="F33" s="46" t="str">
        <f>"   'password'  =&gt; '"&amp;C33&amp;"',"</f>
        <v xml:space="preserve">   'password'  =&gt; 'laravel',</v>
      </c>
      <c r="G33" s="23"/>
      <c r="H33" s="23"/>
      <c r="I33" s="23"/>
      <c r="J33" s="23"/>
      <c r="K33" s="23"/>
      <c r="M33" s="12" t="str">
        <f>IF(SUM(J38:K47)&gt;0,B2&amp;P47&amp;Q47&amp;B3,"")</f>
        <v>--fields="pagename:string,pagedescription:string,field3:integer,field4:string,field5:integer,field6:string,field7:integer,field8:string"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262</v>
      </c>
      <c r="F36" s="12" t="str">
        <f>LEFT(D36,LEN(D36)-1)</f>
        <v>thetask</v>
      </c>
      <c r="G36" s="12" t="str">
        <f>UPPER(LEFT(F36,1))&amp;RIGHT(F36,LEN(F36)-1)</f>
        <v>Thetask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586</v>
      </c>
      <c r="D38" s="9" t="s">
        <v>93</v>
      </c>
      <c r="F38" s="10" t="s">
        <v>73</v>
      </c>
      <c r="G38" s="9" t="s">
        <v>714</v>
      </c>
      <c r="H38" s="9"/>
      <c r="J38" s="12">
        <f>IF(C38="",0,1)</f>
        <v>1</v>
      </c>
      <c r="K38" s="12">
        <f>IF(G38="",0,1)</f>
        <v>1</v>
      </c>
      <c r="M38" s="12" t="s">
        <v>92</v>
      </c>
      <c r="N38" s="61" t="str">
        <f>IF(AND(C38&lt;&gt;"",D38&lt;&gt;""),IF(N37="concatenator1","",",")&amp;C38&amp;":"&amp;D38,"")</f>
        <v>pagename:string</v>
      </c>
      <c r="O38" s="61" t="str">
        <f>IF(AND(G38&lt;&gt;"",H38&lt;&gt;""),","&amp;G38&amp;":"&amp;H38,"")</f>
        <v/>
      </c>
      <c r="P38" s="61" t="str">
        <f>P37&amp;N38</f>
        <v>pagename:string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587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,pagedescription:string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pagename:string,pagedescription:string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 t="s">
        <v>635</v>
      </c>
      <c r="D40" s="9" t="s">
        <v>92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1" t="str">
        <f t="shared" si="2"/>
        <v>,field3:integer</v>
      </c>
      <c r="O40" s="61" t="str">
        <f t="shared" si="3"/>
        <v/>
      </c>
      <c r="P40" s="61" t="str">
        <f t="shared" si="4"/>
        <v>pagename:string,pagedescription:string,field3:integer</v>
      </c>
      <c r="Q40" s="61" t="str">
        <f t="shared" si="4"/>
        <v/>
      </c>
    </row>
    <row r="41" spans="2:19" x14ac:dyDescent="0.25">
      <c r="B41" s="10" t="s">
        <v>66</v>
      </c>
      <c r="C41" s="9" t="s">
        <v>636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1" t="str">
        <f t="shared" si="2"/>
        <v>,field4:string</v>
      </c>
      <c r="O41" s="61" t="str">
        <f t="shared" si="3"/>
        <v/>
      </c>
      <c r="P41" s="61" t="str">
        <f t="shared" si="4"/>
        <v>pagename:string,pagedescription:string,field3:integer,field4:string</v>
      </c>
      <c r="Q41" s="61" t="str">
        <f t="shared" si="4"/>
        <v/>
      </c>
    </row>
    <row r="42" spans="2:19" x14ac:dyDescent="0.25">
      <c r="B42" s="10" t="s">
        <v>67</v>
      </c>
      <c r="C42" s="9" t="s">
        <v>637</v>
      </c>
      <c r="D42" s="9" t="s">
        <v>92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1" t="str">
        <f t="shared" si="2"/>
        <v>,field5:integer</v>
      </c>
      <c r="O42" s="61" t="str">
        <f t="shared" si="3"/>
        <v/>
      </c>
      <c r="P42" s="61" t="str">
        <f t="shared" si="4"/>
        <v>pagename:string,pagedescription:string,field3:integer,field4:string,field5:integer</v>
      </c>
      <c r="Q42" s="61" t="str">
        <f t="shared" si="4"/>
        <v/>
      </c>
    </row>
    <row r="43" spans="2:19" x14ac:dyDescent="0.25">
      <c r="B43" s="10" t="s">
        <v>68</v>
      </c>
      <c r="C43" s="9" t="s">
        <v>638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1" t="str">
        <f t="shared" si="2"/>
        <v>,field6:string</v>
      </c>
      <c r="O43" s="61" t="str">
        <f t="shared" si="3"/>
        <v/>
      </c>
      <c r="P43" s="61" t="str">
        <f t="shared" si="4"/>
        <v>pagename:string,pagedescription:string,field3:integer,field4:string,field5:integer,field6:string</v>
      </c>
      <c r="Q43" s="61" t="str">
        <f t="shared" si="4"/>
        <v/>
      </c>
    </row>
    <row r="44" spans="2:19" x14ac:dyDescent="0.25">
      <c r="B44" s="10" t="s">
        <v>69</v>
      </c>
      <c r="C44" s="9" t="s">
        <v>639</v>
      </c>
      <c r="D44" s="9" t="s">
        <v>92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1" t="str">
        <f t="shared" si="2"/>
        <v>,field7:integer</v>
      </c>
      <c r="O44" s="61" t="str">
        <f t="shared" si="3"/>
        <v/>
      </c>
      <c r="P44" s="61" t="str">
        <f t="shared" si="4"/>
        <v>pagename:string,pagedescription:string,field3:integer,field4:string,field5:integer,field6:string,field7:integer</v>
      </c>
      <c r="Q44" s="61" t="str">
        <f t="shared" si="4"/>
        <v/>
      </c>
    </row>
    <row r="45" spans="2:19" x14ac:dyDescent="0.25">
      <c r="B45" s="10" t="s">
        <v>70</v>
      </c>
      <c r="C45" s="9" t="s">
        <v>640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1" t="str">
        <f t="shared" si="2"/>
        <v>,field8:string</v>
      </c>
      <c r="O45" s="61" t="str">
        <f t="shared" si="3"/>
        <v/>
      </c>
      <c r="P45" s="61" t="str">
        <f t="shared" si="4"/>
        <v>pagename:string,pagedescription:string,field3:integer,field4:string,field5:integer,field6:string,field7:integer,field8:string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pagename:string,pagedescription:string,field3:integer,field4:string,field5:integer,field6:string,field7:integer,field8:string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pagename:string,pagedescription:string,field3:integer,field4:string,field5:integer,field6:string,field7:integer,field8:string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create_thetasks_table --fields="pagename:string,pagedescription:string,field3:integer,field4:string,field5:integer,field6:string,field7:integer,field8:string"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Thetask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thetasks</v>
      </c>
    </row>
    <row r="58" spans="2:11" x14ac:dyDescent="0.25">
      <c r="B58" s="10" t="s">
        <v>260</v>
      </c>
      <c r="D58" s="9" t="s">
        <v>733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add_user_id_to_thetasks_table --fields="user_id:integer"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38:D47 H38:H47 D59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B45" sqref="B45"/>
    </sheetView>
  </sheetViews>
  <sheetFormatPr baseColWidth="10" defaultRowHeight="15" x14ac:dyDescent="0.25"/>
  <cols>
    <col min="1" max="16384" width="11.42578125" style="10"/>
  </cols>
  <sheetData>
    <row r="1" spans="1:10" s="105" customFormat="1" x14ac:dyDescent="0.25">
      <c r="A1" s="105" t="s">
        <v>713</v>
      </c>
      <c r="B1" s="105" t="s">
        <v>724</v>
      </c>
    </row>
    <row r="2" spans="1:10" s="105" customFormat="1" x14ac:dyDescent="0.25">
      <c r="A2" s="108" t="s">
        <v>276</v>
      </c>
      <c r="B2" s="105" t="s">
        <v>725</v>
      </c>
    </row>
    <row r="3" spans="1:10" s="105" customFormat="1" x14ac:dyDescent="0.25">
      <c r="A3" s="105" t="s">
        <v>722</v>
      </c>
    </row>
    <row r="5" spans="1:10" x14ac:dyDescent="0.25">
      <c r="B5" s="10" t="s">
        <v>122</v>
      </c>
      <c r="C5" s="42" t="str">
        <f>IF('tables and models'!D36&lt;&gt;"",'tables and models'!D36,"")</f>
        <v>thetasks</v>
      </c>
      <c r="E5" s="12" t="str">
        <f>LEFT(C5,LEN(C5)-1)</f>
        <v>thetask</v>
      </c>
      <c r="F5" s="12" t="str">
        <f>UPPER(LEFT(E5,1))&amp;RIGHT(E5,LEN(E5)-1)</f>
        <v>Thetask</v>
      </c>
    </row>
    <row r="8" spans="1:10" x14ac:dyDescent="0.25">
      <c r="C8" s="10" t="s">
        <v>354</v>
      </c>
      <c r="D8" s="10" t="s">
        <v>701</v>
      </c>
      <c r="E8" s="10" t="s">
        <v>702</v>
      </c>
      <c r="H8" s="10" t="s">
        <v>354</v>
      </c>
      <c r="I8" s="10" t="s">
        <v>701</v>
      </c>
      <c r="J8" s="10" t="s">
        <v>702</v>
      </c>
    </row>
    <row r="9" spans="1:10" x14ac:dyDescent="0.25">
      <c r="B9" s="10" t="s">
        <v>63</v>
      </c>
      <c r="C9" s="42" t="str">
        <f>IF('tables and models'!C38&lt;&gt;"",'tables and models'!C38,"")</f>
        <v>pagename</v>
      </c>
      <c r="D9" s="106" t="s">
        <v>703</v>
      </c>
      <c r="E9" s="107" t="s">
        <v>711</v>
      </c>
      <c r="G9" s="10" t="s">
        <v>73</v>
      </c>
      <c r="H9" s="42" t="str">
        <f>IF('tables and models'!G38&lt;&gt;"",'tables and models'!G38,"")</f>
        <v>checkfield11</v>
      </c>
      <c r="I9" s="106" t="s">
        <v>703</v>
      </c>
      <c r="J9" s="43" t="s">
        <v>715</v>
      </c>
    </row>
    <row r="10" spans="1:10" x14ac:dyDescent="0.25">
      <c r="B10" s="10" t="s">
        <v>64</v>
      </c>
      <c r="C10" s="42" t="str">
        <f>IF('tables and models'!C39&lt;&gt;"",'tables and models'!C39,"")</f>
        <v>pagedescription</v>
      </c>
      <c r="D10" s="106"/>
      <c r="E10" s="43"/>
      <c r="G10" s="10" t="s">
        <v>74</v>
      </c>
      <c r="H10" s="42" t="str">
        <f>IF('tables and models'!G39&lt;&gt;"",'tables and models'!G39,"")</f>
        <v/>
      </c>
      <c r="I10" s="106"/>
      <c r="J10" s="43"/>
    </row>
    <row r="11" spans="1:10" x14ac:dyDescent="0.25">
      <c r="B11" s="10" t="s">
        <v>65</v>
      </c>
      <c r="C11" s="42" t="str">
        <f>IF('tables and models'!C40&lt;&gt;"",'tables and models'!C40,"")</f>
        <v>field3</v>
      </c>
      <c r="D11" s="106"/>
      <c r="E11" s="43"/>
      <c r="G11" s="10" t="s">
        <v>75</v>
      </c>
      <c r="H11" s="42" t="str">
        <f>IF('tables and models'!G40&lt;&gt;"",'tables and models'!G40,"")</f>
        <v/>
      </c>
      <c r="I11" s="106"/>
      <c r="J11" s="43"/>
    </row>
    <row r="12" spans="1:10" x14ac:dyDescent="0.25">
      <c r="B12" s="10" t="s">
        <v>66</v>
      </c>
      <c r="C12" s="42" t="str">
        <f>IF('tables and models'!C41&lt;&gt;"",'tables and models'!C41,"")</f>
        <v>field4</v>
      </c>
      <c r="D12" s="106"/>
      <c r="E12" s="43"/>
      <c r="G12" s="10" t="s">
        <v>76</v>
      </c>
      <c r="H12" s="42" t="str">
        <f>IF('tables and models'!G41&lt;&gt;"",'tables and models'!G41,"")</f>
        <v/>
      </c>
      <c r="I12" s="106"/>
      <c r="J12" s="43"/>
    </row>
    <row r="13" spans="1:10" x14ac:dyDescent="0.25">
      <c r="B13" s="10" t="s">
        <v>67</v>
      </c>
      <c r="C13" s="42" t="str">
        <f>IF('tables and models'!C42&lt;&gt;"",'tables and models'!C42,"")</f>
        <v>field5</v>
      </c>
      <c r="D13" s="106"/>
      <c r="E13" s="43"/>
      <c r="G13" s="10" t="s">
        <v>77</v>
      </c>
      <c r="H13" s="42" t="str">
        <f>IF('tables and models'!G42&lt;&gt;"",'tables and models'!G42,"")</f>
        <v/>
      </c>
      <c r="I13" s="106"/>
      <c r="J13" s="43"/>
    </row>
    <row r="14" spans="1:10" x14ac:dyDescent="0.25">
      <c r="B14" s="10" t="s">
        <v>68</v>
      </c>
      <c r="C14" s="42" t="str">
        <f>IF('tables and models'!C43&lt;&gt;"",'tables and models'!C43,"")</f>
        <v>field6</v>
      </c>
      <c r="D14" s="106" t="s">
        <v>703</v>
      </c>
      <c r="E14" s="43" t="s">
        <v>712</v>
      </c>
      <c r="G14" s="10" t="s">
        <v>78</v>
      </c>
      <c r="H14" s="42" t="str">
        <f>IF('tables and models'!G43&lt;&gt;"",'tables and models'!G43,"")</f>
        <v/>
      </c>
      <c r="I14" s="106"/>
      <c r="J14" s="43"/>
    </row>
    <row r="15" spans="1:10" x14ac:dyDescent="0.25">
      <c r="B15" s="10" t="s">
        <v>69</v>
      </c>
      <c r="C15" s="42" t="str">
        <f>IF('tables and models'!C44&lt;&gt;"",'tables and models'!C44,"")</f>
        <v>field7</v>
      </c>
      <c r="D15" s="106"/>
      <c r="E15" s="43"/>
      <c r="G15" s="10" t="s">
        <v>79</v>
      </c>
      <c r="H15" s="42" t="str">
        <f>IF('tables and models'!G44&lt;&gt;"",'tables and models'!G44,"")</f>
        <v/>
      </c>
      <c r="I15" s="106"/>
      <c r="J15" s="43"/>
    </row>
    <row r="16" spans="1:10" x14ac:dyDescent="0.25">
      <c r="B16" s="10" t="s">
        <v>70</v>
      </c>
      <c r="C16" s="42" t="str">
        <f>IF('tables and models'!C45&lt;&gt;"",'tables and models'!C45,"")</f>
        <v>field8</v>
      </c>
      <c r="D16" s="106"/>
      <c r="E16" s="43"/>
      <c r="G16" s="10" t="s">
        <v>80</v>
      </c>
      <c r="H16" s="42" t="str">
        <f>IF('tables and models'!G45&lt;&gt;"",'tables and models'!G45,"")</f>
        <v/>
      </c>
      <c r="I16" s="106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6"/>
      <c r="E17" s="43"/>
      <c r="G17" s="10" t="s">
        <v>81</v>
      </c>
      <c r="H17" s="42" t="str">
        <f>IF('tables and models'!G46&lt;&gt;"",'tables and models'!G46,"")</f>
        <v/>
      </c>
      <c r="I17" s="106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6"/>
      <c r="E18" s="43"/>
      <c r="G18" s="10" t="s">
        <v>82</v>
      </c>
      <c r="H18" s="42" t="str">
        <f>IF('tables and models'!G47&lt;&gt;"",'tables and models'!G47,"")</f>
        <v/>
      </c>
      <c r="I18" s="106"/>
      <c r="J18" s="43"/>
    </row>
    <row r="21" spans="2:11" x14ac:dyDescent="0.25">
      <c r="B21" s="109" t="s">
        <v>719</v>
      </c>
    </row>
    <row r="22" spans="2:11" x14ac:dyDescent="0.25">
      <c r="B22" s="10" t="s">
        <v>708</v>
      </c>
      <c r="C22" s="43" t="s">
        <v>709</v>
      </c>
      <c r="D22" s="43"/>
    </row>
    <row r="24" spans="2:11" x14ac:dyDescent="0.25">
      <c r="B24" s="46" t="str">
        <f>"    $"&amp;C22&amp;"    =    "&amp;F5&amp;"::"</f>
        <v xml:space="preserve">    $myvotes    =    Thetask::</v>
      </c>
      <c r="C24" s="46"/>
      <c r="D24" s="46"/>
      <c r="E24" s="46"/>
      <c r="F24" s="46"/>
      <c r="H24" s="10" t="s">
        <v>716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where('pagename'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where('checkfield11'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-&gt;where('field6'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710</v>
      </c>
      <c r="C36" s="46"/>
      <c r="D36" s="46"/>
      <c r="E36" s="46"/>
      <c r="F36" s="46"/>
    </row>
    <row r="38" spans="2:11" x14ac:dyDescent="0.25">
      <c r="B38" s="109" t="s">
        <v>717</v>
      </c>
    </row>
    <row r="39" spans="2:11" x14ac:dyDescent="0.25">
      <c r="B39" s="10" t="s">
        <v>718</v>
      </c>
      <c r="E39" s="10" t="str">
        <f>F5&amp;".php"</f>
        <v>Thetask.php</v>
      </c>
    </row>
    <row r="40" spans="2:11" x14ac:dyDescent="0.25">
      <c r="B40" s="10" t="s">
        <v>721</v>
      </c>
      <c r="C40" s="43" t="s">
        <v>723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720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$query-&gt;where('pagename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707</v>
      </c>
    </row>
    <row r="56" spans="2:2" x14ac:dyDescent="0.25">
      <c r="B56" s="40" t="s">
        <v>703</v>
      </c>
    </row>
    <row r="57" spans="2:2" x14ac:dyDescent="0.25">
      <c r="B57" s="39" t="s">
        <v>704</v>
      </c>
    </row>
    <row r="58" spans="2:2" x14ac:dyDescent="0.25">
      <c r="B58" s="39" t="s">
        <v>705</v>
      </c>
    </row>
    <row r="59" spans="2:2" x14ac:dyDescent="0.25">
      <c r="B59" s="39" t="s">
        <v>706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D39" sqref="D39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633</v>
      </c>
      <c r="E37" s="19" t="s">
        <v>376</v>
      </c>
      <c r="G37" s="12" t="s">
        <v>377</v>
      </c>
      <c r="H37" s="62" t="str">
        <f>D37</f>
        <v>trapear</v>
      </c>
    </row>
    <row r="38" spans="2:8" x14ac:dyDescent="0.25">
      <c r="B38" s="10" t="s">
        <v>379</v>
      </c>
      <c r="C38" s="19"/>
      <c r="D38" s="9" t="s">
        <v>634</v>
      </c>
      <c r="E38" s="19" t="str">
        <f>E37&amp;D37&amp;"/"</f>
        <v>app/views/trapear/</v>
      </c>
      <c r="G38" s="12" t="s">
        <v>380</v>
      </c>
      <c r="H38" s="62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 t="s">
        <v>635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 t="s">
        <v>636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 t="s">
        <v>637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 t="s">
        <v>638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 t="s">
        <v>639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 t="s">
        <v>640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24" workbookViewId="0">
      <selection activeCell="J86" sqref="J86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</row>
    <row r="45" spans="2:13" x14ac:dyDescent="0.25">
      <c r="B45" s="10" t="s">
        <v>273</v>
      </c>
      <c r="D45" s="10" t="str">
        <f>'AutoLaravel v1'!D37</f>
        <v>trapear</v>
      </c>
      <c r="E45" s="12"/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5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Index</vt:lpstr>
      <vt:lpstr>Start project</vt:lpstr>
      <vt:lpstr>view controllers</vt:lpstr>
      <vt:lpstr>tables and models</vt:lpstr>
      <vt:lpstr>query automation v1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2013-12-10T15:17:08Z</dcterms:modified>
</cp:coreProperties>
</file>