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2" i="24" l="1"/>
  <c r="C81" i="24"/>
  <c r="C76" i="24"/>
  <c r="C72" i="24"/>
  <c r="C70" i="24"/>
  <c r="C69" i="24"/>
  <c r="C62" i="24"/>
  <c r="C61" i="24"/>
  <c r="C14" i="24"/>
  <c r="F13" i="24"/>
  <c r="C8" i="24"/>
  <c r="C26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<sst xmlns="http://schemas.openxmlformats.org/spreadsheetml/2006/main" count="1277" uniqueCount="797">
  <si>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</si>
  <si>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</si>
  <si>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</si>
  <si>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</si>
  <si>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</si>
  <si>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</si>
  <si>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</si>
  <si>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</si>
  <si>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</si>
  <si>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</si>
  <si>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</si>
  <si>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</si>
  <si>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</si>
  <si>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</si>
  <si>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</si>
  <si>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</si>
  <si>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</si>
  <si>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</si>
  <si>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</si>
  <si>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</si>
  <si>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</si>
  <si>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</si>
  <si>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</si>
  <si>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</si>
  <si>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</si>
  <si>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</si>
  <si>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</si>
  <si>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</si>
  <si>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</si>
  <si>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</si>
  <si>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</si>
  <si>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</si>
  <si>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</si>
  <si>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</si>
  <si>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</si>
  <si>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</si>
  <si>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</si>
  <si>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</si>
  <si>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</si>
  <si>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</si>
  <si>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</si>
  <si>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</si>
  <si>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</si>
  <si>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</si>
  <si>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</si>
  <si>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</si>
  <si>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</si>
  <si>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</si>
  <si>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</si>
  <si>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</si>
  <si>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</si>
  <si>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</si>
  <si>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</si>
  <si>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</si>
  <si>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</si>
  <si>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</si>
  <si>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</si>
  <si>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</si>
  <si>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</si>
  <si>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</si>
  <si>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</si>
  <si>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</si>
  <si>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</si>
  <si>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</si>
  <si>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</si>
  <si>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</si>
  <si>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</si>
  <si>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</si>
  <si>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</si>
  <si>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</si>
  <si>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</si>
  <si>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</si>
  <si>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</si>
  <si>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</si>
  <si>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</si>
  <si>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</si>
  <si>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</si>
  <si>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</si>
  <si>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</si>
  <si>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</si>
  <si>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</si>
  <si>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</si>
  <si>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</si>
  <si>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</si>
  <si>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</si>
  <si>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</si>
  <si>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</si>
  <si>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</si>
  <si>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</si>
  <si>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</si>
  <si>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</si>
  <si>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</si>
  <si>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</si>
  <si>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</si>
  <si>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</si>
  <si>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</si>
  <si>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</si>
  <si>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</si>
  <si>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</si>
  <si>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</si>
  <si>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</si>
  <si>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</si>
  <si>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</si>
  <si>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</si>
  <si>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</si>
  <si>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</si>
  <si>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</si>
  <si>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</si>
  <si>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</si>
  <si>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</si>
  <si>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</si>
  <si>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</si>
  <si>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</si>
  <si>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</si>
  <si>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</si>
  <si>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</si>
  <si>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</si>
  <si>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</si>
  <si>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</si>
  <si>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</si>
  <si>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</si>
  <si>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</si>
  <si>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</si>
  <si>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</si>
  <si>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</si>
  <si>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</si>
  <si>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</si>
  <si>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</si>
  <si>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</si>
  <si>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</si>
  <si>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</si>
  <si>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</si>
  <si>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</si>
  <si>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</si>
  <si>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</si>
  <si>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</si>
  <si>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</si>
  <si>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</si>
  <si>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</si>
  <si>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</si>
  <si>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</si>
  <si>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</si>
  <si>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</si>
  <si>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</si>
  <si>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</si>
  <si>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</si>
  <si>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</si>
  <si>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</si>
  <si>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</si>
  <si>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</si>
  <si>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</si>
  <si>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</si>
  <si>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</si>
  <si>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</si>
  <si>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</si>
  <si>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</si>
  <si>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</si>
  <si>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</si>
  <si>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</si>
  <si>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</si>
  <si>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</si>
  <si>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</si>
  <si>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</si>
  <si>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</si>
  <si>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</si>
  <si>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</si>
  <si>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</si>
  <si>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</si>
  <si>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</si>
  <si>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</si>
  <si>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</si>
  <si>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</si>
  <si>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</si>
  <si>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</si>
  <si>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</si>
  <si>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</si>
  <si>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</si>
  <si>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</si>
  <si>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</si>
  <si>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</si>
  <si>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</si>
  <si>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</si>
  <si>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</si>
  <si>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</si>
  <si>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</si>
  <si>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</si>
  <si>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</si>
  <si>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</si>
  <si>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</si>
  <si>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</si>
  <si>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</si>
  <si>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</si>
  <si>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</si>
  <si>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</si>
  <si>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</si>
  <si>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</si>
  <si>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</si>
  <si>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</si>
  <si>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</si>
  <si>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</si>
  <si>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</si>
  <si>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</si>
  <si>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</si>
  <si>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</si>
  <si>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</si>
  <si>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</si>
  <si>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</si>
  <si>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</si>
  <si>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</si>
  <si>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</si>
  <si>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</si>
  <si>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</si>
  <si>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</si>
  <si>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</si>
  <si>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</si>
  <si>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</si>
  <si>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</si>
  <si>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</si>
  <si>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</si>
  <si>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</si>
  <si>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</si>
  <si>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</si>
  <si>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</si>
  <si>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</si>
  <si>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</si>
  <si>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</si>
  <si>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</si>
  <si>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</si>
  <si>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</si>
  <si>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</si>
  <si>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</si>
  <si>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</si>
  <si>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</si>
  <si>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</si>
  <si>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</si>
  <si>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</si>
  <si>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</si>
  <si>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</si>
  <si>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</si>
  <si>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</si>
  <si>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</si>
  <si>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</si>
  <si>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</si>
  <si>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</si>
  <si>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</si>
  <si>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</si>
  <si>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</si>
  <si>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</si>
  <si>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</si>
  <si>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</si>
  <si>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</si>
  <si>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</si>
  <si>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</si>
  <si>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</si>
  <si>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</si>
  <si>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</si>
  <si>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</si>
  <si>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</si>
  <si>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</si>
  <si>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</si>
  <si>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</si>
  <si>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</si>
  <si>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</si>
  <si>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</si>
  <si>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</si>
  <si>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</si>
  <si>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</si>
  <si>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</si>
  <si>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</si>
  <si>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</si>
  <si>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</si>
  <si>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</si>
  <si>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</si>
  <si>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</si>
  <si>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</si>
  <si>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</si>
  <si>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</si>
  <si>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</si>
  <si>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</si>
  <si>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</si>
  <si>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</si>
  <si>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</si>
  <si>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</si>
  <si>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</si>
  <si>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</si>
  <si>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</si>
  <si>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</si>
  <si>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</si>
  <si>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</si>
  <si>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</si>
  <si>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</si>
  <si>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</si>
  <si>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</si>
  <si>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</si>
  <si>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</si>
  <si>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</si>
  <si>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</si>
  <si>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</si>
  <si>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</si>
  <si>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</si>
  <si>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</si>
  <si>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</si>
  <si>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</si>
  <si>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</si>
  <si>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</si>
  <si>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</si>
  <si>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</si>
  <si>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</si>
  <si>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</si>
  <si>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</si>
  <si>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</si>
  <si>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</si>
  <si>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</si>
  <si>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</si>
  <si>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</si>
  <si>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</si>
  <si>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</si>
  <si>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</si>
  <si>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</si>
  <si>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</si>
  <si>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</si>
  <si>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</si>
  <si>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</si>
  <si>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</si>
  <si>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</si>
  <si>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</si>
  <si>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</si>
  <si>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</si>
  <si>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</si>
  <si>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</si>
  <si>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</si>
  <si>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</si>
  <si>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</si>
  <si>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</si>
  <si>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</si>
  <si>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</si>
  <si>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</si>
  <si>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</si>
  <si>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</si>
  <si>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</si>
  <si>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</si>
  <si>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</si>
  <si>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</si>
  <si>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</si>
  <si>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</si>
  <si>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</si>
  <si>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</si>
  <si>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</si>
  <si>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</si>
  <si>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</si>
  <si>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</si>
  <si>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</si>
  <si>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</si>
  <si>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</si>
  <si>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</si>
  <si>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</si>
  <si>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</si>
  <si>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</si>
  <si>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</si>
  <si>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</si>
  <si>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</si>
  <si>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</si>
  <si>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</si>
  <si>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</si>
  <si>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</si>
  <si>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</si>
  <si>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</si>
  <si>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</si>
  <si>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</si>
  <si>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</si>
  <si>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</si>
  <si>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</si>
  <si>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</si>
  <si>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</si>
  <si>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</si>
  <si>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</si>
  <si>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</si>
  <si>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</si>
  <si>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</si>
  <si>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</si>
  <si>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</si>
  <si>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</si>
  <si>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</si>
  <si>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</si>
  <si>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</si>
  <si>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</si>
  <si>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</si>
  <si>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</si>
  <si>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</si>
  <si>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</si>
  <si>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</si>
  <si>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</si>
  <si>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</si>
  <si>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</si>
  <si>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</si>
  <si>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</si>
  <si>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</si>
  <si>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</si>
  <si>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</si>
  <si>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</si>
  <si>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</si>
  <si>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</si>
  <si>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</si>
  <si>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</si>
  <si>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</si>
  <si>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</si>
  <si>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</si>
  <si>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</si>
  <si>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</si>
  <si>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</si>
  <si>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</si>
  <si>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</si>
  <si>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</si>
  <si>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</si>
  <si>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</si>
  <si>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</si>
  <si>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</si>
  <si>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</si>
  <si>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</si>
  <si>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</si>
  <si>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</si>
  <si>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</si>
  <si>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</si>
  <si>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</si>
  <si>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</si>
  <si>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</si>
  <si>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</si>
  <si>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</si>
  <si>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</si>
  <si>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</si>
  <si>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</si>
  <si>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</si>
  <si>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</si>
  <si>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</si>
  <si>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</si>
  <si>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</si>
  <si>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</si>
  <si>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</si>
  <si>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</si>
  <si>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</si>
  <si>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</si>
  <si>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</si>
  <si>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</si>
  <si>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</si>
  <si>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</si>
  <si>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</si>
  <si>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</si>
  <si>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</si>
  <si>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</si>
  <si>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</si>
  <si>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</si>
  <si>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</si>
  <si>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</si>
  <si>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</si>
  <si>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</si>
  <si>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</si>
  <si>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</si>
  <si>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</si>
  <si>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</si>
  <si>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</si>
  <si>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</si>
  <si>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</si>
  <si>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</si>
  <si>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</si>
  <si>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</si>
  <si>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</si>
  <si>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</si>
  <si>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</si>
  <si>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</si>
  <si>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</si>
  <si>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</si>
  <si>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</si>
  <si>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</si>
  <si>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</si>
  <si>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</si>
  <si>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</si>
  <si>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</si>
  <si>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</si>
  <si>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</si>
  <si>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</si>
  <si>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</si>
  <si>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</si>
  <si>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</si>
  <si>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</si>
  <si>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</si>
  <si>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</si>
  <si>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</si>
  <si>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</si>
  <si>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</si>
  <si>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</si>
  <si>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</si>
  <si>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</si>
  <si>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</si>
  <si>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</si>
  <si>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</si>
  <si>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</si>
  <si>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</si>
  <si>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</si>
  <si>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</si>
  <si>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</si>
  <si>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</si>
  <si>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</si>
  <si>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</si>
  <si>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</si>
  <si>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</si>
  <si>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</si>
  <si>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</si>
  <si>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</si>
  <si>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</si>
  <si>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</si>
  <si>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</si>
  <si>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</si>
  <si>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</si>
  <si>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</si>
  <si>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</si>
  <si>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</si>
  <si>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</si>
  <si>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</si>
  <si>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</si>
  <si>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</si>
  <si>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</si>
  <si>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</si>
  <si>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</si>
  <si>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</si>
  <si>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</si>
  <si>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</si>
  <si>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</si>
  <si>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</si>
  <si>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</si>
  <si>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</si>
  <si>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</si>
  <si>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</si>
  <si>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</si>
  <si>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</si>
  <si>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</si>
  <si>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</si>
  <si>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</si>
  <si>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</si>
  <si>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</si>
  <si>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</si>
  <si>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</si>
  <si>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</si>
  <si>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</si>
  <si>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</si>
  <si>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</si>
  <si>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</si>
  <si>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</si>
  <si>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</si>
  <si>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</si>
  <si>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</si>
  <si>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</si>
  <si>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</si>
  <si>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</si>
  <si>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</si>
  <si>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</si>
  <si>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</si>
  <si>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</si>
  <si>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</si>
  <si>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</si>
  <si>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</si>
  <si>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</si>
  <si>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</si>
  <si>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</si>
  <si>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</si>
  <si>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</si>
  <si>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</si>
  <si>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</si>
  <si>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</si>
  <si>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</si>
  <si>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</si>
  <si>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</si>
  <si>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</si>
  <si>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</si>
  <si>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</si>
  <si>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</si>
  <si>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</si>
  <si>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</si>
  <si>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</si>
  <si>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</si>
  <si>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</si>
  <si>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</si>
  <si>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</si>
  <si>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</si>
  <si>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</si>
  <si>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</si>
  <si>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</si>
  <si>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</si>
  <si>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</si>
  <si>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</si>
  <si>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</si>
  <si>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</si>
  <si>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</si>
  <si>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</si>
  <si>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</si>
  <si>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</si>
  <si>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</si>
  <si>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</si>
  <si>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</si>
  <si>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</si>
  <si>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</si>
  <si>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</si>
  <si>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</si>
  <si>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</si>
  <si>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</si>
  <si>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</si>
  <si>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</si>
  <si>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</si>
  <si>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</si>
  <si>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</si>
  <si>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</si>
  <si>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</si>
  <si>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</si>
  <si>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</si>
  <si>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</si>
  <si>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</si>
  <si>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</si>
  <si>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</si>
  <si>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</si>
  <si>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</si>
  <si>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</si>
  <si>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</si>
  <si>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</si>
  <si>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</si>
  <si>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</si>
  <si>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</si>
  <si>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</si>
  <si>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</si>
  <si>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</si>
  <si>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</si>
  <si>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</si>
  <si>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</si>
  <si>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</si>
  <si>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</si>
  <si>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</si>
  <si>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</si>
  <si>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</si>
  <si>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</si>
  <si>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</si>
  <si>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</si>
  <si>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</si>
  <si>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</si>
  <si>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</si>
  <si>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</si>
  <si>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</si>
  <si>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</si>
  <si>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</si>
  <si>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</si>
  <si>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</si>
  <si>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</si>
  <si>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</si>
  <si>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</si>
  <si>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</si>
  <si>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</si>
  <si>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</si>
  <si>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</si>
  <si>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</si>
  <si>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</si>
  <si>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</si>
  <si>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</si>
  <si>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</si>
  <si>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</si>
  <si>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</si>
  <si>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</si>
  <si>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</si>
  <si>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</si>
  <si>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</si>
  <si>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</si>
  <si>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</si>
  <si>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</si>
  <si>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</si>
  <si>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</si>
  <si>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</si>
  <si>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</si>
  <si>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</si>
  <si>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</si>
  <si>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</si>
  <si>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</si>
  <si>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</si>
  <si>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</si>
  <si>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</si>
  <si>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</si>
  <si>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</si>
  <si>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</si>
  <si>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</si>
  <si>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</si>
  <si>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</si>
  <si>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</si>
  <si>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</si>
  <si>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</si>
  <si>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</si>
  <si>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</si>
  <si>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</si>
  <si>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</si>
  <si>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</si>
  <si>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</si>
  <si>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</si>
  <si>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</si>
  <si>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</si>
  <si>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</si>
  <si>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</si>
  <si>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</si>
  <si>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</si>
  <si>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</si>
  <si>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</si>
  <si>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</si>
  <si>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</si>
  <si>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</si>
  <si>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</si>
  <si>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</si>
  <si>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</si>
  <si>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</si>
  <si>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</si>
  <si>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</si>
  <si>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</si>
  <si>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</si>
  <si>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</si>
  <si>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</si>
  <si>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</si>
  <si>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</si>
  <si>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</si>
  <si>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</si>
  <si>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</si>
  <si>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</si>
  <si>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</si>
  <si>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</si>
  <si>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</si>
  <si>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</si>
  <si>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</si>
  <si>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</si>
  <si>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</si>
  <si>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</si>
  <si>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</si>
  <si>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</si>
  <si>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</si>
  <si>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</si>
  <si>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</si>
  <si>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</si>
  <si>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</si>
  <si>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</si>
  <si>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</si>
  <si>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</si>
  <si>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</si>
  <si>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</si>
  <si>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</si>
  <si>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</si>
  <si>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</si>
  <si>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</si>
  <si>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</si>
  <si>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</si>
  <si>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</si>
  <si>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</si>
  <si>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</si>
  <si>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</si>
  <si>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</si>
  <si>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</si>
  <si>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</si>
  <si>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</si>
  <si>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</si>
  <si>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</si>
  <si>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</si>
  <si>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</si>
  <si>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</si>
  <si>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</si>
  <si>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</si>
  <si>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</si>
  <si>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</si>
  <si>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</si>
  <si>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</si>
  <si>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</si>
  <si>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</si>
  <si>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</si>
  <si>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</si>
  <si>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</si>
  <si>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</si>
  <si>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</si>
  <si>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</si>
  <si>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patient_id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</si>
  <si>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</si>
  <si>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</si>
  <si>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</si>
  <si>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</si>
  <si>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</si>
  <si>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</si>
  <si>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</si>
  <si>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</si>
  <si>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dosetracker</t>
  </si>
  <si>
    <t>customers</t>
  </si>
  <si>
    <t>surname</t>
  </si>
  <si>
    <t>cardid</t>
  </si>
  <si>
    <t>company</t>
  </si>
  <si>
    <t>mobile</t>
  </si>
  <si>
    <t>phonenumber</t>
  </si>
  <si>
    <t>a_base</t>
  </si>
  <si>
    <t>superadmin finished</t>
  </si>
  <si>
    <t>adverseevent</t>
  </si>
  <si>
    <t>git rm $(git ls-files --deleted)</t>
  </si>
  <si>
    <t>Commit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</si>
</sst>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  <xf numFmtId="0" fontId="6" fillId="2" borderId="0" xfId="0" applyFont="1" applyFill="1" applyAlignment="1">
      <alignment horizontal="right"/>
    </xf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git command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302474</xdr:colOff>
      <xdr:row>11</xdr:row>
      <xdr:rowOff>47626</xdr:rowOff>
    </xdr:from>
    <xdr:to>
      <xdr:col>2</xdr:col>
      <xdr:colOff>75599</xdr:colOff>
      <xdr:row>12</xdr:row>
      <xdr:rowOff>161926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02474" y="214312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tabSelected="1" workbookViewId="0"/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740</v>
      </c>
    </row>
    <row r="10" spans="2:8" x14ac:dyDescent="0.25">
      <c r="B10" s="111" t="s">
        <v>598</v>
      </c>
      <c r="C10" s="113"/>
      <c r="H10" s="109" t="s">
        <v>737</v>
      </c>
    </row>
    <row r="11" spans="2:8" x14ac:dyDescent="0.25">
      <c r="B11" s="111" t="s">
        <v>689</v>
      </c>
      <c r="C11" s="111"/>
      <c r="H11" s="109" t="s">
        <v>738</v>
      </c>
    </row>
    <row r="12" spans="2:8" x14ac:dyDescent="0.25">
      <c r="B12" s="107"/>
      <c r="H12" s="109" t="s">
        <v>739</v>
      </c>
    </row>
    <row r="13" spans="2:8" x14ac:dyDescent="0.25">
      <c r="B13" s="107"/>
    </row>
    <row r="14" spans="2:8" x14ac:dyDescent="0.25">
      <c r="B14" s="107" t="s">
        <v>772</v>
      </c>
    </row>
    <row r="15" spans="2:8" x14ac:dyDescent="0.25">
      <c r="B15" s="107"/>
    </row>
    <row r="16" spans="2:8" x14ac:dyDescent="0.25">
      <c r="B16" s="111" t="s">
        <v>725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714</v>
      </c>
    </row>
  </sheetData>
  <mergeCells count="6">
    <mergeCell ref="B17:E17"/>
    <mergeCell ref="B19:D19"/>
    <mergeCell ref="B9:D9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adverseevent</v>
      </c>
      <c r="G9" s="43" t="s">
        <v>773</v>
      </c>
      <c r="H9" s="43"/>
    </row>
    <row r="10" spans="1:11" x14ac:dyDescent="0.25">
      <c r="B10" s="10" t="s">
        <v>546</v>
      </c>
      <c r="E10" s="43" t="s">
        <v>774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775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763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764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765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766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767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768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769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765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770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771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767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768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756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adverseevent</v>
      </c>
      <c r="G9" s="43" t="s">
        <v>761</v>
      </c>
      <c r="H9" s="43"/>
    </row>
    <row r="10" spans="1:11" x14ac:dyDescent="0.25">
      <c r="B10" s="10" t="s">
        <v>546</v>
      </c>
      <c r="E10" s="43" t="s">
        <v>762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750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751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752</v>
      </c>
    </row>
    <row r="51" spans="2:9" x14ac:dyDescent="0.25">
      <c r="B51" s="10" t="s">
        <v>760</v>
      </c>
      <c r="D51" s="46" t="s">
        <v>759</v>
      </c>
    </row>
    <row r="53" spans="2:9" x14ac:dyDescent="0.25">
      <c r="B53" s="46" t="s">
        <v>753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754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758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756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754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755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757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756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748</v>
      </c>
      <c r="H13" s="12" t="str">
        <f>E13&amp;"."&amp;G13</f>
        <v>emails.reportofadopted</v>
      </c>
      <c r="K13" s="78" t="str">
        <f>RIGHT('Start project'!C24,LEN('Start project'!C24)-3)</f>
        <v>c:\wamp\www\github\dosetracker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c:\wamp\www\github\dosetracker\app\views\templates\email2.blade.php c:\wamp\www\github\dosetracker\app\views\emails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c:\wamp\www\github\dosetracker\app\views\emails\email2.blade.php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741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742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746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743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744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745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749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743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743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744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744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747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/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785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dosetracker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dosetracker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c:\wamp\www\github\dosetracker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H31" sqref="H31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652</v>
      </c>
      <c r="H3" s="85"/>
      <c r="I3" s="85"/>
      <c r="J3" s="86"/>
    </row>
    <row r="5" spans="1:10" x14ac:dyDescent="0.25">
      <c r="B5" s="90" t="s">
        <v>644</v>
      </c>
    </row>
    <row r="6" spans="1:10" x14ac:dyDescent="0.25">
      <c r="B6" s="99" t="s">
        <v>672</v>
      </c>
    </row>
    <row r="7" spans="1:10" x14ac:dyDescent="0.25">
      <c r="B7" s="42" t="s">
        <v>667</v>
      </c>
      <c r="C7" s="43" t="s">
        <v>669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668</v>
      </c>
      <c r="D11" s="87"/>
      <c r="E11" s="87"/>
    </row>
    <row r="13" spans="1:10" x14ac:dyDescent="0.25">
      <c r="B13" s="42" t="s">
        <v>670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655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671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673</v>
      </c>
    </row>
    <row r="20" spans="2:8" x14ac:dyDescent="0.25">
      <c r="B20" s="42" t="s">
        <v>674</v>
      </c>
    </row>
    <row r="21" spans="2:8" x14ac:dyDescent="0.25">
      <c r="B21" s="87" t="s">
        <v>86</v>
      </c>
      <c r="C21" s="97" t="s">
        <v>654</v>
      </c>
      <c r="D21" s="87"/>
      <c r="E21" s="87"/>
    </row>
    <row r="23" spans="2:8" x14ac:dyDescent="0.25">
      <c r="B23" s="42" t="s">
        <v>666</v>
      </c>
      <c r="D23" s="118" t="s">
        <v>796</v>
      </c>
      <c r="E23" s="43" t="s">
        <v>793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795</v>
      </c>
      <c r="D25" s="87"/>
      <c r="E25" s="87"/>
      <c r="G25" s="73" t="s">
        <v>640</v>
      </c>
    </row>
    <row r="26" spans="2:8" x14ac:dyDescent="0.25">
      <c r="B26" s="87" t="s">
        <v>86</v>
      </c>
      <c r="C26" s="97" t="str">
        <f>"git commit -m "&amp;A1&amp;E23&amp;A1</f>
        <v>git commit -m "superadmin finished"</v>
      </c>
      <c r="D26" s="87"/>
      <c r="E26" s="87"/>
      <c r="G26" s="42" t="s">
        <v>721</v>
      </c>
      <c r="H26" s="42" t="s">
        <v>722</v>
      </c>
    </row>
    <row r="27" spans="2:8" x14ac:dyDescent="0.25">
      <c r="B27" s="87" t="s">
        <v>86</v>
      </c>
      <c r="C27" s="97" t="s">
        <v>655</v>
      </c>
      <c r="D27" s="87"/>
      <c r="E27" s="87"/>
    </row>
    <row r="28" spans="2:8" x14ac:dyDescent="0.25">
      <c r="B28" s="87" t="s">
        <v>86</v>
      </c>
      <c r="C28" s="97" t="s">
        <v>671</v>
      </c>
      <c r="D28" s="87"/>
      <c r="E28" s="87"/>
    </row>
    <row r="29" spans="2:8" x14ac:dyDescent="0.25">
      <c r="B29" s="87"/>
      <c r="C29" s="97" t="s">
        <v>718</v>
      </c>
      <c r="D29" s="87"/>
      <c r="E29" s="87"/>
    </row>
    <row r="33" spans="2:14" x14ac:dyDescent="0.25">
      <c r="B33" s="42" t="s">
        <v>724</v>
      </c>
    </row>
    <row r="34" spans="2:14" x14ac:dyDescent="0.25">
      <c r="B34" s="87" t="s">
        <v>86</v>
      </c>
      <c r="C34" s="97" t="s">
        <v>723</v>
      </c>
      <c r="D34" s="87"/>
      <c r="E34" s="87"/>
    </row>
    <row r="37" spans="2:14" x14ac:dyDescent="0.25">
      <c r="B37" s="87" t="s">
        <v>86</v>
      </c>
      <c r="C37" s="97" t="s">
        <v>654</v>
      </c>
      <c r="D37" s="87"/>
      <c r="E37" s="87"/>
    </row>
    <row r="38" spans="2:14" x14ac:dyDescent="0.25">
      <c r="B38" s="87"/>
      <c r="C38" s="97" t="s">
        <v>671</v>
      </c>
      <c r="D38" s="87"/>
      <c r="E38" s="87"/>
    </row>
    <row r="39" spans="2:14" x14ac:dyDescent="0.25">
      <c r="B39" s="87"/>
      <c r="C39" s="97" t="s">
        <v>718</v>
      </c>
      <c r="D39" s="87"/>
      <c r="E39" s="87"/>
    </row>
    <row r="40" spans="2:14" x14ac:dyDescent="0.25">
      <c r="B40" s="42" t="s">
        <v>675</v>
      </c>
    </row>
    <row r="42" spans="2:14" x14ac:dyDescent="0.25">
      <c r="B42" s="42" t="s">
        <v>660</v>
      </c>
    </row>
    <row r="43" spans="2:14" x14ac:dyDescent="0.25">
      <c r="B43" s="42" t="s">
        <v>661</v>
      </c>
      <c r="K43" s="42" t="s">
        <v>659</v>
      </c>
    </row>
    <row r="44" spans="2:14" x14ac:dyDescent="0.25">
      <c r="B44" s="42" t="s">
        <v>662</v>
      </c>
      <c r="K44" s="88" t="s">
        <v>114</v>
      </c>
      <c r="L44" s="89" t="s">
        <v>657</v>
      </c>
      <c r="M44" s="89"/>
      <c r="N44" s="89"/>
    </row>
    <row r="45" spans="2:14" x14ac:dyDescent="0.25">
      <c r="B45" s="42" t="s">
        <v>663</v>
      </c>
      <c r="K45" s="42" t="s">
        <v>658</v>
      </c>
    </row>
    <row r="46" spans="2:14" x14ac:dyDescent="0.25">
      <c r="B46" s="87" t="s">
        <v>86</v>
      </c>
      <c r="C46" s="97" t="s">
        <v>664</v>
      </c>
      <c r="D46" s="87"/>
      <c r="E46" s="87"/>
    </row>
    <row r="47" spans="2:14" x14ac:dyDescent="0.25">
      <c r="B47" s="87" t="s">
        <v>86</v>
      </c>
      <c r="C47" s="97" t="s">
        <v>665</v>
      </c>
      <c r="D47" s="87"/>
      <c r="E47" s="87"/>
    </row>
    <row r="48" spans="2:14" x14ac:dyDescent="0.25">
      <c r="B48" s="91" t="s">
        <v>653</v>
      </c>
    </row>
    <row r="51" spans="2:5" x14ac:dyDescent="0.25">
      <c r="B51" s="42" t="s">
        <v>637</v>
      </c>
    </row>
    <row r="52" spans="2:5" x14ac:dyDescent="0.25">
      <c r="B52" s="87" t="s">
        <v>86</v>
      </c>
      <c r="C52" s="97" t="s">
        <v>636</v>
      </c>
      <c r="D52" s="87"/>
      <c r="E52" s="87"/>
    </row>
    <row r="53" spans="2:5" x14ac:dyDescent="0.25">
      <c r="B53" s="91" t="s">
        <v>645</v>
      </c>
    </row>
    <row r="54" spans="2:5" x14ac:dyDescent="0.25">
      <c r="B54" s="95" t="s">
        <v>646</v>
      </c>
      <c r="C54" s="93" t="s">
        <v>647</v>
      </c>
      <c r="D54" s="92"/>
      <c r="E54" s="42" t="s">
        <v>649</v>
      </c>
    </row>
    <row r="55" spans="2:5" x14ac:dyDescent="0.25">
      <c r="B55" s="95" t="s">
        <v>646</v>
      </c>
      <c r="C55" s="94" t="s">
        <v>648</v>
      </c>
      <c r="D55" s="92"/>
      <c r="E55" s="42" t="s">
        <v>650</v>
      </c>
    </row>
    <row r="56" spans="2:5" x14ac:dyDescent="0.25">
      <c r="B56" s="95"/>
      <c r="C56" s="95" t="s">
        <v>651</v>
      </c>
      <c r="D56" s="95"/>
      <c r="E56" s="42" t="s">
        <v>651</v>
      </c>
    </row>
    <row r="59" spans="2:5" x14ac:dyDescent="0.25">
      <c r="B59" s="99" t="s">
        <v>685</v>
      </c>
    </row>
    <row r="60" spans="2:5" x14ac:dyDescent="0.25">
      <c r="B60" s="42" t="s">
        <v>676</v>
      </c>
      <c r="C60" s="43" t="s">
        <v>575</v>
      </c>
      <c r="D60" s="43"/>
    </row>
    <row r="61" spans="2:5" x14ac:dyDescent="0.25">
      <c r="B61" s="87" t="s">
        <v>86</v>
      </c>
      <c r="C61" s="97" t="str">
        <f>"git branch "&amp;C60</f>
        <v>git branch two</v>
      </c>
      <c r="D61" s="87"/>
      <c r="E61" s="87"/>
    </row>
    <row r="62" spans="2:5" x14ac:dyDescent="0.25">
      <c r="B62" s="87" t="s">
        <v>86</v>
      </c>
      <c r="C62" s="97" t="str">
        <f>"git checkout "&amp;C60</f>
        <v>git checkout two</v>
      </c>
      <c r="D62" s="87"/>
      <c r="E62" s="87"/>
    </row>
    <row r="64" spans="2:5" x14ac:dyDescent="0.25">
      <c r="B64" s="42" t="s">
        <v>677</v>
      </c>
    </row>
    <row r="65" spans="2:7" x14ac:dyDescent="0.25">
      <c r="B65" s="42" t="s">
        <v>678</v>
      </c>
    </row>
    <row r="66" spans="2:7" x14ac:dyDescent="0.25">
      <c r="D66" s="42" t="s">
        <v>679</v>
      </c>
      <c r="E66" s="43" t="s">
        <v>720</v>
      </c>
      <c r="F66" s="43"/>
    </row>
    <row r="67" spans="2:7" x14ac:dyDescent="0.25">
      <c r="B67" s="87" t="s">
        <v>86</v>
      </c>
      <c r="C67" s="97" t="s">
        <v>641</v>
      </c>
      <c r="D67" s="87"/>
      <c r="E67" s="87"/>
    </row>
    <row r="68" spans="2:7" x14ac:dyDescent="0.25">
      <c r="D68" s="42" t="s">
        <v>722</v>
      </c>
      <c r="G68" s="42" t="s">
        <v>721</v>
      </c>
    </row>
    <row r="69" spans="2:7" x14ac:dyDescent="0.25">
      <c r="B69" s="87" t="s">
        <v>86</v>
      </c>
      <c r="C69" s="97" t="str">
        <f>"git commit -m "&amp;$A$1&amp;E66&amp;$A$1</f>
        <v>git commit -m "fixing request bug"</v>
      </c>
      <c r="D69" s="87"/>
      <c r="E69" s="87"/>
    </row>
    <row r="70" spans="2:7" x14ac:dyDescent="0.25">
      <c r="B70" s="87" t="s">
        <v>86</v>
      </c>
      <c r="C70" s="97" t="str">
        <f>"git push origin "&amp;C60</f>
        <v>git push origin two</v>
      </c>
      <c r="D70" s="87"/>
      <c r="E70" s="87"/>
    </row>
    <row r="72" spans="2:7" x14ac:dyDescent="0.25">
      <c r="B72" s="87" t="s">
        <v>86</v>
      </c>
      <c r="C72" s="97" t="str">
        <f>"git pull origin "&amp;C60</f>
        <v>git pull origin two</v>
      </c>
      <c r="D72" s="87"/>
      <c r="E72" s="87"/>
      <c r="F72" s="42" t="s">
        <v>680</v>
      </c>
    </row>
    <row r="74" spans="2:7" x14ac:dyDescent="0.25">
      <c r="B74" s="42" t="s">
        <v>681</v>
      </c>
    </row>
    <row r="75" spans="2:7" x14ac:dyDescent="0.25">
      <c r="B75" s="87" t="s">
        <v>86</v>
      </c>
      <c r="C75" s="97" t="s">
        <v>682</v>
      </c>
      <c r="D75" s="87"/>
      <c r="E75" s="87"/>
    </row>
    <row r="76" spans="2:7" x14ac:dyDescent="0.25">
      <c r="B76" s="87" t="s">
        <v>86</v>
      </c>
      <c r="C76" s="97" t="str">
        <f>"git merge "&amp;C60</f>
        <v>git merge two</v>
      </c>
      <c r="D76" s="87"/>
      <c r="E76" s="87"/>
    </row>
    <row r="77" spans="2:7" x14ac:dyDescent="0.25">
      <c r="B77" s="87" t="s">
        <v>86</v>
      </c>
      <c r="C77" s="97" t="s">
        <v>656</v>
      </c>
      <c r="D77" s="87"/>
      <c r="E77" s="87"/>
    </row>
    <row r="79" spans="2:7" x14ac:dyDescent="0.25">
      <c r="B79" s="42" t="s">
        <v>684</v>
      </c>
    </row>
    <row r="80" spans="2:7" x14ac:dyDescent="0.25">
      <c r="B80" s="42" t="s">
        <v>683</v>
      </c>
    </row>
    <row r="81" spans="2:5" x14ac:dyDescent="0.25">
      <c r="B81" s="88" t="s">
        <v>114</v>
      </c>
      <c r="C81" s="89" t="str">
        <f>"git branch -d "&amp;C60</f>
        <v>git branch -d two</v>
      </c>
      <c r="D81" s="100"/>
      <c r="E81" s="100"/>
    </row>
    <row r="82" spans="2:5" x14ac:dyDescent="0.25">
      <c r="B82" s="88" t="s">
        <v>114</v>
      </c>
      <c r="C82" s="89" t="str">
        <f>"git push origin --delete "&amp;C60</f>
        <v>git push origin --delete two</v>
      </c>
      <c r="D82" s="100"/>
      <c r="E82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687</v>
      </c>
    </row>
    <row r="4" spans="2:7" x14ac:dyDescent="0.25">
      <c r="B4" s="10" t="s">
        <v>688</v>
      </c>
    </row>
    <row r="5" spans="2:7" x14ac:dyDescent="0.25">
      <c r="B5" s="10" t="s">
        <v>715</v>
      </c>
    </row>
    <row r="6" spans="2:7" x14ac:dyDescent="0.25">
      <c r="B6" s="87" t="s">
        <v>86</v>
      </c>
      <c r="C6" s="97" t="s">
        <v>686</v>
      </c>
      <c r="D6" s="97"/>
      <c r="E6" s="97"/>
      <c r="F6" s="97"/>
      <c r="G6" s="97"/>
    </row>
    <row r="8" spans="2:7" x14ac:dyDescent="0.25">
      <c r="B8" s="10" t="s">
        <v>716</v>
      </c>
    </row>
    <row r="9" spans="2:7" x14ac:dyDescent="0.25">
      <c r="B9" s="87" t="s">
        <v>86</v>
      </c>
      <c r="C9" s="97" t="s">
        <v>717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dosetracker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c:\wamp\www\github\dosetracker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c:\wamp\www\github\dosetracker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794</v>
      </c>
      <c r="E33" s="19" t="s">
        <v>376</v>
      </c>
      <c r="G33" s="12" t="s">
        <v>377</v>
      </c>
      <c r="H33" s="61" t="str">
        <f>D33</f>
        <v>adverseevent</v>
      </c>
    </row>
    <row r="34" spans="2:8" x14ac:dyDescent="0.25">
      <c r="B34" s="10" t="s">
        <v>379</v>
      </c>
      <c r="C34" s="19"/>
      <c r="D34" s="9" t="s">
        <v>792</v>
      </c>
      <c r="E34" s="19" t="str">
        <f>E33&amp;D33&amp;"/"</f>
        <v>app/views/adverseevent/</v>
      </c>
      <c r="G34" s="12" t="s">
        <v>380</v>
      </c>
      <c r="H34" s="61" t="str">
        <f>D34&amp;".blade.php"</f>
        <v>a_base.blade.php</v>
      </c>
    </row>
    <row r="35" spans="2:8" x14ac:dyDescent="0.25">
      <c r="B35" s="17" t="s">
        <v>86</v>
      </c>
      <c r="C35" s="17" t="str">
        <f>"mkdir "&amp;E33&amp;D33</f>
        <v>mkdir app/views/adverseevent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--path="app/views/adverseevent" a_base</v>
      </c>
      <c r="D36" s="17"/>
      <c r="E36" s="17"/>
      <c r="F36" s="17"/>
      <c r="G36" s="17"/>
      <c r="H36" s="12" t="str">
        <f>UPPER(LEFT(D33,1))&amp;RIGHT(D33,LEN(D33)-1)&amp;"Controller"</f>
        <v>AdverseeventController</v>
      </c>
    </row>
    <row r="37" spans="2:8" x14ac:dyDescent="0.25">
      <c r="B37" s="17" t="s">
        <v>86</v>
      </c>
      <c r="C37" s="17" t="str">
        <f>A4&amp;B5&amp;H36</f>
        <v>php artisan generate:controller AdverseeventController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app/views/adverseevent/a_base.blade.php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app/Controllers/AdverseeventController.php</v>
      </c>
      <c r="G48" s="12" t="str">
        <f>UPPER(LEFT(D34,1))&amp;RIGHT(D34,LEN(D34)-1)</f>
        <v>A_base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View::make('adverseevent.a_base')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-&gt;with('title','a_base');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Route::controller('adverseevent','AdverseeventController');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dosetracker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c:\wamp\www\github\dosetracker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c:\wamp\www\github\dosetracker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783</v>
      </c>
      <c r="D31" s="9"/>
      <c r="F31" s="46" t="str">
        <f>"   'database'  =&gt; '"&amp;C31&amp;"',"</f>
        <v xml:space="preserve">   'database'  =&gt; 'healmy5_sentrytest2',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719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--fields="cardid:string,name:string,surname:string,company:string,mobile:string,phonenumber:string"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786</v>
      </c>
      <c r="F36" s="12" t="str">
        <f>LEFT(D36,LEN(D36)-1)</f>
        <v>customer</v>
      </c>
      <c r="G36" s="12" t="str">
        <f>UPPER(LEFT(F36,1))&amp;RIGHT(F36,LEN(F36)-1)</f>
        <v>Customer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788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cardid:string</v>
      </c>
      <c r="O38" s="60" t="str">
        <f>IF(AND(G38&lt;&gt;"",H38&lt;&gt;""),","&amp;G38&amp;":"&amp;H38,"")</f>
        <v/>
      </c>
      <c r="P38" s="60" t="str">
        <f>P37&amp;N38</f>
        <v>cardid:string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160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,name:string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cardid:string,name:string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 t="s">
        <v>787</v>
      </c>
      <c r="D40" s="9" t="s">
        <v>93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0" t="str">
        <f t="shared" si="2"/>
        <v>,surname:string</v>
      </c>
      <c r="O40" s="60" t="str">
        <f t="shared" si="3"/>
        <v/>
      </c>
      <c r="P40" s="60" t="str">
        <f t="shared" si="4"/>
        <v>cardid:string,name:string,surname:string</v>
      </c>
      <c r="Q40" s="60" t="str">
        <f t="shared" si="4"/>
        <v/>
      </c>
    </row>
    <row r="41" spans="2:19" x14ac:dyDescent="0.25">
      <c r="B41" s="10" t="s">
        <v>66</v>
      </c>
      <c r="C41" s="9" t="s">
        <v>789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0" t="str">
        <f t="shared" si="2"/>
        <v>,company:string</v>
      </c>
      <c r="O41" s="60" t="str">
        <f t="shared" si="3"/>
        <v/>
      </c>
      <c r="P41" s="60" t="str">
        <f t="shared" si="4"/>
        <v>cardid:string,name:string,surname:string,company:string</v>
      </c>
      <c r="Q41" s="60" t="str">
        <f t="shared" si="4"/>
        <v/>
      </c>
    </row>
    <row r="42" spans="2:19" x14ac:dyDescent="0.25">
      <c r="B42" s="10" t="s">
        <v>67</v>
      </c>
      <c r="C42" s="9" t="s">
        <v>790</v>
      </c>
      <c r="D42" s="9" t="s">
        <v>93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0" t="str">
        <f t="shared" si="2"/>
        <v>,mobile:string</v>
      </c>
      <c r="O42" s="60" t="str">
        <f t="shared" si="3"/>
        <v/>
      </c>
      <c r="P42" s="60" t="str">
        <f t="shared" si="4"/>
        <v>cardid:string,name:string,surname:string,company:string,mobile:string</v>
      </c>
      <c r="Q42" s="60" t="str">
        <f t="shared" si="4"/>
        <v/>
      </c>
    </row>
    <row r="43" spans="2:19" x14ac:dyDescent="0.25">
      <c r="B43" s="10" t="s">
        <v>68</v>
      </c>
      <c r="C43" s="9" t="s">
        <v>791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0" t="str">
        <f t="shared" si="2"/>
        <v>,phonenumber:string</v>
      </c>
      <c r="O43" s="60" t="str">
        <f t="shared" si="3"/>
        <v/>
      </c>
      <c r="P43" s="60" t="str">
        <f t="shared" si="4"/>
        <v>cardid:string,name:string,surname:string,company:string,mobile:string,phonenumber:string</v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>cardid:string,name:string,surname:string,company:string,mobile:string,phonenumber:string</v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>cardid:string,name:string,surname:string,company:string,mobile:string,phonenumber:string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cardid:string,name:string,surname:string,company:string,mobile:string,phonenumber:string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cardid:string,name:string,surname:string,company:string,mobile:string,phonenumber:string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create_customers_table --fields="cardid:string,name:string,surname:string,company:string,mobile:string,phonenumber:string"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Customer</v>
      </c>
      <c r="D53" s="17"/>
      <c r="E53" s="17"/>
      <c r="F53" s="17"/>
      <c r="G53" s="17"/>
    </row>
    <row r="54" spans="2:11" x14ac:dyDescent="0.25">
      <c r="J54" s="10" t="s">
        <v>777</v>
      </c>
    </row>
    <row r="55" spans="2:11" x14ac:dyDescent="0.25">
      <c r="J55" s="10" t="s">
        <v>778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customers</v>
      </c>
    </row>
    <row r="58" spans="2:11" x14ac:dyDescent="0.25">
      <c r="B58" s="10" t="s">
        <v>260</v>
      </c>
      <c r="D58" s="9" t="s">
        <v>776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add_patient_id_to_customers_table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781</v>
      </c>
    </row>
    <row r="69" spans="2:11" x14ac:dyDescent="0.25"/>
    <row r="70" spans="2:11" x14ac:dyDescent="0.25">
      <c r="B70" s="10" t="s">
        <v>779</v>
      </c>
      <c r="C70" s="43" t="s">
        <v>113</v>
      </c>
      <c r="D70" s="43"/>
      <c r="E70" s="12" t="str">
        <f>LEFT(C70,LEN(C70)-1)</f>
        <v>user</v>
      </c>
    </row>
    <row r="71" spans="2:11" x14ac:dyDescent="0.25">
      <c r="B71" s="10" t="s">
        <v>780</v>
      </c>
      <c r="C71" s="43" t="s">
        <v>784</v>
      </c>
      <c r="D71" s="43"/>
      <c r="E71" s="12" t="str">
        <f>LEFT(C71,LEN(C71)-1)</f>
        <v>group</v>
      </c>
    </row>
    <row r="72" spans="2:11" x14ac:dyDescent="0.25"/>
    <row r="73" spans="2:11" x14ac:dyDescent="0.25">
      <c r="B73" s="10" t="s">
        <v>782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add_group_id_to_users_table --fields="group_id:integer"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add_user_id_to_groups_table --fields="user_id:integer"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users groups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726</v>
      </c>
    </row>
    <row r="5" spans="2:13" x14ac:dyDescent="0.25">
      <c r="B5" s="10" t="s">
        <v>728</v>
      </c>
      <c r="E5" s="10" t="s">
        <v>727</v>
      </c>
      <c r="G5" s="10" t="s">
        <v>734</v>
      </c>
      <c r="J5" s="78" t="s">
        <v>735</v>
      </c>
    </row>
    <row r="6" spans="2:13" x14ac:dyDescent="0.25">
      <c r="B6" s="43" t="s">
        <v>113</v>
      </c>
      <c r="C6" s="43"/>
      <c r="E6" s="23" t="s">
        <v>729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729</v>
      </c>
    </row>
    <row r="25" spans="12:12" x14ac:dyDescent="0.25">
      <c r="L25" s="63" t="s">
        <v>730</v>
      </c>
    </row>
    <row r="26" spans="12:12" x14ac:dyDescent="0.25">
      <c r="L26" s="63" t="s">
        <v>731</v>
      </c>
    </row>
    <row r="27" spans="12:12" x14ac:dyDescent="0.25">
      <c r="L27" s="63" t="s">
        <v>732</v>
      </c>
    </row>
    <row r="28" spans="12:12" x14ac:dyDescent="0.25">
      <c r="L28" s="63" t="s">
        <v>733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702</v>
      </c>
      <c r="B1" s="101" t="s">
        <v>712</v>
      </c>
    </row>
    <row r="2" spans="1:10" s="101" customFormat="1" x14ac:dyDescent="0.25">
      <c r="A2" s="104" t="s">
        <v>276</v>
      </c>
      <c r="B2" s="101" t="s">
        <v>713</v>
      </c>
    </row>
    <row r="3" spans="1:10" s="101" customFormat="1" x14ac:dyDescent="0.25">
      <c r="A3" s="101" t="s">
        <v>710</v>
      </c>
    </row>
    <row r="5" spans="1:10" x14ac:dyDescent="0.25">
      <c r="B5" s="10" t="s">
        <v>122</v>
      </c>
      <c r="C5" s="42" t="str">
        <f>IF('tables and models'!D36&lt;&gt;"",'tables and models'!D36,"")</f>
        <v>customers</v>
      </c>
      <c r="E5" s="12" t="str">
        <f>LEFT(C5,LEN(C5)-1)</f>
        <v>customer</v>
      </c>
      <c r="F5" s="12" t="str">
        <f>UPPER(LEFT(E5,1))&amp;RIGHT(E5,LEN(E5)-1)</f>
        <v>Customer</v>
      </c>
    </row>
    <row r="8" spans="1:10" x14ac:dyDescent="0.25">
      <c r="C8" s="10" t="s">
        <v>354</v>
      </c>
      <c r="D8" s="10" t="s">
        <v>690</v>
      </c>
      <c r="E8" s="10" t="s">
        <v>691</v>
      </c>
      <c r="H8" s="10" t="s">
        <v>354</v>
      </c>
      <c r="I8" s="10" t="s">
        <v>690</v>
      </c>
      <c r="J8" s="10" t="s">
        <v>691</v>
      </c>
    </row>
    <row r="9" spans="1:10" x14ac:dyDescent="0.25">
      <c r="B9" s="10" t="s">
        <v>63</v>
      </c>
      <c r="C9" s="42" t="str">
        <f>IF('tables and models'!C38&lt;&gt;"",'tables and models'!C38,"")</f>
        <v>cardid</v>
      </c>
      <c r="D9" s="102" t="s">
        <v>692</v>
      </c>
      <c r="E9" s="103" t="s">
        <v>700</v>
      </c>
      <c r="G9" s="10" t="s">
        <v>73</v>
      </c>
      <c r="H9" s="42" t="str">
        <f>IF('tables and models'!G38&lt;&gt;"",'tables and models'!G38,"")</f>
        <v/>
      </c>
      <c r="I9" s="102" t="s">
        <v>692</v>
      </c>
      <c r="J9" s="43" t="s">
        <v>703</v>
      </c>
    </row>
    <row r="10" spans="1:10" x14ac:dyDescent="0.25">
      <c r="B10" s="10" t="s">
        <v>64</v>
      </c>
      <c r="C10" s="42" t="str">
        <f>IF('tables and models'!C39&lt;&gt;"",'tables and models'!C39,"")</f>
        <v>name</v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>surname</v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>company</v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>mobile</v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>phonenumber</v>
      </c>
      <c r="D14" s="102" t="s">
        <v>692</v>
      </c>
      <c r="E14" s="43" t="s">
        <v>701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707</v>
      </c>
    </row>
    <row r="22" spans="2:11" x14ac:dyDescent="0.25">
      <c r="B22" s="10" t="s">
        <v>697</v>
      </c>
      <c r="C22" s="43" t="s">
        <v>698</v>
      </c>
      <c r="D22" s="43"/>
    </row>
    <row r="24" spans="2:11" x14ac:dyDescent="0.25">
      <c r="B24" s="46" t="str">
        <f>"    $"&amp;C22&amp;"    =    "&amp;F5&amp;"::"</f>
        <v xml:space="preserve">    $myvotes    =    Customer::</v>
      </c>
      <c r="C24" s="46"/>
      <c r="D24" s="46"/>
      <c r="E24" s="46"/>
      <c r="F24" s="46"/>
      <c r="H24" s="10" t="s">
        <v>704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where('cardid'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-&gt;where('phonenumber'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699</v>
      </c>
      <c r="C36" s="46"/>
      <c r="D36" s="46"/>
      <c r="E36" s="46"/>
      <c r="F36" s="46"/>
    </row>
    <row r="38" spans="2:11" x14ac:dyDescent="0.25">
      <c r="B38" s="105" t="s">
        <v>705</v>
      </c>
    </row>
    <row r="39" spans="2:11" x14ac:dyDescent="0.25">
      <c r="B39" s="10" t="s">
        <v>706</v>
      </c>
      <c r="E39" s="10" t="str">
        <f>F5&amp;".php"</f>
        <v>Customer.php</v>
      </c>
    </row>
    <row r="40" spans="2:11" x14ac:dyDescent="0.25">
      <c r="B40" s="10" t="s">
        <v>709</v>
      </c>
      <c r="C40" s="43" t="s">
        <v>711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708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$query-&gt;where('cardid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696</v>
      </c>
    </row>
    <row r="56" spans="2:2" x14ac:dyDescent="0.25">
      <c r="B56" s="40" t="s">
        <v>692</v>
      </c>
    </row>
    <row r="57" spans="2:2" x14ac:dyDescent="0.25">
      <c r="B57" s="39" t="s">
        <v>693</v>
      </c>
    </row>
    <row r="58" spans="2:2" x14ac:dyDescent="0.25">
      <c r="B58" s="39" t="s">
        <v>694</v>
      </c>
    </row>
    <row r="59" spans="2:2" x14ac:dyDescent="0.25">
      <c r="B59" s="39" t="s">
        <v>695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61" sqref="A61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34" workbookViewId="0">
      <selection activeCell="H45" sqref="H45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736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2014-02-07T22:51:42Z</dcterms:modified>
</cp:coreProperties>
</file>