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20490" windowHeight="7155" activeTab="1"/>
  </bookViews>
  <sheets>
    <sheet name="Hoja1" sheetId="1" r:id="rId1"/>
    <sheet name="arrayBuilder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V3" i="2"/>
  <c r="W3" i="2"/>
  <c r="X3" i="2"/>
  <c r="U3" i="2"/>
  <c r="O3" i="2"/>
  <c r="N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P3" i="2"/>
  <c r="Q3" i="2"/>
  <c r="L3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  <c r="K4" i="2"/>
  <c r="K5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E3" i="2"/>
  <c r="D3" i="2"/>
  <c r="C3" i="2"/>
  <c r="B3" i="2"/>
  <c r="A3" i="2"/>
  <c r="F1" i="1"/>
  <c r="C1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Q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G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C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I3" i="2" l="1"/>
  <c r="J30" i="2"/>
  <c r="H30" i="2"/>
  <c r="I29" i="2"/>
  <c r="J28" i="2"/>
  <c r="H28" i="2"/>
  <c r="I27" i="2"/>
  <c r="J26" i="2"/>
  <c r="H26" i="2"/>
  <c r="I25" i="2"/>
  <c r="J24" i="2"/>
  <c r="H24" i="2"/>
  <c r="I23" i="2"/>
  <c r="J22" i="2"/>
  <c r="H22" i="2"/>
  <c r="I21" i="2"/>
  <c r="J20" i="2"/>
  <c r="H20" i="2"/>
  <c r="I19" i="2"/>
  <c r="J18" i="2"/>
  <c r="H18" i="2"/>
  <c r="I17" i="2"/>
  <c r="J16" i="2"/>
  <c r="H16" i="2"/>
  <c r="I15" i="2"/>
  <c r="J14" i="2"/>
  <c r="H14" i="2"/>
  <c r="I13" i="2"/>
  <c r="J12" i="2"/>
  <c r="H12" i="2"/>
  <c r="I11" i="2"/>
  <c r="J10" i="2"/>
  <c r="H10" i="2"/>
  <c r="I9" i="2"/>
  <c r="J8" i="2"/>
  <c r="H8" i="2"/>
  <c r="I7" i="2"/>
  <c r="J6" i="2"/>
  <c r="H6" i="2"/>
  <c r="I5" i="2"/>
  <c r="J4" i="2"/>
  <c r="H4" i="2"/>
  <c r="H3" i="2"/>
  <c r="M3" i="2" s="1"/>
  <c r="L4" i="2" s="1"/>
  <c r="M4" i="2" s="1"/>
  <c r="L5" i="2" s="1"/>
  <c r="M5" i="2" s="1"/>
  <c r="L6" i="2" s="1"/>
  <c r="M6" i="2" s="1"/>
  <c r="L7" i="2" s="1"/>
  <c r="M7" i="2" s="1"/>
  <c r="L8" i="2" s="1"/>
  <c r="M8" i="2" s="1"/>
  <c r="L9" i="2" s="1"/>
  <c r="M9" i="2" s="1"/>
  <c r="L10" i="2" s="1"/>
  <c r="M10" i="2" s="1"/>
  <c r="L11" i="2" s="1"/>
  <c r="M11" i="2" s="1"/>
  <c r="L12" i="2" s="1"/>
  <c r="M12" i="2" s="1"/>
  <c r="L13" i="2" s="1"/>
  <c r="M13" i="2" s="1"/>
  <c r="L14" i="2" s="1"/>
  <c r="M14" i="2" s="1"/>
  <c r="L15" i="2" s="1"/>
  <c r="M15" i="2" s="1"/>
  <c r="L16" i="2" s="1"/>
  <c r="M16" i="2" s="1"/>
  <c r="L17" i="2" s="1"/>
  <c r="M17" i="2" s="1"/>
  <c r="L18" i="2" s="1"/>
  <c r="M18" i="2" s="1"/>
  <c r="L19" i="2" s="1"/>
  <c r="M19" i="2" s="1"/>
  <c r="L20" i="2" s="1"/>
  <c r="M20" i="2" s="1"/>
  <c r="L21" i="2" s="1"/>
  <c r="M21" i="2" s="1"/>
  <c r="L22" i="2" s="1"/>
  <c r="M22" i="2" s="1"/>
  <c r="L23" i="2" s="1"/>
  <c r="M23" i="2" s="1"/>
  <c r="L24" i="2" s="1"/>
  <c r="M24" i="2" s="1"/>
  <c r="L25" i="2" s="1"/>
  <c r="M25" i="2" s="1"/>
  <c r="L26" i="2" s="1"/>
  <c r="M26" i="2" s="1"/>
  <c r="L27" i="2" s="1"/>
  <c r="M27" i="2" s="1"/>
  <c r="L28" i="2" s="1"/>
  <c r="M28" i="2" s="1"/>
  <c r="L29" i="2" s="1"/>
  <c r="M29" i="2" s="1"/>
  <c r="L30" i="2" s="1"/>
  <c r="M30" i="2" s="1"/>
  <c r="J3" i="2"/>
  <c r="I30" i="2"/>
  <c r="J29" i="2"/>
  <c r="H29" i="2"/>
  <c r="I28" i="2"/>
  <c r="J27" i="2"/>
  <c r="H27" i="2"/>
  <c r="I26" i="2"/>
  <c r="J25" i="2"/>
  <c r="H25" i="2"/>
  <c r="I24" i="2"/>
  <c r="J23" i="2"/>
  <c r="H23" i="2"/>
  <c r="I22" i="2"/>
  <c r="J21" i="2"/>
  <c r="H21" i="2"/>
  <c r="I20" i="2"/>
  <c r="J19" i="2"/>
  <c r="H19" i="2"/>
  <c r="I18" i="2"/>
  <c r="J17" i="2"/>
  <c r="H17" i="2"/>
  <c r="I16" i="2"/>
  <c r="J15" i="2"/>
  <c r="H15" i="2"/>
  <c r="I14" i="2"/>
  <c r="J13" i="2"/>
  <c r="H13" i="2"/>
  <c r="I12" i="2"/>
  <c r="J11" i="2"/>
  <c r="H11" i="2"/>
  <c r="I10" i="2"/>
  <c r="J9" i="2"/>
  <c r="H9" i="2"/>
  <c r="I8" i="2"/>
  <c r="J7" i="2"/>
  <c r="H7" i="2"/>
  <c r="I6" i="2"/>
  <c r="J5" i="2"/>
  <c r="H5" i="2"/>
  <c r="I4" i="2"/>
  <c r="D1" i="1"/>
  <c r="I1" i="1"/>
  <c r="E1" i="1"/>
  <c r="G1" i="1" l="1"/>
  <c r="L1" i="1"/>
  <c r="K1" i="1" l="1"/>
  <c r="H1" i="1"/>
  <c r="J1" i="1" s="1"/>
  <c r="P1" i="1"/>
  <c r="M1" i="1" l="1"/>
  <c r="O1" i="1"/>
  <c r="S1" i="1" s="1"/>
  <c r="N1" i="1"/>
  <c r="Q1" i="1" l="1"/>
  <c r="R1" i="1" s="1"/>
</calcChain>
</file>

<file path=xl/sharedStrings.xml><?xml version="1.0" encoding="utf-8"?>
<sst xmlns="http://schemas.openxmlformats.org/spreadsheetml/2006/main" count="307" uniqueCount="145">
  <si>
    <t>if ($('#dparameters').html().trim()==2) { var dataparameter=[['ZT','left','Zone Temperature','smoothedLine'],['ZRVS','right','Zone Reheat Valve Signal (%)','column'],['OAT','left','Outdoor/Air Temp (temp)','smoothedLine']]; }</t>
  </si>
  <si>
    <t>if ($('#dparameters').html().trim()==3) { var dataparameter=[['MAT','left','Mixed/Air Temp','smoothedLine'],['OADPS','right','Outdoor/Air Damper Position Signal (%)','column'],['OAF','right','Outdoor/Air Fraction temp','column'],['OAT','left','Outdoor/Air Temp (temp)','smoothedLine'],['RAT','left','Return/Air Temp','smoothedLine']]; }</t>
  </si>
  <si>
    <t>if ($('#dparameters').html().trim()==4) { var dataparameter=[['OAT','left','Outdoor/Air Temp (temp)','smoothedLine'],['OADPS','right','Outdoor/Air Damper Position Signal (%)','column'],['OAF','right','Outdoor/Air Fraction temp','column']]; }</t>
  </si>
  <si>
    <t>if ($('#dparameters').html().trim()==5) { var dataparameter=[['OAT','left','Outdoor/Air Temp (temp)','smoothedLine'],['RAT','left','Return/Air Temp','smoothedLine'],['OADPS','right','Outdoor/Air Damper Position Signal (%)','column']]; }</t>
  </si>
  <si>
    <t>if ($('#dparameters').html().trim()==6) { var dataparameter=[['OAT','left','Outdoor/Air Temp (temp)','smoothedLine'],['OADPS','right','Outdoor/Air Damper Position Signal (%)','column']]; }</t>
  </si>
  <si>
    <t>if ($('#dparameters').html().trim()==7) { var dataparameter=[['CCV','right','Cooling/Coil Valve Signal (%)','column'],['DATSP','left','Discharge/Air Temp Set Point','smoothedLine'],['OADPS','right','Outdoor/Air Damper Position Signal (%)','column'],['OAT','left','Outdoor/Air Temp (temp)','smoothedLine']]; }</t>
  </si>
  <si>
    <t>if ($('#dparameters').html().trim()==8) { var dataparameter=[['CCV','right','Cooling/Coil Valve Signal (%)','column'],['OADPS','right','Outdoor/Air Damper Position Signal (%)','column'],['OAT','left','Outdoor/Air Temp (temp)','smoothedLine']]; }</t>
  </si>
  <si>
    <t>if ($('#dparameters').html().trim()==9) { var dataparameter=[['CCV','right','Cooling/Coil Valve Signal (%)','column'],['OADPS','right','Outdoor/Air Damper Position Signal (%)','column']]; }</t>
  </si>
  <si>
    <t>if ($('#dparameters').html().trim()==10) { var dataparameter=[['DAT','left','Discharge/Air Temp','smoothedLine'],['MAT','left','Mixed/Air Temp','smoothedLine'],['OAT','left','Outdoor/Air Temp (temp)','smoothedLine'],['RAT','left','Return/Air Temp','smoothedLine']]; }</t>
  </si>
  <si>
    <t>if ($('#dparameters').html().trim()==11) { var dataparameter=[['CCV','right','Cooling/Coil Valve Signal (%)','column'],['HCVS','right','Heating/Coil Valve Signal (%)','column'],['OAT','left','Outdoor/Air Temp (temp)','smoothedLine']]; }</t>
  </si>
  <si>
    <t>if ($('#dparameters').html().trim()==12) { var dataparameter=[['ChWST','left','Chilled/Water Supply Temp','smoothedLine'],['OAT','left','Outdoor/Air Temp (temp)','smoothedLine']]; }</t>
  </si>
  <si>
    <t>if ($('#dparameters').html().trim()==13) { var dataparameter=[['ChWST','left','Chilled/Water Supply Temp','smoothedLine'],['CCV','right','Cooling/Coil Valve Signal (%)','column'],['OAT','left','Outdoor/Air Temp (temp)','smoothedLine']]; }</t>
  </si>
  <si>
    <t>if ($('#dparameters').html().trim()==14) { var dataparameter=[['ChWRT','left','Chilled/Water Return Temp','smoothedLine'],['ChWST','left','Chilled/Water Supply Temp','smoothedLine'],['OAT','left','Outdoor/Air Temp (temp)','smoothedLine']]; }</t>
  </si>
  <si>
    <t>if ($('#dparameters').html().trim()==16) { var dataparameter=[['HWST','left','Hot/Water Supply Temp','smoothedLine'],['OAT','left','Outdoor/Air Temp (temp)','smoothedLine']]; }</t>
  </si>
  <si>
    <t>if ($('#dparameters').html().trim()==17) { var dataparameter=[['HWRT','left','Hot/Water Return Temp','smoothedLine'],['HWST','left','Hot/Water Supply Temp','smoothedLine'],['OAT','left','Outdoor/Air Temp (temp)','smoothedLine']]; }</t>
  </si>
  <si>
    <t>if ($('#dparameters').html().trim()==18) { var dataparameter=[['HWLDP','left','Hot/Water Loop Differential Pressure','smoothedLine'],['HCVS','right','Heating/Coil Valve Signal (%)','column']]; }</t>
  </si>
  <si>
    <t>if ($('#dparameters').html().trim()==19) { var dataparameter=[['OAT','left','Outdoor/Air Temp (temp)','smoothedLine'],['OADPS','right','Outdoor/Air Damper Position Signal (%)','column'],['OAF','left','Outdoor/Air Fraction temp','smoothedLine'],['OM','right','Occupancy Mode','column']]; }</t>
  </si>
  <si>
    <t>if ($('#dparameters').html().trim()==20) { var dataparameter=[['OAT','left','Outdoor/Air Temp (temp)','smoothedLine'],['OADPS','right','Outdoor/Air Damper Position Signal (%)','column'],['OM','right','Occupancy Mode','column']]; }</t>
  </si>
  <si>
    <t>if ($('#dparameters').html().trim()==21) { var dataparameter=[['DSP','left','Duct Static Pressure','smoothedLine'],['DSPSP','left','Duct Static Pressure Set Point','smoothedLine']]; }</t>
  </si>
  <si>
    <t>if ($('#dparameters').html().trim()==22) { var dataparameter=[['DSP','left','Duct Static Pressure','smoothedLine']]; }</t>
  </si>
  <si>
    <t>if ($('#dparameters').html().trim()==23) { var dataparameter=[['VAVDPSP','right','VAV Damper Position Set Point (%)','column']]; }</t>
  </si>
  <si>
    <t>if ($('#dparameters').html().trim()==24) { var dataparameter=[['DAT','left','Discharge/Air Temp','smoothedLine'],['DATSP','left','Discharge/Air Temp Set Point','smoothedLine']]; }</t>
  </si>
  <si>
    <t>if ($('#dparameters').html().trim()==25) { var dataparameter=[['DAT','left','Discharge/Air Temp','smoothedLine'],['DATSP','left','Discharge/Air Temp Set Point','smoothedLine'],['OAT','left','Outdoor/Air Temp (temp)','smoothedLine']]; }</t>
  </si>
  <si>
    <t>if ($('#dparameters').html().trim()==26) { var dataparameter=[['ZRVS','right','Zone Reheat Valve Signal (%)','column']]; }</t>
  </si>
  <si>
    <t>if ($('#dparameters').html().trim()==27) { var dataparameter=[['DSP','left','Duct Static Pressure','smoothedLine']]; }</t>
  </si>
  <si>
    <t>if ($('#dparameters').html().trim()==28) { var dataparameter=[['SFS','right','Supply Fan Status (on/off)','column']]; }</t>
  </si>
  <si>
    <t>if ($('#dparameters').html().trim()==15) {  var dataparameter=[['ChWRT','left','Chilled/Water Return Temp','smoothedLine'],['CCV','right','Cooling/Coil Valve Signal (%)','column'] ]; }</t>
  </si>
  <si>
    <t>RAT</t>
  </si>
  <si>
    <t>if ($('#dparameters').html().trim()==1) { var dataparameter=[['ZT','left','Zone Temperature','smoothedLine'],['ZRVS','right','Zone Reheat Valve Signal (%)','column'],['ZOM','right','Zone Occupancy Mode (Occupied/Unoccupied)','column']]; }</t>
  </si>
  <si>
    <t>.</t>
  </si>
  <si>
    <t>$setofdata=array(</t>
  </si>
  <si>
    <t>);</t>
  </si>
  <si>
    <t>datereading</t>
  </si>
  <si>
    <t>Date</t>
  </si>
  <si>
    <t>register</t>
  </si>
  <si>
    <t>timereading</t>
  </si>
  <si>
    <t>Time</t>
  </si>
  <si>
    <t>dataset_id</t>
  </si>
  <si>
    <t>data set</t>
  </si>
  <si>
    <t>a01OM</t>
  </si>
  <si>
    <t>OM</t>
  </si>
  <si>
    <t>Occupancy Mode</t>
  </si>
  <si>
    <t>building info</t>
  </si>
  <si>
    <t>1 0</t>
  </si>
  <si>
    <t>right</t>
  </si>
  <si>
    <t>column</t>
  </si>
  <si>
    <t>a02OAT</t>
  </si>
  <si>
    <t>OAT</t>
  </si>
  <si>
    <t>Outdoor-Air Temp (temp)</t>
  </si>
  <si>
    <t>floatnumber</t>
  </si>
  <si>
    <t>°F</t>
  </si>
  <si>
    <t>left</t>
  </si>
  <si>
    <t>smoothedLine</t>
  </si>
  <si>
    <t>a03ZT</t>
  </si>
  <si>
    <t>ZT</t>
  </si>
  <si>
    <t>Zone Temperature</t>
  </si>
  <si>
    <t>a04ZONE</t>
  </si>
  <si>
    <t>ZONE</t>
  </si>
  <si>
    <t>Zone</t>
  </si>
  <si>
    <t>zone name</t>
  </si>
  <si>
    <t>a05ConskWH</t>
  </si>
  <si>
    <t>ConskWH</t>
  </si>
  <si>
    <t>Consumption kWH</t>
  </si>
  <si>
    <t>kW/h</t>
  </si>
  <si>
    <t>b01ZRVS</t>
  </si>
  <si>
    <t>ZRVS</t>
  </si>
  <si>
    <t>Zone Reheat Valve Signal (%)</t>
  </si>
  <si>
    <t>Air handle unit</t>
  </si>
  <si>
    <t>Percent%</t>
  </si>
  <si>
    <t>b02DAT</t>
  </si>
  <si>
    <t>DAT</t>
  </si>
  <si>
    <t>Discharge-Air Temp</t>
  </si>
  <si>
    <t>b03DATSP</t>
  </si>
  <si>
    <t>DATSP</t>
  </si>
  <si>
    <t>Discharge-Air Temp Set Point</t>
  </si>
  <si>
    <t>b04DSP</t>
  </si>
  <si>
    <t>DSP</t>
  </si>
  <si>
    <t>Duct Static Pressure</t>
  </si>
  <si>
    <t>wc</t>
  </si>
  <si>
    <t>b05DSPSP</t>
  </si>
  <si>
    <t>DSPSP</t>
  </si>
  <si>
    <t>Duct Static Pressure Set Point</t>
  </si>
  <si>
    <t>b06MAT</t>
  </si>
  <si>
    <t>MAT</t>
  </si>
  <si>
    <t>Mixed-Air Temp</t>
  </si>
  <si>
    <t>b07OADPS</t>
  </si>
  <si>
    <t>OADPS</t>
  </si>
  <si>
    <t>Outdoor-Air Damper Position Signal (%)</t>
  </si>
  <si>
    <t>b08OAF</t>
  </si>
  <si>
    <t>OAF</t>
  </si>
  <si>
    <t>Outdoor-Air Fraction (%)</t>
  </si>
  <si>
    <t>b09RAT</t>
  </si>
  <si>
    <t>Return-Air Temp</t>
  </si>
  <si>
    <t>b10SFSpd</t>
  </si>
  <si>
    <t>SFSpd</t>
  </si>
  <si>
    <t>Supply-Fan Speed (rpm)</t>
  </si>
  <si>
    <t>rpm</t>
  </si>
  <si>
    <t>b11SFS</t>
  </si>
  <si>
    <t>SFS</t>
  </si>
  <si>
    <t>Supply Fan Status (on/off)</t>
  </si>
  <si>
    <t>b12VAVDPSP</t>
  </si>
  <si>
    <t>VAVDPSP</t>
  </si>
  <si>
    <t>VAV Damper Position Set Point (%)</t>
  </si>
  <si>
    <t>b13ZDPS</t>
  </si>
  <si>
    <t>ZDPS</t>
  </si>
  <si>
    <t>Zone Damper Position Signal (%)</t>
  </si>
  <si>
    <t>c01HCVS</t>
  </si>
  <si>
    <t>HCVS</t>
  </si>
  <si>
    <t>Heating-Coil Valve Signal (%)</t>
  </si>
  <si>
    <t>Hot water system</t>
  </si>
  <si>
    <t>c02HWLDP</t>
  </si>
  <si>
    <t>HWLDP</t>
  </si>
  <si>
    <t>Hot-Water Loop Differential Pressure</t>
  </si>
  <si>
    <t>psi</t>
  </si>
  <si>
    <t>c03HWLDPSP</t>
  </si>
  <si>
    <t>HWLDPSP</t>
  </si>
  <si>
    <t>Hot-Water Loop Differential Pressure Set Point</t>
  </si>
  <si>
    <t>c04HWRT</t>
  </si>
  <si>
    <t>HWRT</t>
  </si>
  <si>
    <t>Hot-Water Return Temp</t>
  </si>
  <si>
    <t>c05HWST</t>
  </si>
  <si>
    <t>HWST</t>
  </si>
  <si>
    <t>Hot-Water Supply Temp</t>
  </si>
  <si>
    <t>c06HWSTSP</t>
  </si>
  <si>
    <t>HWSTSP</t>
  </si>
  <si>
    <t>Hot-Water Supply Temp Set Point</t>
  </si>
  <si>
    <t>d01ChWLDP</t>
  </si>
  <si>
    <t>ChWLDP</t>
  </si>
  <si>
    <t>Chilled-Water Loop Differential Pressure</t>
  </si>
  <si>
    <t>Chilled water system</t>
  </si>
  <si>
    <t>d02ChWLDSP</t>
  </si>
  <si>
    <t>ChWLDSP</t>
  </si>
  <si>
    <t>Chilled-Water Loop Differential Pressure Set Point</t>
  </si>
  <si>
    <t>d03ChWRT</t>
  </si>
  <si>
    <t>ChWRT</t>
  </si>
  <si>
    <t>Chilled-Water Return Temp</t>
  </si>
  <si>
    <t>d04ChWST</t>
  </si>
  <si>
    <t>ChWST</t>
  </si>
  <si>
    <t>Chilled-Water Supply Temp</t>
  </si>
  <si>
    <t>d05ChWSTSP</t>
  </si>
  <si>
    <t>ChWSTSP</t>
  </si>
  <si>
    <t>Chilled-Water Supply Temp set point</t>
  </si>
  <si>
    <t>d06CCV</t>
  </si>
  <si>
    <t>CCV</t>
  </si>
  <si>
    <t>Cooling-Coil Valve Signal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</si>
</sst>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U8" sqref="U8"/>
    </sheetView>
  </sheetViews>
  <sheetFormatPr baseColWidth="10" defaultRowHeight="15" x14ac:dyDescent="0.25"/>
  <cols>
    <col min="1" max="1" width="6.140625" hidden="1" customWidth="1"/>
    <col min="2" max="2" width="6.140625" customWidth="1"/>
    <col min="3" max="4" width="3" style="3" hidden="1" customWidth="1"/>
    <col min="5" max="5" width="9.42578125" style="1" bestFit="1" customWidth="1"/>
    <col min="6" max="6" width="0" hidden="1" customWidth="1"/>
    <col min="7" max="7" width="5.85546875" style="2" hidden="1" customWidth="1"/>
    <col min="8" max="8" width="4.28515625" style="2" hidden="1" customWidth="1"/>
    <col min="9" max="9" width="11.42578125" hidden="1" customWidth="1"/>
    <col min="10" max="10" width="11.42578125" customWidth="1"/>
    <col min="11" max="11" width="11.42578125" hidden="1" customWidth="1"/>
    <col min="12" max="13" width="0" hidden="1" customWidth="1"/>
    <col min="15" max="17" width="0" hidden="1" customWidth="1"/>
    <col min="19" max="19" width="0" hidden="1" customWidth="1"/>
  </cols>
  <sheetData>
    <row r="1" spans="1:20" x14ac:dyDescent="0.25">
      <c r="A1" t="s">
        <v>28</v>
      </c>
      <c r="B1">
        <v>1</v>
      </c>
      <c r="C1" s="3">
        <f>FIND("[[",F1)</f>
        <v>24</v>
      </c>
      <c r="D1" s="3">
        <f>FIND("','",F1)</f>
        <v>29</v>
      </c>
      <c r="E1" s="1" t="str">
        <f>MID(F1,C1+3,D1-C1-3)</f>
        <v>ZT</v>
      </c>
      <c r="F1" t="str">
        <f>RIGHT(A1,LEN(A1)-37)</f>
        <v>1) { var dataparameter=[['ZT','left','Zone Temperature','smoothedLine'],['ZRVS','right','Zone Reheat Valve Signal (%)','column'],['ZOM','right','Zone Occupancy Mode (Occupied/Unoccupied)','column']]; }</v>
      </c>
      <c r="G1" s="2">
        <f>FIND("['",I1)</f>
        <v>44</v>
      </c>
      <c r="H1" s="2">
        <f>FIND("','",L1)</f>
        <v>6</v>
      </c>
      <c r="I1" t="str">
        <f>RIGHT(F1,LEN(F1)-D1)</f>
        <v>,'left','Zone Temperature','smoothedLine'],['ZRVS','right','Zone Reheat Valve Signal (%)','column'],['ZOM','right','Zone Occupancy Mode (Occupied/Unoccupied)','column']]; }</v>
      </c>
      <c r="J1" t="str">
        <f>MID(L1,2,H1-2)</f>
        <v>ZRVS</v>
      </c>
      <c r="K1">
        <f>FIND("['",L1)</f>
        <v>57</v>
      </c>
      <c r="L1" t="str">
        <f>RIGHT(I1,LEN(I1)-G1)</f>
        <v>'ZRVS','right','Zone Reheat Valve Signal (%)','column'],['ZOM','right','Zone Occupancy Mode (Occupied/Unoccupied)','column']]; }</v>
      </c>
      <c r="M1">
        <f>FIND("',",P1)</f>
        <v>5</v>
      </c>
      <c r="N1" t="str">
        <f>MID(P1,2,M1-2)</f>
        <v>ZOM</v>
      </c>
      <c r="O1" t="e">
        <f>FIND("[",P1)</f>
        <v>#VALUE!</v>
      </c>
      <c r="P1" t="str">
        <f>RIGHT(L1,LEN(L1)-K1)</f>
        <v>'ZOM','right','Zone Occupancy Mode (Occupied/Unoccupied)','column']]; }</v>
      </c>
      <c r="Q1" t="e">
        <f>FIND("',",S1)</f>
        <v>#VALUE!</v>
      </c>
      <c r="R1" t="e">
        <f>MID(S1,2,Q1-2)</f>
        <v>#VALUE!</v>
      </c>
      <c r="S1" t="e">
        <f>RIGHT(P1,LEN(P1)-O1)</f>
        <v>#VALUE!</v>
      </c>
    </row>
    <row r="2" spans="1:20" x14ac:dyDescent="0.25">
      <c r="A2" t="s">
        <v>0</v>
      </c>
      <c r="B2">
        <v>2</v>
      </c>
      <c r="C2" s="3">
        <f>FIND("[[",F2)</f>
        <v>24</v>
      </c>
      <c r="D2" s="3">
        <f>FIND("','",F2)</f>
        <v>29</v>
      </c>
      <c r="E2" s="1" t="str">
        <f>MID(F2,C2+3,D2-C2-3)</f>
        <v>ZT</v>
      </c>
      <c r="F2" t="str">
        <f>RIGHT(A2,LEN(A2)-37)</f>
        <v>2) { var dataparameter=[['ZT','left','Zone Temperature','smoothedLine'],['ZRVS','right','Zone Reheat Valve Signal (%)','column'],['OAT','left','Outdoor/Air Temp (temp)','smoothedLine']]; }</v>
      </c>
      <c r="G2" s="2">
        <f>FIND("['",I2)</f>
        <v>44</v>
      </c>
      <c r="H2" s="2">
        <f>FIND("','",L2)</f>
        <v>6</v>
      </c>
      <c r="I2" t="str">
        <f>RIGHT(F2,LEN(F2)-D2)</f>
        <v>,'left','Zone Temperature','smoothedLine'],['ZRVS','right','Zone Reheat Valve Signal (%)','column'],['OAT','left','Outdoor/Air Temp (temp)','smoothedLine']]; }</v>
      </c>
      <c r="J2" t="str">
        <f>MID(L2,2,H2-2)</f>
        <v>ZRVS</v>
      </c>
      <c r="K2">
        <f>FIND("['",L2)</f>
        <v>57</v>
      </c>
      <c r="L2" t="str">
        <f>RIGHT(I2,LEN(I2)-G2)</f>
        <v>'ZRVS','right','Zone Reheat Valve Signal (%)','column'],['OAT','left','Outdoor/Air Temp (temp)','smoothedLine']]; }</v>
      </c>
      <c r="M2">
        <f>FIND("',",P2)</f>
        <v>5</v>
      </c>
      <c r="N2" t="str">
        <f>MID(P2,2,M2-2)</f>
        <v>OAT</v>
      </c>
      <c r="O2" t="e">
        <f>FIND("[",P2)</f>
        <v>#VALUE!</v>
      </c>
      <c r="P2" t="str">
        <f>RIGHT(L2,LEN(L2)-K2)</f>
        <v>'OAT','left','Outdoor/Air Temp (temp)','smoothedLine']]; }</v>
      </c>
      <c r="Q2" t="e">
        <f>FIND("',",S2)</f>
        <v>#VALUE!</v>
      </c>
      <c r="R2" t="e">
        <f>MID(S2,2,Q2-2)</f>
        <v>#VALUE!</v>
      </c>
      <c r="S2" t="e">
        <f>RIGHT(P2,LEN(P2)-O2)</f>
        <v>#VALUE!</v>
      </c>
    </row>
    <row r="3" spans="1:20" x14ac:dyDescent="0.25">
      <c r="A3" t="s">
        <v>1</v>
      </c>
      <c r="B3">
        <v>3</v>
      </c>
      <c r="C3" s="3">
        <f t="shared" ref="C3:C28" si="0">FIND("[[",F3)</f>
        <v>24</v>
      </c>
      <c r="D3" s="3">
        <f t="shared" ref="D3:D28" si="1">FIND("','",F3)</f>
        <v>30</v>
      </c>
      <c r="E3" s="1" t="str">
        <f t="shared" ref="E3:E28" si="2">MID(F3,C3+3,D3-C3-3)</f>
        <v>MAT</v>
      </c>
      <c r="F3" t="str">
        <f t="shared" ref="F3:F28" si="3">RIGHT(A3,LEN(A3)-37)</f>
        <v>3) { var dataparameter=[['MAT','left','Mixed/Air Temp','smoothedLine'],['OADPS','right','Outdoor/Air Damper Position Signal (%)','column'],['OAF','right','Outdoor/Air Fraction temp','column'],['OAT','left','Outdoor/Air Temp (temp)','smoothedLine'],['RAT','left','Return/Air Temp','smoothedLine']]; }</v>
      </c>
      <c r="G3" s="2">
        <f t="shared" ref="G3:G28" si="4">FIND("['",I3)</f>
        <v>42</v>
      </c>
      <c r="H3" s="2">
        <f t="shared" ref="H3:H28" si="5">FIND("','",L3)</f>
        <v>7</v>
      </c>
      <c r="I3" t="str">
        <f>RIGHT(F3,LEN(F3)-D3)</f>
        <v>,'left','Mixed/Air Temp','smoothedLine'],['OADPS','right','Outdoor/Air Damper Position Signal (%)','column'],['OAF','right','Outdoor/Air Fraction temp','column'],['OAT','left','Outdoor/Air Temp (temp)','smoothedLine'],['RAT','left','Return/Air Temp','smoothedLine']]; }</v>
      </c>
      <c r="J3" t="str">
        <f t="shared" ref="J3:J28" si="6">MID(L3,2,H3-2)</f>
        <v>OADPS</v>
      </c>
      <c r="K3">
        <f t="shared" ref="K3:K28" si="7">FIND("['",L3)</f>
        <v>68</v>
      </c>
      <c r="L3" t="str">
        <f t="shared" ref="L3:L28" si="8">RIGHT(I3,LEN(I3)-G3)</f>
        <v>'OADPS','right','Outdoor/Air Damper Position Signal (%)','column'],['OAF','right','Outdoor/Air Fraction temp','column'],['OAT','left','Outdoor/Air Temp (temp)','smoothedLine'],['RAT','left','Return/Air Temp','smoothedLine']]; }</v>
      </c>
      <c r="M3">
        <f t="shared" ref="M3:M28" si="9">FIND("',",P3)</f>
        <v>5</v>
      </c>
      <c r="N3" t="str">
        <f t="shared" ref="N3:N28" si="10">MID(P3,2,M3-2)</f>
        <v>OAF</v>
      </c>
      <c r="O3">
        <f>FIND("[",P3)</f>
        <v>53</v>
      </c>
      <c r="P3" t="str">
        <f t="shared" ref="P3:P28" si="11">RIGHT(L3,LEN(L3)-K3)</f>
        <v>'OAF','right','Outdoor/Air Fraction temp','column'],['OAT','left','Outdoor/Air Temp (temp)','smoothedLine'],['RAT','left','Return/Air Temp','smoothedLine']]; }</v>
      </c>
      <c r="Q3">
        <f>FIND("',",S3)</f>
        <v>5</v>
      </c>
      <c r="R3" t="str">
        <f>MID(S3,2,Q3-2)</f>
        <v>OAT</v>
      </c>
      <c r="S3" t="str">
        <f>RIGHT(P3,LEN(P3)-O3)</f>
        <v>'OAT','left','Outdoor/Air Temp (temp)','smoothedLine'],['RAT','left','Return/Air Temp','smoothedLine']]; }</v>
      </c>
      <c r="T3" t="s">
        <v>27</v>
      </c>
    </row>
    <row r="4" spans="1:20" x14ac:dyDescent="0.25">
      <c r="A4" t="s">
        <v>2</v>
      </c>
      <c r="B4">
        <v>4</v>
      </c>
      <c r="C4" s="3">
        <f t="shared" si="0"/>
        <v>24</v>
      </c>
      <c r="D4" s="3">
        <f t="shared" si="1"/>
        <v>30</v>
      </c>
      <c r="E4" s="1" t="str">
        <f t="shared" si="2"/>
        <v>OAT</v>
      </c>
      <c r="F4" t="str">
        <f t="shared" si="3"/>
        <v>4) { var dataparameter=[['OAT','left','Outdoor/Air Temp (temp)','smoothedLine'],['OADPS','right','Outdoor/Air Damper Position Signal (%)','column'],['OAF','right','Outdoor/Air Fraction temp','column']]; }</v>
      </c>
      <c r="G4" s="2">
        <f t="shared" si="4"/>
        <v>51</v>
      </c>
      <c r="H4" s="2">
        <f t="shared" si="5"/>
        <v>7</v>
      </c>
      <c r="I4" t="str">
        <f t="shared" ref="I4:I28" si="12">RIGHT(F4,LEN(F4)-D4)</f>
        <v>,'left','Outdoor/Air Temp (temp)','smoothedLine'],['OADPS','right','Outdoor/Air Damper Position Signal (%)','column'],['OAF','right','Outdoor/Air Fraction temp','column']]; }</v>
      </c>
      <c r="J4" t="str">
        <f t="shared" si="6"/>
        <v>OADPS</v>
      </c>
      <c r="K4">
        <f t="shared" si="7"/>
        <v>68</v>
      </c>
      <c r="L4" t="str">
        <f t="shared" si="8"/>
        <v>'OADPS','right','Outdoor/Air Damper Position Signal (%)','column'],['OAF','right','Outdoor/Air Fraction temp','column']]; }</v>
      </c>
      <c r="M4">
        <f t="shared" si="9"/>
        <v>5</v>
      </c>
      <c r="N4" t="str">
        <f t="shared" si="10"/>
        <v>OAF</v>
      </c>
      <c r="O4" t="e">
        <f t="shared" ref="O4:O28" si="13">FIND("[",P4)</f>
        <v>#VALUE!</v>
      </c>
      <c r="P4" t="str">
        <f t="shared" si="11"/>
        <v>'OAF','right','Outdoor/Air Fraction temp','column']]; }</v>
      </c>
      <c r="Q4" t="e">
        <f t="shared" ref="Q4:Q28" si="14">FIND("',",S4)</f>
        <v>#VALUE!</v>
      </c>
      <c r="R4" t="e">
        <f t="shared" ref="R4:R28" si="15">MID(S4,2,Q4-2)</f>
        <v>#VALUE!</v>
      </c>
      <c r="S4" t="e">
        <f t="shared" ref="S4:S28" si="16">RIGHT(P4,LEN(P4)-O4)</f>
        <v>#VALUE!</v>
      </c>
    </row>
    <row r="5" spans="1:20" x14ac:dyDescent="0.25">
      <c r="A5" t="s">
        <v>3</v>
      </c>
      <c r="B5">
        <v>5</v>
      </c>
      <c r="C5" s="3">
        <f t="shared" si="0"/>
        <v>24</v>
      </c>
      <c r="D5" s="3">
        <f t="shared" si="1"/>
        <v>30</v>
      </c>
      <c r="E5" s="1" t="str">
        <f t="shared" si="2"/>
        <v>OAT</v>
      </c>
      <c r="F5" t="str">
        <f t="shared" si="3"/>
        <v>5) { var dataparameter=[['OAT','left','Outdoor/Air Temp (temp)','smoothedLine'],['RAT','left','Return/Air Temp','smoothedLine'],['OADPS','right','Outdoor/Air Damper Position Signal (%)','column']]; }</v>
      </c>
      <c r="G5" s="2">
        <f t="shared" si="4"/>
        <v>51</v>
      </c>
      <c r="H5" s="2">
        <f t="shared" si="5"/>
        <v>5</v>
      </c>
      <c r="I5" t="str">
        <f t="shared" si="12"/>
        <v>,'left','Outdoor/Air Temp (temp)','smoothedLine'],['RAT','left','Return/Air Temp','smoothedLine'],['OADPS','right','Outdoor/Air Damper Position Signal (%)','column']]; }</v>
      </c>
      <c r="J5" t="str">
        <f t="shared" si="6"/>
        <v>RAT</v>
      </c>
      <c r="K5">
        <f t="shared" si="7"/>
        <v>48</v>
      </c>
      <c r="L5" t="str">
        <f t="shared" si="8"/>
        <v>'RAT','left','Return/Air Temp','smoothedLine'],['OADPS','right','Outdoor/Air Damper Position Signal (%)','column']]; }</v>
      </c>
      <c r="M5">
        <f t="shared" si="9"/>
        <v>7</v>
      </c>
      <c r="N5" t="str">
        <f t="shared" si="10"/>
        <v>OADPS</v>
      </c>
      <c r="O5" t="e">
        <f t="shared" si="13"/>
        <v>#VALUE!</v>
      </c>
      <c r="P5" t="str">
        <f t="shared" si="11"/>
        <v>'OADPS','right','Outdoor/Air Damper Position Signal (%)','column']]; }</v>
      </c>
      <c r="Q5" t="e">
        <f t="shared" si="14"/>
        <v>#VALUE!</v>
      </c>
      <c r="R5" t="e">
        <f t="shared" si="15"/>
        <v>#VALUE!</v>
      </c>
      <c r="S5" t="e">
        <f t="shared" si="16"/>
        <v>#VALUE!</v>
      </c>
    </row>
    <row r="6" spans="1:20" x14ac:dyDescent="0.25">
      <c r="A6" t="s">
        <v>4</v>
      </c>
      <c r="B6">
        <v>6</v>
      </c>
      <c r="C6" s="3">
        <f t="shared" si="0"/>
        <v>24</v>
      </c>
      <c r="D6" s="3">
        <f t="shared" si="1"/>
        <v>30</v>
      </c>
      <c r="E6" s="1" t="str">
        <f t="shared" si="2"/>
        <v>OAT</v>
      </c>
      <c r="F6" t="str">
        <f t="shared" si="3"/>
        <v>6) { var dataparameter=[['OAT','left','Outdoor/Air Temp (temp)','smoothedLine'],['OADPS','right','Outdoor/Air Damper Position Signal (%)','column']]; }</v>
      </c>
      <c r="G6" s="2">
        <f t="shared" si="4"/>
        <v>51</v>
      </c>
      <c r="H6" s="2">
        <f t="shared" si="5"/>
        <v>7</v>
      </c>
      <c r="I6" t="str">
        <f t="shared" si="12"/>
        <v>,'left','Outdoor/Air Temp (temp)','smoothedLine'],['OADPS','right','Outdoor/Air Damper Position Signal (%)','column']]; }</v>
      </c>
      <c r="J6" t="str">
        <f t="shared" si="6"/>
        <v>OADPS</v>
      </c>
      <c r="K6" t="e">
        <f t="shared" si="7"/>
        <v>#VALUE!</v>
      </c>
      <c r="L6" t="str">
        <f t="shared" si="8"/>
        <v>'OADPS','right','Outdoor/Air Damper Position Signal (%)','column']]; }</v>
      </c>
      <c r="M6" t="e">
        <f t="shared" si="9"/>
        <v>#VALUE!</v>
      </c>
      <c r="N6" t="e">
        <f t="shared" si="10"/>
        <v>#VALUE!</v>
      </c>
      <c r="O6" t="e">
        <f t="shared" si="13"/>
        <v>#VALUE!</v>
      </c>
      <c r="P6" t="e">
        <f t="shared" si="11"/>
        <v>#VALUE!</v>
      </c>
      <c r="Q6" t="e">
        <f t="shared" si="14"/>
        <v>#VALUE!</v>
      </c>
      <c r="R6" t="e">
        <f t="shared" si="15"/>
        <v>#VALUE!</v>
      </c>
      <c r="S6" t="e">
        <f t="shared" si="16"/>
        <v>#VALUE!</v>
      </c>
    </row>
    <row r="7" spans="1:20" x14ac:dyDescent="0.25">
      <c r="A7" t="s">
        <v>5</v>
      </c>
      <c r="B7">
        <v>7</v>
      </c>
      <c r="C7" s="3">
        <f t="shared" si="0"/>
        <v>24</v>
      </c>
      <c r="D7" s="3">
        <f t="shared" si="1"/>
        <v>30</v>
      </c>
      <c r="E7" s="1" t="str">
        <f t="shared" si="2"/>
        <v>CCV</v>
      </c>
      <c r="F7" t="str">
        <f t="shared" si="3"/>
        <v>7) { var dataparameter=[['CCV','right','Cooling/Coil Valve Signal (%)','column'],['DATSP','left','Discharge/Air Temp Set Point','smoothedLine'],['OADPS','right','Outdoor/Air Damper Position Signal (%)','column'],['OAT','left','Outdoor/Air Temp (temp)','smoothedLine']]; }</v>
      </c>
      <c r="G7" s="2">
        <f t="shared" si="4"/>
        <v>52</v>
      </c>
      <c r="H7" s="2">
        <f t="shared" si="5"/>
        <v>7</v>
      </c>
      <c r="I7" t="str">
        <f t="shared" si="12"/>
        <v>,'right','Cooling/Coil Valve Signal (%)','column'],['DATSP','left','Discharge/Air Temp Set Point','smoothedLine'],['OADPS','right','Outdoor/Air Damper Position Signal (%)','column'],['OAT','left','Outdoor/Air Temp (temp)','smoothedLine']]; }</v>
      </c>
      <c r="J7" t="str">
        <f t="shared" si="6"/>
        <v>DATSP</v>
      </c>
      <c r="K7">
        <f t="shared" si="7"/>
        <v>63</v>
      </c>
      <c r="L7" t="str">
        <f t="shared" si="8"/>
        <v>'DATSP','left','Discharge/Air Temp Set Point','smoothedLine'],['OADPS','right','Outdoor/Air Damper Position Signal (%)','column'],['OAT','left','Outdoor/Air Temp (temp)','smoothedLine']]; }</v>
      </c>
      <c r="M7">
        <f t="shared" si="9"/>
        <v>7</v>
      </c>
      <c r="N7" t="str">
        <f t="shared" si="10"/>
        <v>OADPS</v>
      </c>
      <c r="O7">
        <f t="shared" si="13"/>
        <v>68</v>
      </c>
      <c r="P7" t="str">
        <f t="shared" si="11"/>
        <v>'OADPS','right','Outdoor/Air Damper Position Signal (%)','column'],['OAT','left','Outdoor/Air Temp (temp)','smoothedLine']]; }</v>
      </c>
      <c r="Q7">
        <f t="shared" si="14"/>
        <v>5</v>
      </c>
      <c r="R7" t="str">
        <f t="shared" si="15"/>
        <v>OAT</v>
      </c>
      <c r="S7" t="str">
        <f t="shared" si="16"/>
        <v>'OAT','left','Outdoor/Air Temp (temp)','smoothedLine']]; }</v>
      </c>
    </row>
    <row r="8" spans="1:20" x14ac:dyDescent="0.25">
      <c r="A8" t="s">
        <v>6</v>
      </c>
      <c r="B8">
        <v>8</v>
      </c>
      <c r="C8" s="3">
        <f t="shared" si="0"/>
        <v>24</v>
      </c>
      <c r="D8" s="3">
        <f t="shared" si="1"/>
        <v>30</v>
      </c>
      <c r="E8" s="1" t="str">
        <f t="shared" si="2"/>
        <v>CCV</v>
      </c>
      <c r="F8" t="str">
        <f t="shared" si="3"/>
        <v>8) { var dataparameter=[['CCV','right','Cooling/Coil Valve Signal (%)','column'],['OADPS','right','Outdoor/Air Damper Position Signal (%)','column'],['OAT','left','Outdoor/Air Temp (temp)','smoothedLine']]; }</v>
      </c>
      <c r="G8" s="2">
        <f t="shared" si="4"/>
        <v>52</v>
      </c>
      <c r="H8" s="2">
        <f t="shared" si="5"/>
        <v>7</v>
      </c>
      <c r="I8" t="str">
        <f t="shared" si="12"/>
        <v>,'right','Cooling/Coil Valve Signal (%)','column'],['OADPS','right','Outdoor/Air Damper Position Signal (%)','column'],['OAT','left','Outdoor/Air Temp (temp)','smoothedLine']]; }</v>
      </c>
      <c r="J8" t="str">
        <f t="shared" si="6"/>
        <v>OADPS</v>
      </c>
      <c r="K8">
        <f t="shared" si="7"/>
        <v>68</v>
      </c>
      <c r="L8" t="str">
        <f t="shared" si="8"/>
        <v>'OADPS','right','Outdoor/Air Damper Position Signal (%)','column'],['OAT','left','Outdoor/Air Temp (temp)','smoothedLine']]; }</v>
      </c>
      <c r="M8">
        <f t="shared" si="9"/>
        <v>5</v>
      </c>
      <c r="N8" t="str">
        <f t="shared" si="10"/>
        <v>OAT</v>
      </c>
      <c r="O8" t="e">
        <f t="shared" si="13"/>
        <v>#VALUE!</v>
      </c>
      <c r="P8" t="str">
        <f t="shared" si="11"/>
        <v>'OAT','left','Outdoor/Air Temp (temp)','smoothedLine']]; }</v>
      </c>
      <c r="Q8" t="e">
        <f t="shared" si="14"/>
        <v>#VALUE!</v>
      </c>
      <c r="R8" t="e">
        <f t="shared" si="15"/>
        <v>#VALUE!</v>
      </c>
      <c r="S8" t="e">
        <f t="shared" si="16"/>
        <v>#VALUE!</v>
      </c>
    </row>
    <row r="9" spans="1:20" x14ac:dyDescent="0.25">
      <c r="A9" t="s">
        <v>7</v>
      </c>
      <c r="B9">
        <v>9</v>
      </c>
      <c r="C9" s="3">
        <f t="shared" si="0"/>
        <v>24</v>
      </c>
      <c r="D9" s="3">
        <f t="shared" si="1"/>
        <v>30</v>
      </c>
      <c r="E9" s="1" t="str">
        <f t="shared" si="2"/>
        <v>CCV</v>
      </c>
      <c r="F9" t="str">
        <f t="shared" si="3"/>
        <v>9) { var dataparameter=[['CCV','right','Cooling/Coil Valve Signal (%)','column'],['OADPS','right','Outdoor/Air Damper Position Signal (%)','column']]; }</v>
      </c>
      <c r="G9" s="2">
        <f t="shared" si="4"/>
        <v>52</v>
      </c>
      <c r="H9" s="2">
        <f t="shared" si="5"/>
        <v>7</v>
      </c>
      <c r="I9" t="str">
        <f t="shared" si="12"/>
        <v>,'right','Cooling/Coil Valve Signal (%)','column'],['OADPS','right','Outdoor/Air Damper Position Signal (%)','column']]; }</v>
      </c>
      <c r="J9" t="str">
        <f t="shared" si="6"/>
        <v>OADPS</v>
      </c>
      <c r="K9" t="e">
        <f t="shared" si="7"/>
        <v>#VALUE!</v>
      </c>
      <c r="L9" t="str">
        <f t="shared" si="8"/>
        <v>'OADPS','right','Outdoor/Air Damper Position Signal (%)','column']]; }</v>
      </c>
      <c r="M9" t="e">
        <f t="shared" si="9"/>
        <v>#VALUE!</v>
      </c>
      <c r="N9" t="e">
        <f t="shared" si="10"/>
        <v>#VALUE!</v>
      </c>
      <c r="O9" t="e">
        <f t="shared" si="13"/>
        <v>#VALUE!</v>
      </c>
      <c r="P9" t="e">
        <f t="shared" si="11"/>
        <v>#VALUE!</v>
      </c>
      <c r="Q9" t="e">
        <f t="shared" si="14"/>
        <v>#VALUE!</v>
      </c>
      <c r="R9" t="e">
        <f t="shared" si="15"/>
        <v>#VALUE!</v>
      </c>
      <c r="S9" t="e">
        <f t="shared" si="16"/>
        <v>#VALUE!</v>
      </c>
    </row>
    <row r="10" spans="1:20" x14ac:dyDescent="0.25">
      <c r="A10" t="s">
        <v>8</v>
      </c>
      <c r="B10">
        <v>10</v>
      </c>
      <c r="C10" s="3">
        <f t="shared" si="0"/>
        <v>25</v>
      </c>
      <c r="D10" s="3">
        <f t="shared" si="1"/>
        <v>31</v>
      </c>
      <c r="E10" s="1" t="str">
        <f t="shared" si="2"/>
        <v>DAT</v>
      </c>
      <c r="F10" t="str">
        <f t="shared" si="3"/>
        <v>10) { var dataparameter=[['DAT','left','Discharge/Air Temp','smoothedLine'],['MAT','left','Mixed/Air Temp','smoothedLine'],['OAT','left','Outdoor/Air Temp (temp)','smoothedLine'],['RAT','left','Return/Air Temp','smoothedLine']]; }</v>
      </c>
      <c r="G10" s="2">
        <f t="shared" si="4"/>
        <v>46</v>
      </c>
      <c r="H10" s="2">
        <f t="shared" si="5"/>
        <v>5</v>
      </c>
      <c r="I10" t="str">
        <f t="shared" si="12"/>
        <v>,'left','Discharge/Air Temp','smoothedLine'],['MAT','left','Mixed/Air Temp','smoothedLine'],['OAT','left','Outdoor/Air Temp (temp)','smoothedLine'],['RAT','left','Return/Air Temp','smoothedLine']]; }</v>
      </c>
      <c r="J10" t="str">
        <f t="shared" si="6"/>
        <v>MAT</v>
      </c>
      <c r="K10">
        <f t="shared" si="7"/>
        <v>47</v>
      </c>
      <c r="L10" t="str">
        <f t="shared" si="8"/>
        <v>'MAT','left','Mixed/Air Temp','smoothedLine'],['OAT','left','Outdoor/Air Temp (temp)','smoothedLine'],['RAT','left','Return/Air Temp','smoothedLine']]; }</v>
      </c>
      <c r="M10">
        <f t="shared" si="9"/>
        <v>5</v>
      </c>
      <c r="N10" t="str">
        <f t="shared" si="10"/>
        <v>OAT</v>
      </c>
      <c r="O10">
        <f t="shared" si="13"/>
        <v>56</v>
      </c>
      <c r="P10" t="str">
        <f t="shared" si="11"/>
        <v>'OAT','left','Outdoor/Air Temp (temp)','smoothedLine'],['RAT','left','Return/Air Temp','smoothedLine']]; }</v>
      </c>
      <c r="Q10">
        <f t="shared" si="14"/>
        <v>5</v>
      </c>
      <c r="R10" t="str">
        <f t="shared" si="15"/>
        <v>RAT</v>
      </c>
      <c r="S10" t="str">
        <f t="shared" si="16"/>
        <v>'RAT','left','Return/Air Temp','smoothedLine']]; }</v>
      </c>
    </row>
    <row r="11" spans="1:20" x14ac:dyDescent="0.25">
      <c r="A11" t="s">
        <v>9</v>
      </c>
      <c r="B11">
        <v>11</v>
      </c>
      <c r="C11" s="3">
        <f t="shared" si="0"/>
        <v>25</v>
      </c>
      <c r="D11" s="3">
        <f t="shared" si="1"/>
        <v>31</v>
      </c>
      <c r="E11" s="1" t="str">
        <f t="shared" si="2"/>
        <v>CCV</v>
      </c>
      <c r="F11" t="str">
        <f t="shared" si="3"/>
        <v>11) { var dataparameter=[['CCV','right','Cooling/Coil Valve Signal (%)','column'],['HCVS','right','Heating/Coil Valve Signal (%)','column'],['OAT','left','Outdoor/Air Temp (temp)','smoothedLine']]; }</v>
      </c>
      <c r="G11" s="2">
        <f t="shared" si="4"/>
        <v>52</v>
      </c>
      <c r="H11" s="2">
        <f t="shared" si="5"/>
        <v>6</v>
      </c>
      <c r="I11" t="str">
        <f t="shared" si="12"/>
        <v>,'right','Cooling/Coil Valve Signal (%)','column'],['HCVS','right','Heating/Coil Valve Signal (%)','column'],['OAT','left','Outdoor/Air Temp (temp)','smoothedLine']]; }</v>
      </c>
      <c r="J11" t="str">
        <f t="shared" si="6"/>
        <v>HCVS</v>
      </c>
      <c r="K11">
        <f t="shared" si="7"/>
        <v>58</v>
      </c>
      <c r="L11" t="str">
        <f t="shared" si="8"/>
        <v>'HCVS','right','Heating/Coil Valve Signal (%)','column'],['OAT','left','Outdoor/Air Temp (temp)','smoothedLine']]; }</v>
      </c>
      <c r="M11">
        <f t="shared" si="9"/>
        <v>5</v>
      </c>
      <c r="N11" t="str">
        <f t="shared" si="10"/>
        <v>OAT</v>
      </c>
      <c r="O11" t="e">
        <f t="shared" si="13"/>
        <v>#VALUE!</v>
      </c>
      <c r="P11" t="str">
        <f t="shared" si="11"/>
        <v>'OAT','left','Outdoor/Air Temp (temp)','smoothedLine']]; }</v>
      </c>
      <c r="Q11" t="e">
        <f t="shared" si="14"/>
        <v>#VALUE!</v>
      </c>
      <c r="R11" t="e">
        <f t="shared" si="15"/>
        <v>#VALUE!</v>
      </c>
      <c r="S11" t="e">
        <f t="shared" si="16"/>
        <v>#VALUE!</v>
      </c>
    </row>
    <row r="12" spans="1:20" x14ac:dyDescent="0.25">
      <c r="A12" t="s">
        <v>10</v>
      </c>
      <c r="B12">
        <v>12</v>
      </c>
      <c r="C12" s="3">
        <f t="shared" si="0"/>
        <v>25</v>
      </c>
      <c r="D12" s="3">
        <f t="shared" si="1"/>
        <v>33</v>
      </c>
      <c r="E12" s="1" t="str">
        <f t="shared" si="2"/>
        <v>ChWST</v>
      </c>
      <c r="F12" t="str">
        <f t="shared" si="3"/>
        <v>12) { var dataparameter=[['ChWST','left','Chilled/Water Supply Temp','smoothedLine'],['OAT','left','Outdoor/Air Temp (temp)','smoothedLine']]; }</v>
      </c>
      <c r="G12" s="2">
        <f t="shared" si="4"/>
        <v>53</v>
      </c>
      <c r="H12" s="2">
        <f t="shared" si="5"/>
        <v>5</v>
      </c>
      <c r="I12" t="str">
        <f t="shared" si="12"/>
        <v>,'left','Chilled/Water Supply Temp','smoothedLine'],['OAT','left','Outdoor/Air Temp (temp)','smoothedLine']]; }</v>
      </c>
      <c r="J12" t="str">
        <f t="shared" si="6"/>
        <v>OAT</v>
      </c>
      <c r="K12" t="e">
        <f t="shared" si="7"/>
        <v>#VALUE!</v>
      </c>
      <c r="L12" t="str">
        <f t="shared" si="8"/>
        <v>'OAT','left','Outdoor/Air Temp (temp)','smoothedLine']]; }</v>
      </c>
      <c r="M12" t="e">
        <f t="shared" si="9"/>
        <v>#VALUE!</v>
      </c>
      <c r="N12" t="e">
        <f t="shared" si="10"/>
        <v>#VALUE!</v>
      </c>
      <c r="O12" t="e">
        <f t="shared" si="13"/>
        <v>#VALUE!</v>
      </c>
      <c r="P12" t="e">
        <f t="shared" si="11"/>
        <v>#VALUE!</v>
      </c>
      <c r="Q12" t="e">
        <f t="shared" si="14"/>
        <v>#VALUE!</v>
      </c>
      <c r="R12" t="e">
        <f t="shared" si="15"/>
        <v>#VALUE!</v>
      </c>
      <c r="S12" t="e">
        <f t="shared" si="16"/>
        <v>#VALUE!</v>
      </c>
    </row>
    <row r="13" spans="1:20" x14ac:dyDescent="0.25">
      <c r="A13" t="s">
        <v>11</v>
      </c>
      <c r="B13">
        <v>13</v>
      </c>
      <c r="C13" s="3">
        <f t="shared" si="0"/>
        <v>25</v>
      </c>
      <c r="D13" s="3">
        <f t="shared" si="1"/>
        <v>33</v>
      </c>
      <c r="E13" s="1" t="str">
        <f t="shared" si="2"/>
        <v>ChWST</v>
      </c>
      <c r="F13" t="str">
        <f t="shared" si="3"/>
        <v>13) { var dataparameter=[['ChWST','left','Chilled/Water Supply Temp','smoothedLine'],['CCV','right','Cooling/Coil Valve Signal (%)','column'],['OAT','left','Outdoor/Air Temp (temp)','smoothedLine']]; }</v>
      </c>
      <c r="G13" s="2">
        <f t="shared" si="4"/>
        <v>53</v>
      </c>
      <c r="H13" s="2">
        <f t="shared" si="5"/>
        <v>5</v>
      </c>
      <c r="I13" t="str">
        <f t="shared" si="12"/>
        <v>,'left','Chilled/Water Supply Temp','smoothedLine'],['CCV','right','Cooling/Coil Valve Signal (%)','column'],['OAT','left','Outdoor/Air Temp (temp)','smoothedLine']]; }</v>
      </c>
      <c r="J13" t="str">
        <f t="shared" si="6"/>
        <v>CCV</v>
      </c>
      <c r="K13">
        <f t="shared" si="7"/>
        <v>57</v>
      </c>
      <c r="L13" t="str">
        <f t="shared" si="8"/>
        <v>'CCV','right','Cooling/Coil Valve Signal (%)','column'],['OAT','left','Outdoor/Air Temp (temp)','smoothedLine']]; }</v>
      </c>
      <c r="M13">
        <f t="shared" si="9"/>
        <v>5</v>
      </c>
      <c r="N13" t="str">
        <f t="shared" si="10"/>
        <v>OAT</v>
      </c>
      <c r="O13" t="e">
        <f t="shared" si="13"/>
        <v>#VALUE!</v>
      </c>
      <c r="P13" t="str">
        <f t="shared" si="11"/>
        <v>'OAT','left','Outdoor/Air Temp (temp)','smoothedLine']]; }</v>
      </c>
      <c r="Q13" t="e">
        <f t="shared" si="14"/>
        <v>#VALUE!</v>
      </c>
      <c r="R13" t="e">
        <f t="shared" si="15"/>
        <v>#VALUE!</v>
      </c>
      <c r="S13" t="e">
        <f t="shared" si="16"/>
        <v>#VALUE!</v>
      </c>
    </row>
    <row r="14" spans="1:20" x14ac:dyDescent="0.25">
      <c r="A14" t="s">
        <v>12</v>
      </c>
      <c r="B14">
        <v>14</v>
      </c>
      <c r="C14" s="3">
        <f t="shared" si="0"/>
        <v>25</v>
      </c>
      <c r="D14" s="3">
        <f t="shared" si="1"/>
        <v>33</v>
      </c>
      <c r="E14" s="1" t="str">
        <f t="shared" si="2"/>
        <v>ChWRT</v>
      </c>
      <c r="F14" t="str">
        <f t="shared" si="3"/>
        <v>14) { var dataparameter=[['ChWRT','left','Chilled/Water Return Temp','smoothedLine'],['ChWST','left','Chilled/Water Supply Temp','smoothedLine'],['OAT','left','Outdoor/Air Temp (temp)','smoothedLine']]; }</v>
      </c>
      <c r="G14" s="2">
        <f t="shared" si="4"/>
        <v>53</v>
      </c>
      <c r="H14" s="2">
        <f t="shared" si="5"/>
        <v>7</v>
      </c>
      <c r="I14" t="str">
        <f t="shared" si="12"/>
        <v>,'left','Chilled/Water Return Temp','smoothedLine'],['ChWST','left','Chilled/Water Supply Temp','smoothedLine'],['OAT','left','Outdoor/Air Temp (temp)','smoothedLine']]; }</v>
      </c>
      <c r="J14" t="str">
        <f t="shared" si="6"/>
        <v>ChWST</v>
      </c>
      <c r="K14">
        <f t="shared" si="7"/>
        <v>60</v>
      </c>
      <c r="L14" t="str">
        <f t="shared" si="8"/>
        <v>'ChWST','left','Chilled/Water Supply Temp','smoothedLine'],['OAT','left','Outdoor/Air Temp (temp)','smoothedLine']]; }</v>
      </c>
      <c r="M14">
        <f t="shared" si="9"/>
        <v>5</v>
      </c>
      <c r="N14" t="str">
        <f t="shared" si="10"/>
        <v>OAT</v>
      </c>
      <c r="O14" t="e">
        <f t="shared" si="13"/>
        <v>#VALUE!</v>
      </c>
      <c r="P14" t="str">
        <f t="shared" si="11"/>
        <v>'OAT','left','Outdoor/Air Temp (temp)','smoothedLine']]; }</v>
      </c>
      <c r="Q14" t="e">
        <f t="shared" si="14"/>
        <v>#VALUE!</v>
      </c>
      <c r="R14" t="e">
        <f t="shared" si="15"/>
        <v>#VALUE!</v>
      </c>
      <c r="S14" t="e">
        <f t="shared" si="16"/>
        <v>#VALUE!</v>
      </c>
    </row>
    <row r="15" spans="1:20" x14ac:dyDescent="0.25">
      <c r="A15" t="s">
        <v>26</v>
      </c>
      <c r="B15">
        <v>15</v>
      </c>
      <c r="C15" s="3">
        <f t="shared" si="0"/>
        <v>26</v>
      </c>
      <c r="D15" s="3">
        <f t="shared" si="1"/>
        <v>34</v>
      </c>
      <c r="E15" s="1" t="str">
        <f t="shared" si="2"/>
        <v>ChWRT</v>
      </c>
      <c r="F15" t="str">
        <f t="shared" si="3"/>
        <v>15) {  var dataparameter=[['ChWRT','left','Chilled/Water Return Temp','smoothedLine'],['CCV','right','Cooling/Coil Valve Signal (%)','column'] ]; }</v>
      </c>
      <c r="G15" s="2">
        <f t="shared" si="4"/>
        <v>53</v>
      </c>
      <c r="H15" s="2">
        <f t="shared" si="5"/>
        <v>5</v>
      </c>
      <c r="I15" t="str">
        <f t="shared" si="12"/>
        <v>,'left','Chilled/Water Return Temp','smoothedLine'],['CCV','right','Cooling/Coil Valve Signal (%)','column'] ]; }</v>
      </c>
      <c r="J15" t="str">
        <f t="shared" si="6"/>
        <v>CCV</v>
      </c>
      <c r="K15" t="e">
        <f t="shared" si="7"/>
        <v>#VALUE!</v>
      </c>
      <c r="L15" t="str">
        <f t="shared" si="8"/>
        <v>'CCV','right','Cooling/Coil Valve Signal (%)','column'] ]; }</v>
      </c>
      <c r="M15" t="e">
        <f t="shared" si="9"/>
        <v>#VALUE!</v>
      </c>
      <c r="N15" t="e">
        <f t="shared" si="10"/>
        <v>#VALUE!</v>
      </c>
      <c r="O15" t="e">
        <f t="shared" si="13"/>
        <v>#VALUE!</v>
      </c>
      <c r="P15" t="e">
        <f t="shared" si="11"/>
        <v>#VALUE!</v>
      </c>
      <c r="Q15" t="e">
        <f t="shared" si="14"/>
        <v>#VALUE!</v>
      </c>
      <c r="R15" t="e">
        <f t="shared" si="15"/>
        <v>#VALUE!</v>
      </c>
      <c r="S15" t="e">
        <f t="shared" si="16"/>
        <v>#VALUE!</v>
      </c>
    </row>
    <row r="16" spans="1:20" x14ac:dyDescent="0.25">
      <c r="A16" t="s">
        <v>13</v>
      </c>
      <c r="B16">
        <v>16</v>
      </c>
      <c r="C16" s="3">
        <f t="shared" si="0"/>
        <v>25</v>
      </c>
      <c r="D16" s="3">
        <f t="shared" si="1"/>
        <v>32</v>
      </c>
      <c r="E16" s="1" t="str">
        <f t="shared" si="2"/>
        <v>HWST</v>
      </c>
      <c r="F16" t="str">
        <f t="shared" si="3"/>
        <v>16) { var dataparameter=[['HWST','left','Hot/Water Supply Temp','smoothedLine'],['OAT','left','Outdoor/Air Temp (temp)','smoothedLine']]; }</v>
      </c>
      <c r="G16" s="2">
        <f t="shared" si="4"/>
        <v>49</v>
      </c>
      <c r="H16" s="2">
        <f t="shared" si="5"/>
        <v>5</v>
      </c>
      <c r="I16" t="str">
        <f t="shared" si="12"/>
        <v>,'left','Hot/Water Supply Temp','smoothedLine'],['OAT','left','Outdoor/Air Temp (temp)','smoothedLine']]; }</v>
      </c>
      <c r="J16" t="str">
        <f t="shared" si="6"/>
        <v>OAT</v>
      </c>
      <c r="K16" t="e">
        <f t="shared" si="7"/>
        <v>#VALUE!</v>
      </c>
      <c r="L16" t="str">
        <f t="shared" si="8"/>
        <v>'OAT','left','Outdoor/Air Temp (temp)','smoothedLine']]; }</v>
      </c>
      <c r="M16" t="e">
        <f t="shared" si="9"/>
        <v>#VALUE!</v>
      </c>
      <c r="N16" t="e">
        <f t="shared" si="10"/>
        <v>#VALUE!</v>
      </c>
      <c r="O16" t="e">
        <f t="shared" si="13"/>
        <v>#VALUE!</v>
      </c>
      <c r="P16" t="e">
        <f t="shared" si="11"/>
        <v>#VALUE!</v>
      </c>
      <c r="Q16" t="e">
        <f t="shared" si="14"/>
        <v>#VALUE!</v>
      </c>
      <c r="R16" t="e">
        <f t="shared" si="15"/>
        <v>#VALUE!</v>
      </c>
      <c r="S16" t="e">
        <f t="shared" si="16"/>
        <v>#VALUE!</v>
      </c>
    </row>
    <row r="17" spans="1:19" x14ac:dyDescent="0.25">
      <c r="A17" t="s">
        <v>14</v>
      </c>
      <c r="B17">
        <v>17</v>
      </c>
      <c r="C17" s="3">
        <f t="shared" si="0"/>
        <v>25</v>
      </c>
      <c r="D17" s="3">
        <f t="shared" si="1"/>
        <v>32</v>
      </c>
      <c r="E17" s="1" t="str">
        <f t="shared" si="2"/>
        <v>HWRT</v>
      </c>
      <c r="F17" t="str">
        <f t="shared" si="3"/>
        <v>17) { var dataparameter=[['HWRT','left','Hot/Water Return Temp','smoothedLine'],['HWST','left','Hot/Water Supply Temp','smoothedLine'],['OAT','left','Outdoor/Air Temp (temp)','smoothedLine']]; }</v>
      </c>
      <c r="G17" s="2">
        <f t="shared" si="4"/>
        <v>49</v>
      </c>
      <c r="H17" s="2">
        <f t="shared" si="5"/>
        <v>6</v>
      </c>
      <c r="I17" t="str">
        <f t="shared" si="12"/>
        <v>,'left','Hot/Water Return Temp','smoothedLine'],['HWST','left','Hot/Water Supply Temp','smoothedLine'],['OAT','left','Outdoor/Air Temp (temp)','smoothedLine']]; }</v>
      </c>
      <c r="J17" t="str">
        <f t="shared" si="6"/>
        <v>HWST</v>
      </c>
      <c r="K17">
        <f t="shared" si="7"/>
        <v>55</v>
      </c>
      <c r="L17" t="str">
        <f t="shared" si="8"/>
        <v>'HWST','left','Hot/Water Supply Temp','smoothedLine'],['OAT','left','Outdoor/Air Temp (temp)','smoothedLine']]; }</v>
      </c>
      <c r="M17">
        <f t="shared" si="9"/>
        <v>5</v>
      </c>
      <c r="N17" t="str">
        <f t="shared" si="10"/>
        <v>OAT</v>
      </c>
      <c r="O17" t="e">
        <f t="shared" si="13"/>
        <v>#VALUE!</v>
      </c>
      <c r="P17" t="str">
        <f t="shared" si="11"/>
        <v>'OAT','left','Outdoor/Air Temp (temp)','smoothedLine']]; }</v>
      </c>
      <c r="Q17" t="e">
        <f t="shared" si="14"/>
        <v>#VALUE!</v>
      </c>
      <c r="R17" t="e">
        <f t="shared" si="15"/>
        <v>#VALUE!</v>
      </c>
      <c r="S17" t="e">
        <f t="shared" si="16"/>
        <v>#VALUE!</v>
      </c>
    </row>
    <row r="18" spans="1:19" x14ac:dyDescent="0.25">
      <c r="A18" t="s">
        <v>15</v>
      </c>
      <c r="B18">
        <v>18</v>
      </c>
      <c r="C18" s="3">
        <f t="shared" si="0"/>
        <v>25</v>
      </c>
      <c r="D18" s="3">
        <f t="shared" si="1"/>
        <v>33</v>
      </c>
      <c r="E18" s="1" t="str">
        <f t="shared" si="2"/>
        <v>HWLDP</v>
      </c>
      <c r="F18" t="str">
        <f t="shared" si="3"/>
        <v>18) { var dataparameter=[['HWLDP','left','Hot/Water Loop Differential Pressure','smoothedLine'],['HCVS','right','Heating/Coil Valve Signal (%)','column']]; }</v>
      </c>
      <c r="G18" s="2">
        <f t="shared" si="4"/>
        <v>64</v>
      </c>
      <c r="H18" s="2">
        <f t="shared" si="5"/>
        <v>6</v>
      </c>
      <c r="I18" t="str">
        <f t="shared" si="12"/>
        <v>,'left','Hot/Water Loop Differential Pressure','smoothedLine'],['HCVS','right','Heating/Coil Valve Signal (%)','column']]; }</v>
      </c>
      <c r="J18" t="str">
        <f t="shared" si="6"/>
        <v>HCVS</v>
      </c>
      <c r="K18" t="e">
        <f t="shared" si="7"/>
        <v>#VALUE!</v>
      </c>
      <c r="L18" t="str">
        <f t="shared" si="8"/>
        <v>'HCVS','right','Heating/Coil Valve Signal (%)','column']]; }</v>
      </c>
      <c r="M18" t="e">
        <f t="shared" si="9"/>
        <v>#VALUE!</v>
      </c>
      <c r="N18" t="e">
        <f t="shared" si="10"/>
        <v>#VALUE!</v>
      </c>
      <c r="O18" t="e">
        <f t="shared" si="13"/>
        <v>#VALUE!</v>
      </c>
      <c r="P18" t="e">
        <f t="shared" si="11"/>
        <v>#VALUE!</v>
      </c>
      <c r="Q18" t="e">
        <f t="shared" si="14"/>
        <v>#VALUE!</v>
      </c>
      <c r="R18" t="e">
        <f t="shared" si="15"/>
        <v>#VALUE!</v>
      </c>
      <c r="S18" t="e">
        <f t="shared" si="16"/>
        <v>#VALUE!</v>
      </c>
    </row>
    <row r="19" spans="1:19" x14ac:dyDescent="0.25">
      <c r="A19" t="s">
        <v>16</v>
      </c>
      <c r="B19">
        <v>19</v>
      </c>
      <c r="C19" s="3">
        <f t="shared" si="0"/>
        <v>25</v>
      </c>
      <c r="D19" s="3">
        <f t="shared" si="1"/>
        <v>31</v>
      </c>
      <c r="E19" s="1" t="str">
        <f t="shared" si="2"/>
        <v>OAT</v>
      </c>
      <c r="F19" t="str">
        <f t="shared" si="3"/>
        <v>19) { var dataparameter=[['OAT','left','Outdoor/Air Temp (temp)','smoothedLine'],['OADPS','right','Outdoor/Air Damper Position Signal (%)','column'],['OAF','left','Outdoor/Air Fraction temp','smoothedLine'],['OM','right','Occupancy Mode','column']]; }</v>
      </c>
      <c r="G19" s="2">
        <f t="shared" si="4"/>
        <v>51</v>
      </c>
      <c r="H19" s="2">
        <f t="shared" si="5"/>
        <v>7</v>
      </c>
      <c r="I19" t="str">
        <f t="shared" si="12"/>
        <v>,'left','Outdoor/Air Temp (temp)','smoothedLine'],['OADPS','right','Outdoor/Air Damper Position Signal (%)','column'],['OAF','left','Outdoor/Air Fraction temp','smoothedLine'],['OM','right','Occupancy Mode','column']]; }</v>
      </c>
      <c r="J19" t="str">
        <f t="shared" si="6"/>
        <v>OADPS</v>
      </c>
      <c r="K19">
        <f t="shared" si="7"/>
        <v>68</v>
      </c>
      <c r="L19" t="str">
        <f t="shared" si="8"/>
        <v>'OADPS','right','Outdoor/Air Damper Position Signal (%)','column'],['OAF','left','Outdoor/Air Fraction temp','smoothedLine'],['OM','right','Occupancy Mode','column']]; }</v>
      </c>
      <c r="M19">
        <f t="shared" si="9"/>
        <v>5</v>
      </c>
      <c r="N19" t="str">
        <f t="shared" si="10"/>
        <v>OAF</v>
      </c>
      <c r="O19">
        <f t="shared" si="13"/>
        <v>58</v>
      </c>
      <c r="P19" t="str">
        <f t="shared" si="11"/>
        <v>'OAF','left','Outdoor/Air Fraction temp','smoothedLine'],['OM','right','Occupancy Mode','column']]; }</v>
      </c>
      <c r="Q19">
        <f t="shared" si="14"/>
        <v>4</v>
      </c>
      <c r="R19" t="str">
        <f t="shared" si="15"/>
        <v>OM</v>
      </c>
      <c r="S19" t="str">
        <f t="shared" si="16"/>
        <v>'OM','right','Occupancy Mode','column']]; }</v>
      </c>
    </row>
    <row r="20" spans="1:19" x14ac:dyDescent="0.25">
      <c r="A20" t="s">
        <v>17</v>
      </c>
      <c r="B20">
        <v>20</v>
      </c>
      <c r="C20" s="3">
        <f t="shared" si="0"/>
        <v>25</v>
      </c>
      <c r="D20" s="3">
        <f t="shared" si="1"/>
        <v>31</v>
      </c>
      <c r="E20" s="1" t="str">
        <f t="shared" si="2"/>
        <v>OAT</v>
      </c>
      <c r="F20" t="str">
        <f t="shared" si="3"/>
        <v>20) { var dataparameter=[['OAT','left','Outdoor/Air Temp (temp)','smoothedLine'],['OADPS','right','Outdoor/Air Damper Position Signal (%)','column'],['OM','right','Occupancy Mode','column']]; }</v>
      </c>
      <c r="G20" s="2">
        <f t="shared" si="4"/>
        <v>51</v>
      </c>
      <c r="H20" s="2">
        <f t="shared" si="5"/>
        <v>7</v>
      </c>
      <c r="I20" t="str">
        <f t="shared" si="12"/>
        <v>,'left','Outdoor/Air Temp (temp)','smoothedLine'],['OADPS','right','Outdoor/Air Damper Position Signal (%)','column'],['OM','right','Occupancy Mode','column']]; }</v>
      </c>
      <c r="J20" t="str">
        <f t="shared" si="6"/>
        <v>OADPS</v>
      </c>
      <c r="K20">
        <f t="shared" si="7"/>
        <v>68</v>
      </c>
      <c r="L20" t="str">
        <f t="shared" si="8"/>
        <v>'OADPS','right','Outdoor/Air Damper Position Signal (%)','column'],['OM','right','Occupancy Mode','column']]; }</v>
      </c>
      <c r="M20">
        <f t="shared" si="9"/>
        <v>4</v>
      </c>
      <c r="N20" t="str">
        <f t="shared" si="10"/>
        <v>OM</v>
      </c>
      <c r="O20" t="e">
        <f t="shared" si="13"/>
        <v>#VALUE!</v>
      </c>
      <c r="P20" t="str">
        <f t="shared" si="11"/>
        <v>'OM','right','Occupancy Mode','column']]; }</v>
      </c>
      <c r="Q20" t="e">
        <f t="shared" si="14"/>
        <v>#VALUE!</v>
      </c>
      <c r="R20" t="e">
        <f t="shared" si="15"/>
        <v>#VALUE!</v>
      </c>
      <c r="S20" t="e">
        <f t="shared" si="16"/>
        <v>#VALUE!</v>
      </c>
    </row>
    <row r="21" spans="1:19" x14ac:dyDescent="0.25">
      <c r="A21" t="s">
        <v>18</v>
      </c>
      <c r="B21">
        <v>21</v>
      </c>
      <c r="C21" s="3">
        <f t="shared" si="0"/>
        <v>25</v>
      </c>
      <c r="D21" s="3">
        <f t="shared" si="1"/>
        <v>31</v>
      </c>
      <c r="E21" s="1" t="str">
        <f t="shared" si="2"/>
        <v>DSP</v>
      </c>
      <c r="F21" t="str">
        <f t="shared" si="3"/>
        <v>21) { var dataparameter=[['DSP','left','Duct Static Pressure','smoothedLine'],['DSPSP','left','Duct Static Pressure Set Point','smoothedLine']]; }</v>
      </c>
      <c r="G21" s="2">
        <f t="shared" si="4"/>
        <v>48</v>
      </c>
      <c r="H21" s="2">
        <f t="shared" si="5"/>
        <v>7</v>
      </c>
      <c r="I21" t="str">
        <f t="shared" si="12"/>
        <v>,'left','Duct Static Pressure','smoothedLine'],['DSPSP','left','Duct Static Pressure Set Point','smoothedLine']]; }</v>
      </c>
      <c r="J21" t="str">
        <f t="shared" si="6"/>
        <v>DSPSP</v>
      </c>
      <c r="K21" t="e">
        <f t="shared" si="7"/>
        <v>#VALUE!</v>
      </c>
      <c r="L21" t="str">
        <f t="shared" si="8"/>
        <v>'DSPSP','left','Duct Static Pressure Set Point','smoothedLine']]; }</v>
      </c>
      <c r="M21" t="e">
        <f t="shared" si="9"/>
        <v>#VALUE!</v>
      </c>
      <c r="N21" t="e">
        <f t="shared" si="10"/>
        <v>#VALUE!</v>
      </c>
      <c r="O21" t="e">
        <f t="shared" si="13"/>
        <v>#VALUE!</v>
      </c>
      <c r="P21" t="e">
        <f t="shared" si="11"/>
        <v>#VALUE!</v>
      </c>
      <c r="Q21" t="e">
        <f t="shared" si="14"/>
        <v>#VALUE!</v>
      </c>
      <c r="R21" t="e">
        <f t="shared" si="15"/>
        <v>#VALUE!</v>
      </c>
      <c r="S21" t="e">
        <f t="shared" si="16"/>
        <v>#VALUE!</v>
      </c>
    </row>
    <row r="22" spans="1:19" x14ac:dyDescent="0.25">
      <c r="A22" t="s">
        <v>19</v>
      </c>
      <c r="B22">
        <v>22</v>
      </c>
      <c r="C22" s="3">
        <f t="shared" si="0"/>
        <v>25</v>
      </c>
      <c r="D22" s="3">
        <f t="shared" si="1"/>
        <v>31</v>
      </c>
      <c r="E22" s="1" t="str">
        <f t="shared" si="2"/>
        <v>DSP</v>
      </c>
      <c r="F22" t="str">
        <f t="shared" si="3"/>
        <v>22) { var dataparameter=[['DSP','left','Duct Static Pressure','smoothedLine']]; }</v>
      </c>
      <c r="G22" s="2" t="e">
        <f t="shared" si="4"/>
        <v>#VALUE!</v>
      </c>
      <c r="H22" s="2" t="e">
        <f t="shared" si="5"/>
        <v>#VALUE!</v>
      </c>
      <c r="I22" t="str">
        <f t="shared" si="12"/>
        <v>,'left','Duct Static Pressure','smoothedLine']]; }</v>
      </c>
      <c r="J22" t="e">
        <f t="shared" si="6"/>
        <v>#VALUE!</v>
      </c>
      <c r="K22" t="e">
        <f t="shared" si="7"/>
        <v>#VALUE!</v>
      </c>
      <c r="L22" t="e">
        <f t="shared" si="8"/>
        <v>#VALUE!</v>
      </c>
      <c r="M22" t="e">
        <f t="shared" si="9"/>
        <v>#VALUE!</v>
      </c>
      <c r="N22" t="e">
        <f t="shared" si="10"/>
        <v>#VALUE!</v>
      </c>
      <c r="O22" t="e">
        <f t="shared" si="13"/>
        <v>#VALUE!</v>
      </c>
      <c r="P22" t="e">
        <f t="shared" si="11"/>
        <v>#VALUE!</v>
      </c>
      <c r="Q22" t="e">
        <f t="shared" si="14"/>
        <v>#VALUE!</v>
      </c>
      <c r="R22" t="e">
        <f t="shared" si="15"/>
        <v>#VALUE!</v>
      </c>
      <c r="S22" t="e">
        <f t="shared" si="16"/>
        <v>#VALUE!</v>
      </c>
    </row>
    <row r="23" spans="1:19" x14ac:dyDescent="0.25">
      <c r="A23" t="s">
        <v>20</v>
      </c>
      <c r="B23">
        <v>23</v>
      </c>
      <c r="C23" s="3">
        <f t="shared" si="0"/>
        <v>25</v>
      </c>
      <c r="D23" s="3">
        <f t="shared" si="1"/>
        <v>35</v>
      </c>
      <c r="E23" s="1" t="str">
        <f t="shared" si="2"/>
        <v>VAVDPSP</v>
      </c>
      <c r="F23" t="str">
        <f t="shared" si="3"/>
        <v>23) { var dataparameter=[['VAVDPSP','right','VAV Damper Position Set Point (%)','column']]; }</v>
      </c>
      <c r="G23" s="2" t="e">
        <f t="shared" si="4"/>
        <v>#VALUE!</v>
      </c>
      <c r="H23" s="2" t="e">
        <f t="shared" si="5"/>
        <v>#VALUE!</v>
      </c>
      <c r="I23" t="str">
        <f t="shared" si="12"/>
        <v>,'right','VAV Damper Position Set Point (%)','column']]; }</v>
      </c>
      <c r="J23" t="e">
        <f t="shared" si="6"/>
        <v>#VALUE!</v>
      </c>
      <c r="K23" t="e">
        <f t="shared" si="7"/>
        <v>#VALUE!</v>
      </c>
      <c r="L23" t="e">
        <f t="shared" si="8"/>
        <v>#VALUE!</v>
      </c>
      <c r="M23" t="e">
        <f t="shared" si="9"/>
        <v>#VALUE!</v>
      </c>
      <c r="N23" t="e">
        <f t="shared" si="10"/>
        <v>#VALUE!</v>
      </c>
      <c r="O23" t="e">
        <f t="shared" si="13"/>
        <v>#VALUE!</v>
      </c>
      <c r="P23" t="e">
        <f t="shared" si="11"/>
        <v>#VALUE!</v>
      </c>
      <c r="Q23" t="e">
        <f t="shared" si="14"/>
        <v>#VALUE!</v>
      </c>
      <c r="R23" t="e">
        <f t="shared" si="15"/>
        <v>#VALUE!</v>
      </c>
      <c r="S23" t="e">
        <f t="shared" si="16"/>
        <v>#VALUE!</v>
      </c>
    </row>
    <row r="24" spans="1:19" x14ac:dyDescent="0.25">
      <c r="A24" t="s">
        <v>21</v>
      </c>
      <c r="B24">
        <v>24</v>
      </c>
      <c r="C24" s="3">
        <f t="shared" si="0"/>
        <v>25</v>
      </c>
      <c r="D24" s="3">
        <f t="shared" si="1"/>
        <v>31</v>
      </c>
      <c r="E24" s="1" t="str">
        <f t="shared" si="2"/>
        <v>DAT</v>
      </c>
      <c r="F24" t="str">
        <f t="shared" si="3"/>
        <v>24) { var dataparameter=[['DAT','left','Discharge/Air Temp','smoothedLine'],['DATSP','left','Discharge/Air Temp Set Point','smoothedLine']]; }</v>
      </c>
      <c r="G24" s="2">
        <f t="shared" si="4"/>
        <v>46</v>
      </c>
      <c r="H24" s="2">
        <f t="shared" si="5"/>
        <v>7</v>
      </c>
      <c r="I24" t="str">
        <f t="shared" si="12"/>
        <v>,'left','Discharge/Air Temp','smoothedLine'],['DATSP','left','Discharge/Air Temp Set Point','smoothedLine']]; }</v>
      </c>
      <c r="J24" t="str">
        <f t="shared" si="6"/>
        <v>DATSP</v>
      </c>
      <c r="K24" t="e">
        <f t="shared" si="7"/>
        <v>#VALUE!</v>
      </c>
      <c r="L24" t="str">
        <f t="shared" si="8"/>
        <v>'DATSP','left','Discharge/Air Temp Set Point','smoothedLine']]; }</v>
      </c>
      <c r="M24" t="e">
        <f t="shared" si="9"/>
        <v>#VALUE!</v>
      </c>
      <c r="N24" t="e">
        <f t="shared" si="10"/>
        <v>#VALUE!</v>
      </c>
      <c r="O24" t="e">
        <f t="shared" si="13"/>
        <v>#VALUE!</v>
      </c>
      <c r="P24" t="e">
        <f t="shared" si="11"/>
        <v>#VALUE!</v>
      </c>
      <c r="Q24" t="e">
        <f t="shared" si="14"/>
        <v>#VALUE!</v>
      </c>
      <c r="R24" t="e">
        <f t="shared" si="15"/>
        <v>#VALUE!</v>
      </c>
      <c r="S24" t="e">
        <f t="shared" si="16"/>
        <v>#VALUE!</v>
      </c>
    </row>
    <row r="25" spans="1:19" x14ac:dyDescent="0.25">
      <c r="A25" t="s">
        <v>22</v>
      </c>
      <c r="B25">
        <v>25</v>
      </c>
      <c r="C25" s="3">
        <f t="shared" si="0"/>
        <v>25</v>
      </c>
      <c r="D25" s="3">
        <f t="shared" si="1"/>
        <v>31</v>
      </c>
      <c r="E25" s="1" t="str">
        <f t="shared" si="2"/>
        <v>DAT</v>
      </c>
      <c r="F25" t="str">
        <f t="shared" si="3"/>
        <v>25) { var dataparameter=[['DAT','left','Discharge/Air Temp','smoothedLine'],['DATSP','left','Discharge/Air Temp Set Point','smoothedLine'],['OAT','left','Outdoor/Air Temp (temp)','smoothedLine']]; }</v>
      </c>
      <c r="G25" s="2">
        <f t="shared" si="4"/>
        <v>46</v>
      </c>
      <c r="H25" s="2">
        <f t="shared" si="5"/>
        <v>7</v>
      </c>
      <c r="I25" t="str">
        <f t="shared" si="12"/>
        <v>,'left','Discharge/Air Temp','smoothedLine'],['DATSP','left','Discharge/Air Temp Set Point','smoothedLine'],['OAT','left','Outdoor/Air Temp (temp)','smoothedLine']]; }</v>
      </c>
      <c r="J25" t="str">
        <f t="shared" si="6"/>
        <v>DATSP</v>
      </c>
      <c r="K25">
        <f t="shared" si="7"/>
        <v>63</v>
      </c>
      <c r="L25" t="str">
        <f t="shared" si="8"/>
        <v>'DATSP','left','Discharge/Air Temp Set Point','smoothedLine'],['OAT','left','Outdoor/Air Temp (temp)','smoothedLine']]; }</v>
      </c>
      <c r="M25">
        <f t="shared" si="9"/>
        <v>5</v>
      </c>
      <c r="N25" t="str">
        <f t="shared" si="10"/>
        <v>OAT</v>
      </c>
      <c r="O25" t="e">
        <f t="shared" si="13"/>
        <v>#VALUE!</v>
      </c>
      <c r="P25" t="str">
        <f t="shared" si="11"/>
        <v>'OAT','left','Outdoor/Air Temp (temp)','smoothedLine']]; }</v>
      </c>
      <c r="Q25" t="e">
        <f t="shared" si="14"/>
        <v>#VALUE!</v>
      </c>
      <c r="R25" t="e">
        <f t="shared" si="15"/>
        <v>#VALUE!</v>
      </c>
      <c r="S25" t="e">
        <f t="shared" si="16"/>
        <v>#VALUE!</v>
      </c>
    </row>
    <row r="26" spans="1:19" x14ac:dyDescent="0.25">
      <c r="A26" t="s">
        <v>23</v>
      </c>
      <c r="B26">
        <v>26</v>
      </c>
      <c r="C26" s="3">
        <f t="shared" si="0"/>
        <v>25</v>
      </c>
      <c r="D26" s="3">
        <f t="shared" si="1"/>
        <v>32</v>
      </c>
      <c r="E26" s="1" t="str">
        <f t="shared" si="2"/>
        <v>ZRVS</v>
      </c>
      <c r="F26" t="str">
        <f t="shared" si="3"/>
        <v>26) { var dataparameter=[['ZRVS','right','Zone Reheat Valve Signal (%)','column']]; }</v>
      </c>
      <c r="G26" s="2" t="e">
        <f t="shared" si="4"/>
        <v>#VALUE!</v>
      </c>
      <c r="H26" s="2" t="e">
        <f t="shared" si="5"/>
        <v>#VALUE!</v>
      </c>
      <c r="I26" t="str">
        <f t="shared" si="12"/>
        <v>,'right','Zone Reheat Valve Signal (%)','column']]; }</v>
      </c>
      <c r="J26" t="e">
        <f t="shared" si="6"/>
        <v>#VALUE!</v>
      </c>
      <c r="K26" t="e">
        <f t="shared" si="7"/>
        <v>#VALUE!</v>
      </c>
      <c r="L26" t="e">
        <f t="shared" si="8"/>
        <v>#VALUE!</v>
      </c>
      <c r="M26" t="e">
        <f t="shared" si="9"/>
        <v>#VALUE!</v>
      </c>
      <c r="N26" t="e">
        <f t="shared" si="10"/>
        <v>#VALUE!</v>
      </c>
      <c r="O26" t="e">
        <f t="shared" si="13"/>
        <v>#VALUE!</v>
      </c>
      <c r="P26" t="e">
        <f t="shared" si="11"/>
        <v>#VALUE!</v>
      </c>
      <c r="Q26" t="e">
        <f t="shared" si="14"/>
        <v>#VALUE!</v>
      </c>
      <c r="R26" t="e">
        <f t="shared" si="15"/>
        <v>#VALUE!</v>
      </c>
      <c r="S26" t="e">
        <f t="shared" si="16"/>
        <v>#VALUE!</v>
      </c>
    </row>
    <row r="27" spans="1:19" x14ac:dyDescent="0.25">
      <c r="A27" t="s">
        <v>24</v>
      </c>
      <c r="B27">
        <v>27</v>
      </c>
      <c r="C27" s="3">
        <f t="shared" si="0"/>
        <v>25</v>
      </c>
      <c r="D27" s="3">
        <f t="shared" si="1"/>
        <v>31</v>
      </c>
      <c r="E27" s="1" t="str">
        <f t="shared" si="2"/>
        <v>DSP</v>
      </c>
      <c r="F27" t="str">
        <f t="shared" si="3"/>
        <v>27) { var dataparameter=[['DSP','left','Duct Static Pressure','smoothedLine']]; }</v>
      </c>
      <c r="G27" s="2" t="e">
        <f t="shared" si="4"/>
        <v>#VALUE!</v>
      </c>
      <c r="H27" s="2" t="e">
        <f t="shared" si="5"/>
        <v>#VALUE!</v>
      </c>
      <c r="I27" t="str">
        <f t="shared" si="12"/>
        <v>,'left','Duct Static Pressure','smoothedLine']]; }</v>
      </c>
      <c r="J27" t="e">
        <f t="shared" si="6"/>
        <v>#VALUE!</v>
      </c>
      <c r="K27" t="e">
        <f t="shared" si="7"/>
        <v>#VALUE!</v>
      </c>
      <c r="L27" t="e">
        <f t="shared" si="8"/>
        <v>#VALUE!</v>
      </c>
      <c r="M27" t="e">
        <f t="shared" si="9"/>
        <v>#VALUE!</v>
      </c>
      <c r="N27" t="e">
        <f t="shared" si="10"/>
        <v>#VALUE!</v>
      </c>
      <c r="O27" t="e">
        <f t="shared" si="13"/>
        <v>#VALUE!</v>
      </c>
      <c r="P27" t="e">
        <f t="shared" si="11"/>
        <v>#VALUE!</v>
      </c>
      <c r="Q27" t="e">
        <f t="shared" si="14"/>
        <v>#VALUE!</v>
      </c>
      <c r="R27" t="e">
        <f t="shared" si="15"/>
        <v>#VALUE!</v>
      </c>
      <c r="S27" t="e">
        <f t="shared" si="16"/>
        <v>#VALUE!</v>
      </c>
    </row>
    <row r="28" spans="1:19" x14ac:dyDescent="0.25">
      <c r="A28" t="s">
        <v>25</v>
      </c>
      <c r="B28">
        <v>28</v>
      </c>
      <c r="C28" s="3">
        <f t="shared" si="0"/>
        <v>25</v>
      </c>
      <c r="D28" s="3">
        <f t="shared" si="1"/>
        <v>31</v>
      </c>
      <c r="E28" s="1" t="str">
        <f t="shared" si="2"/>
        <v>SFS</v>
      </c>
      <c r="F28" t="str">
        <f t="shared" si="3"/>
        <v>28) { var dataparameter=[['SFS','right','Supply Fan Status (on/off)','column']]; }</v>
      </c>
      <c r="G28" s="2" t="e">
        <f t="shared" si="4"/>
        <v>#VALUE!</v>
      </c>
      <c r="H28" s="2" t="e">
        <f t="shared" si="5"/>
        <v>#VALUE!</v>
      </c>
      <c r="I28" t="str">
        <f t="shared" si="12"/>
        <v>,'right','Supply Fan Status (on/off)','column']]; }</v>
      </c>
      <c r="J28" t="e">
        <f t="shared" si="6"/>
        <v>#VALUE!</v>
      </c>
      <c r="K28" t="e">
        <f t="shared" si="7"/>
        <v>#VALUE!</v>
      </c>
      <c r="L28" t="e">
        <f t="shared" si="8"/>
        <v>#VALUE!</v>
      </c>
      <c r="M28" t="e">
        <f t="shared" si="9"/>
        <v>#VALUE!</v>
      </c>
      <c r="N28" t="e">
        <f t="shared" si="10"/>
        <v>#VALUE!</v>
      </c>
      <c r="O28" t="e">
        <f t="shared" si="13"/>
        <v>#VALUE!</v>
      </c>
      <c r="P28" t="e">
        <f t="shared" si="11"/>
        <v>#VALUE!</v>
      </c>
      <c r="Q28" t="e">
        <f t="shared" si="14"/>
        <v>#VALUE!</v>
      </c>
      <c r="R28" t="e">
        <f t="shared" si="15"/>
        <v>#VALUE!</v>
      </c>
      <c r="S28" t="e">
        <f t="shared" si="16"/>
        <v>#VALUE!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topLeftCell="A5" workbookViewId="0">
      <selection activeCell="B5" sqref="B5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7.140625" bestFit="1" customWidth="1"/>
    <col min="5" max="5" width="4.7109375" bestFit="1" customWidth="1"/>
    <col min="6" max="6" width="4.42578125" hidden="1" customWidth="1"/>
    <col min="7" max="7" width="1.5703125" hidden="1" customWidth="1"/>
    <col min="8" max="11" width="11.85546875" hidden="1" customWidth="1"/>
    <col min="12" max="12" width="1.5703125" bestFit="1" customWidth="1"/>
    <col min="13" max="13" width="38.85546875" customWidth="1"/>
    <col min="14" max="19" width="8.140625" customWidth="1"/>
    <col min="21" max="24" width="6.140625" bestFit="1" customWidth="1"/>
  </cols>
  <sheetData>
    <row r="2" spans="1:24" x14ac:dyDescent="0.25">
      <c r="M2" t="s">
        <v>30</v>
      </c>
    </row>
    <row r="3" spans="1:24" x14ac:dyDescent="0.25">
      <c r="A3" s="4">
        <f>IFERROR(Hoja1!B1,"")</f>
        <v>1</v>
      </c>
      <c r="B3" s="4" t="str">
        <f>IFERROR(Hoja1!E1,"")</f>
        <v>ZT</v>
      </c>
      <c r="C3" s="4" t="str">
        <f>IFERROR(Hoja1!J1,"")</f>
        <v>ZRVS</v>
      </c>
      <c r="D3" s="4" t="str">
        <f>IFERROR(Hoja1!N1,"")</f>
        <v>ZOM</v>
      </c>
      <c r="E3" s="4" t="str">
        <f>IFERROR(Hoja1!R1,"")</f>
        <v/>
      </c>
      <c r="G3" t="s">
        <v>29</v>
      </c>
      <c r="H3" t="str">
        <f>IF(C3&lt;&gt;"",",'"&amp;C3&amp;"'","")</f>
        <v>,'ZRVS'</v>
      </c>
      <c r="I3" t="str">
        <f>IF(D3&lt;&gt;"",",'"&amp;D3&amp;"'","")</f>
        <v>,'ZOM'</v>
      </c>
      <c r="J3" t="str">
        <f>IF(E3&lt;&gt;"",",'"&amp;E3&amp;"'","")</f>
        <v/>
      </c>
      <c r="K3" t="str">
        <f t="shared" ref="J3:K30" si="0">IF(F3&lt;&gt;"",",'"&amp;F3&amp;"'","")</f>
        <v/>
      </c>
      <c r="L3" s="5" t="str">
        <f>IF(M2="$setofdata=array(","",",")</f>
        <v/>
      </c>
      <c r="M3" t="str">
        <f>L3&amp;A3&amp;"=&gt;array('"&amp;B3&amp;"'"&amp;H3&amp;I3&amp;J3&amp;K3&amp;")"</f>
        <v>1=&gt;array('ZT','ZRVS','ZOM')</v>
      </c>
      <c r="N3" s="6">
        <f>IFERROR(MATCH(B3,Hoja2!$C$1:$C$33,0),"")</f>
        <v>6</v>
      </c>
      <c r="O3" s="6">
        <f>IFERROR(MATCH(C3,Hoja2!$C$1:$C$33,0),"")</f>
        <v>9</v>
      </c>
      <c r="P3" s="6" t="str">
        <f>IFERROR(MATCH(D3,Hoja2!$C$1:$C$33,0),"")</f>
        <v/>
      </c>
      <c r="Q3" s="6" t="str">
        <f>IFERROR(MATCH(E3,Hoja2!$C$1:$C$33,0),"")</f>
        <v/>
      </c>
      <c r="U3" s="4" t="str">
        <f>IF(N3&lt;&gt;"",","&amp;N3&amp;","&amp;$A3,"")</f>
        <v>,6,1</v>
      </c>
      <c r="V3" s="4" t="str">
        <f t="shared" ref="V3:X3" si="1">IF(O3&lt;&gt;"",","&amp;O3&amp;","&amp;$A3,"")</f>
        <v>,9,1</v>
      </c>
      <c r="W3" s="4" t="str">
        <f t="shared" si="1"/>
        <v/>
      </c>
      <c r="X3" s="4" t="str">
        <f t="shared" si="1"/>
        <v/>
      </c>
    </row>
    <row r="4" spans="1:24" x14ac:dyDescent="0.25">
      <c r="A4" s="4">
        <f>IFERROR(Hoja1!B2,"")</f>
        <v>2</v>
      </c>
      <c r="B4" s="4" t="str">
        <f>IFERROR(Hoja1!E2,"")</f>
        <v>ZT</v>
      </c>
      <c r="C4" s="4" t="str">
        <f>IFERROR(Hoja1!J2,"")</f>
        <v>ZRVS</v>
      </c>
      <c r="D4" s="4" t="str">
        <f>IFERROR(Hoja1!N2,"")</f>
        <v>OAT</v>
      </c>
      <c r="E4" s="4" t="str">
        <f>IFERROR(Hoja1!R2,"")</f>
        <v/>
      </c>
      <c r="G4" t="s">
        <v>29</v>
      </c>
      <c r="H4" t="str">
        <f t="shared" ref="H4:H30" si="2">IF(C4&lt;&gt;"",",'"&amp;C4&amp;"'","")</f>
        <v>,'ZRVS'</v>
      </c>
      <c r="I4" t="str">
        <f t="shared" ref="I4:I30" si="3">IF(D4&lt;&gt;"",",'"&amp;D4&amp;"'","")</f>
        <v>,'OAT'</v>
      </c>
      <c r="J4" t="str">
        <f t="shared" si="0"/>
        <v/>
      </c>
      <c r="K4" t="str">
        <f t="shared" si="0"/>
        <v/>
      </c>
      <c r="L4" s="5" t="str">
        <f t="shared" ref="L4:L30" si="4">IF(M3="$setofdata=array(","",",")</f>
        <v>,</v>
      </c>
      <c r="M4" t="str">
        <f t="shared" ref="M4:M30" si="5">L4&amp;A4&amp;"=&gt;array('"&amp;B4&amp;"'"&amp;H4&amp;I4&amp;J4&amp;K4&amp;")"</f>
        <v>,2=&gt;array('ZT','ZRVS','OAT')</v>
      </c>
      <c r="N4" s="6">
        <f>IFERROR(MATCH(B4,Hoja2!$C$1:$C$33,0),"")</f>
        <v>6</v>
      </c>
      <c r="O4" s="6">
        <f>IFERROR(MATCH(C4,Hoja2!$C$1:$C$33,0),"")</f>
        <v>9</v>
      </c>
      <c r="P4" s="6">
        <f>IFERROR(MATCH(D4,Hoja2!$C$1:$C$33,0),"")</f>
        <v>5</v>
      </c>
      <c r="Q4" s="6" t="str">
        <f>IFERROR(MATCH(E4,Hoja2!$C$1:$C$33,0),"")</f>
        <v/>
      </c>
      <c r="U4" s="4" t="str">
        <f t="shared" ref="U4:U30" si="6">IF(N4&lt;&gt;"",","&amp;N4&amp;","&amp;$A4,"")</f>
        <v>,6,2</v>
      </c>
      <c r="V4" s="4" t="str">
        <f t="shared" ref="V4:V30" si="7">IF(O4&lt;&gt;"",","&amp;O4&amp;","&amp;$A4,"")</f>
        <v>,9,2</v>
      </c>
      <c r="W4" s="4" t="str">
        <f t="shared" ref="W4:W30" si="8">IF(P4&lt;&gt;"",","&amp;P4&amp;","&amp;$A4,"")</f>
        <v>,5,2</v>
      </c>
      <c r="X4" s="4" t="str">
        <f t="shared" ref="X4:X30" si="9">IF(Q4&lt;&gt;"",","&amp;Q4&amp;","&amp;$A4,"")</f>
        <v/>
      </c>
    </row>
    <row r="5" spans="1:24" x14ac:dyDescent="0.25">
      <c r="A5" s="4">
        <f>IFERROR(Hoja1!B3,"")</f>
        <v>3</v>
      </c>
      <c r="B5" s="4" t="str">
        <f>IFERROR(Hoja1!E3,"")</f>
        <v>MAT</v>
      </c>
      <c r="C5" s="4" t="str">
        <f>IFERROR(Hoja1!J3,"")</f>
        <v>OADPS</v>
      </c>
      <c r="D5" s="4" t="str">
        <f>IFERROR(Hoja1!N3,"")</f>
        <v>OAF</v>
      </c>
      <c r="E5" s="4" t="str">
        <f>IFERROR(Hoja1!R3,"")</f>
        <v>OAT</v>
      </c>
      <c r="F5" t="s">
        <v>27</v>
      </c>
      <c r="G5" t="s">
        <v>29</v>
      </c>
      <c r="H5" t="str">
        <f t="shared" si="2"/>
        <v>,'OADPS'</v>
      </c>
      <c r="I5" t="str">
        <f t="shared" si="3"/>
        <v>,'OAF'</v>
      </c>
      <c r="J5" t="str">
        <f t="shared" si="0"/>
        <v>,'OAT'</v>
      </c>
      <c r="K5" t="str">
        <f t="shared" si="0"/>
        <v>,'RAT'</v>
      </c>
      <c r="L5" s="5" t="str">
        <f t="shared" si="4"/>
        <v>,</v>
      </c>
      <c r="M5" t="str">
        <f t="shared" si="5"/>
        <v>,3=&gt;array('MAT','OADPS','OAF','OAT','RAT')</v>
      </c>
      <c r="N5" s="6">
        <f>IFERROR(MATCH(B5,Hoja2!$C$1:$C$33,0),"")</f>
        <v>14</v>
      </c>
      <c r="O5" s="6">
        <f>IFERROR(MATCH(C5,Hoja2!$C$1:$C$33,0),"")</f>
        <v>15</v>
      </c>
      <c r="P5" s="6">
        <f>IFERROR(MATCH(D5,Hoja2!$C$1:$C$33,0),"")</f>
        <v>16</v>
      </c>
      <c r="Q5" s="6">
        <f>IFERROR(MATCH(E5,Hoja2!$C$1:$C$33,0),"")</f>
        <v>5</v>
      </c>
      <c r="U5" s="4" t="str">
        <f t="shared" si="6"/>
        <v>,14,3</v>
      </c>
      <c r="V5" s="4" t="str">
        <f t="shared" si="7"/>
        <v>,15,3</v>
      </c>
      <c r="W5" s="4" t="str">
        <f t="shared" si="8"/>
        <v>,16,3</v>
      </c>
      <c r="X5" s="4" t="str">
        <f t="shared" si="9"/>
        <v>,5,3</v>
      </c>
    </row>
    <row r="6" spans="1:24" x14ac:dyDescent="0.25">
      <c r="A6" s="4">
        <f>IFERROR(Hoja1!B4,"")</f>
        <v>4</v>
      </c>
      <c r="B6" s="4" t="str">
        <f>IFERROR(Hoja1!E4,"")</f>
        <v>OAT</v>
      </c>
      <c r="C6" s="4" t="str">
        <f>IFERROR(Hoja1!J4,"")</f>
        <v>OADPS</v>
      </c>
      <c r="D6" s="4" t="str">
        <f>IFERROR(Hoja1!N4,"")</f>
        <v>OAF</v>
      </c>
      <c r="E6" s="4" t="str">
        <f>IFERROR(Hoja1!R4,"")</f>
        <v/>
      </c>
      <c r="G6" t="s">
        <v>29</v>
      </c>
      <c r="H6" t="str">
        <f t="shared" si="2"/>
        <v>,'OADPS'</v>
      </c>
      <c r="I6" t="str">
        <f t="shared" si="3"/>
        <v>,'OAF'</v>
      </c>
      <c r="J6" t="str">
        <f t="shared" si="0"/>
        <v/>
      </c>
      <c r="K6" t="str">
        <f t="shared" si="0"/>
        <v/>
      </c>
      <c r="L6" s="5" t="str">
        <f t="shared" si="4"/>
        <v>,</v>
      </c>
      <c r="M6" t="str">
        <f t="shared" si="5"/>
        <v>,4=&gt;array('OAT','OADPS','OAF')</v>
      </c>
      <c r="N6" s="6">
        <f>IFERROR(MATCH(B6,Hoja2!$C$1:$C$33,0),"")</f>
        <v>5</v>
      </c>
      <c r="O6" s="6">
        <f>IFERROR(MATCH(C6,Hoja2!$C$1:$C$33,0),"")</f>
        <v>15</v>
      </c>
      <c r="P6" s="6">
        <f>IFERROR(MATCH(D6,Hoja2!$C$1:$C$33,0),"")</f>
        <v>16</v>
      </c>
      <c r="Q6" s="6" t="str">
        <f>IFERROR(MATCH(E6,Hoja2!$C$1:$C$33,0),"")</f>
        <v/>
      </c>
      <c r="U6" s="4" t="str">
        <f t="shared" si="6"/>
        <v>,5,4</v>
      </c>
      <c r="V6" s="4" t="str">
        <f t="shared" si="7"/>
        <v>,15,4</v>
      </c>
      <c r="W6" s="4" t="str">
        <f t="shared" si="8"/>
        <v>,16,4</v>
      </c>
      <c r="X6" s="4" t="str">
        <f t="shared" si="9"/>
        <v/>
      </c>
    </row>
    <row r="7" spans="1:24" x14ac:dyDescent="0.25">
      <c r="A7" s="4">
        <f>IFERROR(Hoja1!B5,"")</f>
        <v>5</v>
      </c>
      <c r="B7" s="4" t="str">
        <f>IFERROR(Hoja1!E5,"")</f>
        <v>OAT</v>
      </c>
      <c r="C7" s="4" t="str">
        <f>IFERROR(Hoja1!J5,"")</f>
        <v>RAT</v>
      </c>
      <c r="D7" s="4" t="str">
        <f>IFERROR(Hoja1!N5,"")</f>
        <v>OADPS</v>
      </c>
      <c r="E7" s="4" t="str">
        <f>IFERROR(Hoja1!R5,"")</f>
        <v/>
      </c>
      <c r="G7" t="s">
        <v>29</v>
      </c>
      <c r="H7" t="str">
        <f t="shared" si="2"/>
        <v>,'RAT'</v>
      </c>
      <c r="I7" t="str">
        <f t="shared" si="3"/>
        <v>,'OADPS'</v>
      </c>
      <c r="J7" t="str">
        <f t="shared" si="0"/>
        <v/>
      </c>
      <c r="K7" t="str">
        <f t="shared" si="0"/>
        <v/>
      </c>
      <c r="L7" s="5" t="str">
        <f t="shared" si="4"/>
        <v>,</v>
      </c>
      <c r="M7" t="str">
        <f t="shared" si="5"/>
        <v>,5=&gt;array('OAT','RAT','OADPS')</v>
      </c>
      <c r="N7" s="6">
        <f>IFERROR(MATCH(B7,Hoja2!$C$1:$C$33,0),"")</f>
        <v>5</v>
      </c>
      <c r="O7" s="6">
        <f>IFERROR(MATCH(C7,Hoja2!$C$1:$C$33,0),"")</f>
        <v>17</v>
      </c>
      <c r="P7" s="6">
        <f>IFERROR(MATCH(D7,Hoja2!$C$1:$C$33,0),"")</f>
        <v>15</v>
      </c>
      <c r="Q7" s="6" t="str">
        <f>IFERROR(MATCH(E7,Hoja2!$C$1:$C$33,0),"")</f>
        <v/>
      </c>
      <c r="U7" s="4" t="str">
        <f t="shared" si="6"/>
        <v>,5,5</v>
      </c>
      <c r="V7" s="4" t="str">
        <f t="shared" si="7"/>
        <v>,17,5</v>
      </c>
      <c r="W7" s="4" t="str">
        <f t="shared" si="8"/>
        <v>,15,5</v>
      </c>
      <c r="X7" s="4" t="str">
        <f t="shared" si="9"/>
        <v/>
      </c>
    </row>
    <row r="8" spans="1:24" x14ac:dyDescent="0.25">
      <c r="A8" s="4">
        <f>IFERROR(Hoja1!B6,"")</f>
        <v>6</v>
      </c>
      <c r="B8" s="4" t="str">
        <f>IFERROR(Hoja1!E6,"")</f>
        <v>OAT</v>
      </c>
      <c r="C8" s="4" t="str">
        <f>IFERROR(Hoja1!J6,"")</f>
        <v>OADPS</v>
      </c>
      <c r="D8" s="4" t="str">
        <f>IFERROR(Hoja1!N6,"")</f>
        <v/>
      </c>
      <c r="E8" s="4" t="str">
        <f>IFERROR(Hoja1!R6,"")</f>
        <v/>
      </c>
      <c r="G8" t="s">
        <v>29</v>
      </c>
      <c r="H8" t="str">
        <f t="shared" si="2"/>
        <v>,'OADPS'</v>
      </c>
      <c r="I8" t="str">
        <f t="shared" si="3"/>
        <v/>
      </c>
      <c r="J8" t="str">
        <f t="shared" si="0"/>
        <v/>
      </c>
      <c r="K8" t="str">
        <f t="shared" si="0"/>
        <v/>
      </c>
      <c r="L8" s="5" t="str">
        <f t="shared" si="4"/>
        <v>,</v>
      </c>
      <c r="M8" t="str">
        <f t="shared" si="5"/>
        <v>,6=&gt;array('OAT','OADPS')</v>
      </c>
      <c r="N8" s="6">
        <f>IFERROR(MATCH(B8,Hoja2!$C$1:$C$33,0),"")</f>
        <v>5</v>
      </c>
      <c r="O8" s="6">
        <f>IFERROR(MATCH(C8,Hoja2!$C$1:$C$33,0),"")</f>
        <v>15</v>
      </c>
      <c r="P8" s="6" t="str">
        <f>IFERROR(MATCH(D8,Hoja2!$C$1:$C$33,0),"")</f>
        <v/>
      </c>
      <c r="Q8" s="6" t="str">
        <f>IFERROR(MATCH(E8,Hoja2!$C$1:$C$33,0),"")</f>
        <v/>
      </c>
      <c r="U8" s="4" t="str">
        <f t="shared" si="6"/>
        <v>,5,6</v>
      </c>
      <c r="V8" s="4" t="str">
        <f t="shared" si="7"/>
        <v>,15,6</v>
      </c>
      <c r="W8" s="4" t="str">
        <f t="shared" si="8"/>
        <v/>
      </c>
      <c r="X8" s="4" t="str">
        <f t="shared" si="9"/>
        <v/>
      </c>
    </row>
    <row r="9" spans="1:24" x14ac:dyDescent="0.25">
      <c r="A9" s="4">
        <f>IFERROR(Hoja1!B7,"")</f>
        <v>7</v>
      </c>
      <c r="B9" s="4" t="str">
        <f>IFERROR(Hoja1!E7,"")</f>
        <v>CCV</v>
      </c>
      <c r="C9" s="4" t="str">
        <f>IFERROR(Hoja1!J7,"")</f>
        <v>DATSP</v>
      </c>
      <c r="D9" s="4" t="str">
        <f>IFERROR(Hoja1!N7,"")</f>
        <v>OADPS</v>
      </c>
      <c r="E9" s="4" t="str">
        <f>IFERROR(Hoja1!R7,"")</f>
        <v>OAT</v>
      </c>
      <c r="G9" t="s">
        <v>29</v>
      </c>
      <c r="H9" t="str">
        <f t="shared" si="2"/>
        <v>,'DATSP'</v>
      </c>
      <c r="I9" t="str">
        <f t="shared" si="3"/>
        <v>,'OADPS'</v>
      </c>
      <c r="J9" t="str">
        <f t="shared" si="0"/>
        <v>,'OAT'</v>
      </c>
      <c r="K9" t="str">
        <f t="shared" si="0"/>
        <v/>
      </c>
      <c r="L9" s="5" t="str">
        <f t="shared" si="4"/>
        <v>,</v>
      </c>
      <c r="M9" t="str">
        <f t="shared" si="5"/>
        <v>,7=&gt;array('CCV','DATSP','OADPS','OAT')</v>
      </c>
      <c r="N9" s="6">
        <f>IFERROR(MATCH(B9,Hoja2!$C$1:$C$33,0),"")</f>
        <v>33</v>
      </c>
      <c r="O9" s="6">
        <f>IFERROR(MATCH(C9,Hoja2!$C$1:$C$33,0),"")</f>
        <v>11</v>
      </c>
      <c r="P9" s="6">
        <f>IFERROR(MATCH(D9,Hoja2!$C$1:$C$33,0),"")</f>
        <v>15</v>
      </c>
      <c r="Q9" s="6">
        <f>IFERROR(MATCH(E9,Hoja2!$C$1:$C$33,0),"")</f>
        <v>5</v>
      </c>
      <c r="U9" s="4" t="str">
        <f t="shared" si="6"/>
        <v>,33,7</v>
      </c>
      <c r="V9" s="4" t="str">
        <f t="shared" si="7"/>
        <v>,11,7</v>
      </c>
      <c r="W9" s="4" t="str">
        <f t="shared" si="8"/>
        <v>,15,7</v>
      </c>
      <c r="X9" s="4" t="str">
        <f t="shared" si="9"/>
        <v>,5,7</v>
      </c>
    </row>
    <row r="10" spans="1:24" x14ac:dyDescent="0.25">
      <c r="A10" s="4">
        <f>IFERROR(Hoja1!B8,"")</f>
        <v>8</v>
      </c>
      <c r="B10" s="4" t="str">
        <f>IFERROR(Hoja1!E8,"")</f>
        <v>CCV</v>
      </c>
      <c r="C10" s="4" t="str">
        <f>IFERROR(Hoja1!J8,"")</f>
        <v>OADPS</v>
      </c>
      <c r="D10" s="4" t="str">
        <f>IFERROR(Hoja1!N8,"")</f>
        <v>OAT</v>
      </c>
      <c r="E10" s="4" t="str">
        <f>IFERROR(Hoja1!R8,"")</f>
        <v/>
      </c>
      <c r="G10" t="s">
        <v>29</v>
      </c>
      <c r="H10" t="str">
        <f t="shared" si="2"/>
        <v>,'OADPS'</v>
      </c>
      <c r="I10" t="str">
        <f t="shared" si="3"/>
        <v>,'OAT'</v>
      </c>
      <c r="J10" t="str">
        <f t="shared" si="0"/>
        <v/>
      </c>
      <c r="K10" t="str">
        <f t="shared" si="0"/>
        <v/>
      </c>
      <c r="L10" s="5" t="str">
        <f t="shared" si="4"/>
        <v>,</v>
      </c>
      <c r="M10" t="str">
        <f t="shared" si="5"/>
        <v>,8=&gt;array('CCV','OADPS','OAT')</v>
      </c>
      <c r="N10" s="6">
        <f>IFERROR(MATCH(B10,Hoja2!$C$1:$C$33,0),"")</f>
        <v>33</v>
      </c>
      <c r="O10" s="6">
        <f>IFERROR(MATCH(C10,Hoja2!$C$1:$C$33,0),"")</f>
        <v>15</v>
      </c>
      <c r="P10" s="6">
        <f>IFERROR(MATCH(D10,Hoja2!$C$1:$C$33,0),"")</f>
        <v>5</v>
      </c>
      <c r="Q10" s="6" t="str">
        <f>IFERROR(MATCH(E10,Hoja2!$C$1:$C$33,0),"")</f>
        <v/>
      </c>
      <c r="U10" s="4" t="str">
        <f t="shared" si="6"/>
        <v>,33,8</v>
      </c>
      <c r="V10" s="4" t="str">
        <f t="shared" si="7"/>
        <v>,15,8</v>
      </c>
      <c r="W10" s="4" t="str">
        <f t="shared" si="8"/>
        <v>,5,8</v>
      </c>
      <c r="X10" s="4" t="str">
        <f t="shared" si="9"/>
        <v/>
      </c>
    </row>
    <row r="11" spans="1:24" x14ac:dyDescent="0.25">
      <c r="A11" s="4">
        <f>IFERROR(Hoja1!B9,"")</f>
        <v>9</v>
      </c>
      <c r="B11" s="4" t="str">
        <f>IFERROR(Hoja1!E9,"")</f>
        <v>CCV</v>
      </c>
      <c r="C11" s="4" t="str">
        <f>IFERROR(Hoja1!J9,"")</f>
        <v>OADPS</v>
      </c>
      <c r="D11" s="4" t="str">
        <f>IFERROR(Hoja1!N9,"")</f>
        <v/>
      </c>
      <c r="E11" s="4" t="str">
        <f>IFERROR(Hoja1!R9,"")</f>
        <v/>
      </c>
      <c r="G11" t="s">
        <v>29</v>
      </c>
      <c r="H11" t="str">
        <f t="shared" si="2"/>
        <v>,'OADPS'</v>
      </c>
      <c r="I11" t="str">
        <f t="shared" si="3"/>
        <v/>
      </c>
      <c r="J11" t="str">
        <f t="shared" si="0"/>
        <v/>
      </c>
      <c r="K11" t="str">
        <f t="shared" si="0"/>
        <v/>
      </c>
      <c r="L11" s="5" t="str">
        <f t="shared" si="4"/>
        <v>,</v>
      </c>
      <c r="M11" t="str">
        <f t="shared" si="5"/>
        <v>,9=&gt;array('CCV','OADPS')</v>
      </c>
      <c r="N11" s="6">
        <f>IFERROR(MATCH(B11,Hoja2!$C$1:$C$33,0),"")</f>
        <v>33</v>
      </c>
      <c r="O11" s="6">
        <f>IFERROR(MATCH(C11,Hoja2!$C$1:$C$33,0),"")</f>
        <v>15</v>
      </c>
      <c r="P11" s="6" t="str">
        <f>IFERROR(MATCH(D11,Hoja2!$C$1:$C$33,0),"")</f>
        <v/>
      </c>
      <c r="Q11" s="6" t="str">
        <f>IFERROR(MATCH(E11,Hoja2!$C$1:$C$33,0),"")</f>
        <v/>
      </c>
      <c r="U11" s="4" t="str">
        <f t="shared" si="6"/>
        <v>,33,9</v>
      </c>
      <c r="V11" s="4" t="str">
        <f t="shared" si="7"/>
        <v>,15,9</v>
      </c>
      <c r="W11" s="4" t="str">
        <f t="shared" si="8"/>
        <v/>
      </c>
      <c r="X11" s="4" t="str">
        <f t="shared" si="9"/>
        <v/>
      </c>
    </row>
    <row r="12" spans="1:24" x14ac:dyDescent="0.25">
      <c r="A12" s="4">
        <f>IFERROR(Hoja1!B10,"")</f>
        <v>10</v>
      </c>
      <c r="B12" s="4" t="str">
        <f>IFERROR(Hoja1!E10,"")</f>
        <v>DAT</v>
      </c>
      <c r="C12" s="4" t="str">
        <f>IFERROR(Hoja1!J10,"")</f>
        <v>MAT</v>
      </c>
      <c r="D12" s="4" t="str">
        <f>IFERROR(Hoja1!N10,"")</f>
        <v>OAT</v>
      </c>
      <c r="E12" s="4" t="str">
        <f>IFERROR(Hoja1!R10,"")</f>
        <v>RAT</v>
      </c>
      <c r="G12" t="s">
        <v>29</v>
      </c>
      <c r="H12" t="str">
        <f t="shared" si="2"/>
        <v>,'MAT'</v>
      </c>
      <c r="I12" t="str">
        <f t="shared" si="3"/>
        <v>,'OAT'</v>
      </c>
      <c r="J12" t="str">
        <f t="shared" si="0"/>
        <v>,'RAT'</v>
      </c>
      <c r="K12" t="str">
        <f t="shared" si="0"/>
        <v/>
      </c>
      <c r="L12" s="5" t="str">
        <f t="shared" si="4"/>
        <v>,</v>
      </c>
      <c r="M12" t="str">
        <f t="shared" si="5"/>
        <v>,10=&gt;array('DAT','MAT','OAT','RAT')</v>
      </c>
      <c r="N12" s="6">
        <f>IFERROR(MATCH(B12,Hoja2!$C$1:$C$33,0),"")</f>
        <v>10</v>
      </c>
      <c r="O12" s="6">
        <f>IFERROR(MATCH(C12,Hoja2!$C$1:$C$33,0),"")</f>
        <v>14</v>
      </c>
      <c r="P12" s="6">
        <f>IFERROR(MATCH(D12,Hoja2!$C$1:$C$33,0),"")</f>
        <v>5</v>
      </c>
      <c r="Q12" s="6">
        <f>IFERROR(MATCH(E12,Hoja2!$C$1:$C$33,0),"")</f>
        <v>17</v>
      </c>
      <c r="U12" s="4" t="str">
        <f t="shared" si="6"/>
        <v>,10,10</v>
      </c>
      <c r="V12" s="4" t="str">
        <f t="shared" si="7"/>
        <v>,14,10</v>
      </c>
      <c r="W12" s="4" t="str">
        <f t="shared" si="8"/>
        <v>,5,10</v>
      </c>
      <c r="X12" s="4" t="str">
        <f t="shared" si="9"/>
        <v>,17,10</v>
      </c>
    </row>
    <row r="13" spans="1:24" x14ac:dyDescent="0.25">
      <c r="A13" s="4">
        <f>IFERROR(Hoja1!B11,"")</f>
        <v>11</v>
      </c>
      <c r="B13" s="4" t="str">
        <f>IFERROR(Hoja1!E11,"")</f>
        <v>CCV</v>
      </c>
      <c r="C13" s="4" t="str">
        <f>IFERROR(Hoja1!J11,"")</f>
        <v>HCVS</v>
      </c>
      <c r="D13" s="4" t="str">
        <f>IFERROR(Hoja1!N11,"")</f>
        <v>OAT</v>
      </c>
      <c r="E13" s="4" t="str">
        <f>IFERROR(Hoja1!R11,"")</f>
        <v/>
      </c>
      <c r="G13" t="s">
        <v>29</v>
      </c>
      <c r="H13" t="str">
        <f t="shared" si="2"/>
        <v>,'HCVS'</v>
      </c>
      <c r="I13" t="str">
        <f t="shared" si="3"/>
        <v>,'OAT'</v>
      </c>
      <c r="J13" t="str">
        <f t="shared" si="0"/>
        <v/>
      </c>
      <c r="K13" t="str">
        <f t="shared" si="0"/>
        <v/>
      </c>
      <c r="L13" s="5" t="str">
        <f t="shared" si="4"/>
        <v>,</v>
      </c>
      <c r="M13" t="str">
        <f t="shared" si="5"/>
        <v>,11=&gt;array('CCV','HCVS','OAT')</v>
      </c>
      <c r="N13" s="6">
        <f>IFERROR(MATCH(B13,Hoja2!$C$1:$C$33,0),"")</f>
        <v>33</v>
      </c>
      <c r="O13" s="6">
        <f>IFERROR(MATCH(C13,Hoja2!$C$1:$C$33,0),"")</f>
        <v>22</v>
      </c>
      <c r="P13" s="6">
        <f>IFERROR(MATCH(D13,Hoja2!$C$1:$C$33,0),"")</f>
        <v>5</v>
      </c>
      <c r="Q13" s="6" t="str">
        <f>IFERROR(MATCH(E13,Hoja2!$C$1:$C$33,0),"")</f>
        <v/>
      </c>
      <c r="U13" s="4" t="str">
        <f t="shared" si="6"/>
        <v>,33,11</v>
      </c>
      <c r="V13" s="4" t="str">
        <f t="shared" si="7"/>
        <v>,22,11</v>
      </c>
      <c r="W13" s="4" t="str">
        <f t="shared" si="8"/>
        <v>,5,11</v>
      </c>
      <c r="X13" s="4" t="str">
        <f t="shared" si="9"/>
        <v/>
      </c>
    </row>
    <row r="14" spans="1:24" x14ac:dyDescent="0.25">
      <c r="A14" s="4">
        <f>IFERROR(Hoja1!B12,"")</f>
        <v>12</v>
      </c>
      <c r="B14" s="4" t="str">
        <f>IFERROR(Hoja1!E12,"")</f>
        <v>ChWST</v>
      </c>
      <c r="C14" s="4" t="str">
        <f>IFERROR(Hoja1!J12,"")</f>
        <v>OAT</v>
      </c>
      <c r="D14" s="4" t="str">
        <f>IFERROR(Hoja1!N12,"")</f>
        <v/>
      </c>
      <c r="E14" s="4" t="str">
        <f>IFERROR(Hoja1!R12,"")</f>
        <v/>
      </c>
      <c r="G14" t="s">
        <v>29</v>
      </c>
      <c r="H14" t="str">
        <f t="shared" si="2"/>
        <v>,'OAT'</v>
      </c>
      <c r="I14" t="str">
        <f t="shared" si="3"/>
        <v/>
      </c>
      <c r="J14" t="str">
        <f t="shared" si="0"/>
        <v/>
      </c>
      <c r="K14" t="str">
        <f t="shared" si="0"/>
        <v/>
      </c>
      <c r="L14" s="5" t="str">
        <f t="shared" si="4"/>
        <v>,</v>
      </c>
      <c r="M14" t="str">
        <f t="shared" si="5"/>
        <v>,12=&gt;array('ChWST','OAT')</v>
      </c>
      <c r="N14" s="6">
        <f>IFERROR(MATCH(B14,Hoja2!$C$1:$C$33,0),"")</f>
        <v>31</v>
      </c>
      <c r="O14" s="6">
        <f>IFERROR(MATCH(C14,Hoja2!$C$1:$C$33,0),"")</f>
        <v>5</v>
      </c>
      <c r="P14" s="6" t="str">
        <f>IFERROR(MATCH(D14,Hoja2!$C$1:$C$33,0),"")</f>
        <v/>
      </c>
      <c r="Q14" s="6" t="str">
        <f>IFERROR(MATCH(E14,Hoja2!$C$1:$C$33,0),"")</f>
        <v/>
      </c>
      <c r="U14" s="4" t="str">
        <f t="shared" si="6"/>
        <v>,31,12</v>
      </c>
      <c r="V14" s="4" t="str">
        <f t="shared" si="7"/>
        <v>,5,12</v>
      </c>
      <c r="W14" s="4" t="str">
        <f t="shared" si="8"/>
        <v/>
      </c>
      <c r="X14" s="4" t="str">
        <f t="shared" si="9"/>
        <v/>
      </c>
    </row>
    <row r="15" spans="1:24" x14ac:dyDescent="0.25">
      <c r="A15" s="4">
        <f>IFERROR(Hoja1!B13,"")</f>
        <v>13</v>
      </c>
      <c r="B15" s="4" t="str">
        <f>IFERROR(Hoja1!E13,"")</f>
        <v>ChWST</v>
      </c>
      <c r="C15" s="4" t="str">
        <f>IFERROR(Hoja1!J13,"")</f>
        <v>CCV</v>
      </c>
      <c r="D15" s="4" t="str">
        <f>IFERROR(Hoja1!N13,"")</f>
        <v>OAT</v>
      </c>
      <c r="E15" s="4" t="str">
        <f>IFERROR(Hoja1!R13,"")</f>
        <v/>
      </c>
      <c r="G15" t="s">
        <v>29</v>
      </c>
      <c r="H15" t="str">
        <f t="shared" si="2"/>
        <v>,'CCV'</v>
      </c>
      <c r="I15" t="str">
        <f t="shared" si="3"/>
        <v>,'OAT'</v>
      </c>
      <c r="J15" t="str">
        <f t="shared" si="0"/>
        <v/>
      </c>
      <c r="K15" t="str">
        <f t="shared" si="0"/>
        <v/>
      </c>
      <c r="L15" s="5" t="str">
        <f t="shared" si="4"/>
        <v>,</v>
      </c>
      <c r="M15" t="str">
        <f t="shared" si="5"/>
        <v>,13=&gt;array('ChWST','CCV','OAT')</v>
      </c>
      <c r="N15" s="6">
        <f>IFERROR(MATCH(B15,Hoja2!$C$1:$C$33,0),"")</f>
        <v>31</v>
      </c>
      <c r="O15" s="6">
        <f>IFERROR(MATCH(C15,Hoja2!$C$1:$C$33,0),"")</f>
        <v>33</v>
      </c>
      <c r="P15" s="6">
        <f>IFERROR(MATCH(D15,Hoja2!$C$1:$C$33,0),"")</f>
        <v>5</v>
      </c>
      <c r="Q15" s="6" t="str">
        <f>IFERROR(MATCH(E15,Hoja2!$C$1:$C$33,0),"")</f>
        <v/>
      </c>
      <c r="U15" s="4" t="str">
        <f t="shared" si="6"/>
        <v>,31,13</v>
      </c>
      <c r="V15" s="4" t="str">
        <f t="shared" si="7"/>
        <v>,33,13</v>
      </c>
      <c r="W15" s="4" t="str">
        <f t="shared" si="8"/>
        <v>,5,13</v>
      </c>
      <c r="X15" s="4" t="str">
        <f t="shared" si="9"/>
        <v/>
      </c>
    </row>
    <row r="16" spans="1:24" x14ac:dyDescent="0.25">
      <c r="A16" s="4">
        <f>IFERROR(Hoja1!B14,"")</f>
        <v>14</v>
      </c>
      <c r="B16" s="4" t="str">
        <f>IFERROR(Hoja1!E14,"")</f>
        <v>ChWRT</v>
      </c>
      <c r="C16" s="4" t="str">
        <f>IFERROR(Hoja1!J14,"")</f>
        <v>ChWST</v>
      </c>
      <c r="D16" s="4" t="str">
        <f>IFERROR(Hoja1!N14,"")</f>
        <v>OAT</v>
      </c>
      <c r="E16" s="4" t="str">
        <f>IFERROR(Hoja1!R14,"")</f>
        <v/>
      </c>
      <c r="G16" t="s">
        <v>29</v>
      </c>
      <c r="H16" t="str">
        <f t="shared" si="2"/>
        <v>,'ChWST'</v>
      </c>
      <c r="I16" t="str">
        <f t="shared" si="3"/>
        <v>,'OAT'</v>
      </c>
      <c r="J16" t="str">
        <f t="shared" si="0"/>
        <v/>
      </c>
      <c r="K16" t="str">
        <f t="shared" si="0"/>
        <v/>
      </c>
      <c r="L16" s="5" t="str">
        <f t="shared" si="4"/>
        <v>,</v>
      </c>
      <c r="M16" t="str">
        <f t="shared" si="5"/>
        <v>,14=&gt;array('ChWRT','ChWST','OAT')</v>
      </c>
      <c r="N16" s="6">
        <f>IFERROR(MATCH(B16,Hoja2!$C$1:$C$33,0),"")</f>
        <v>30</v>
      </c>
      <c r="O16" s="6">
        <f>IFERROR(MATCH(C16,Hoja2!$C$1:$C$33,0),"")</f>
        <v>31</v>
      </c>
      <c r="P16" s="6">
        <f>IFERROR(MATCH(D16,Hoja2!$C$1:$C$33,0),"")</f>
        <v>5</v>
      </c>
      <c r="Q16" s="6" t="str">
        <f>IFERROR(MATCH(E16,Hoja2!$C$1:$C$33,0),"")</f>
        <v/>
      </c>
      <c r="U16" s="4" t="str">
        <f t="shared" si="6"/>
        <v>,30,14</v>
      </c>
      <c r="V16" s="4" t="str">
        <f t="shared" si="7"/>
        <v>,31,14</v>
      </c>
      <c r="W16" s="4" t="str">
        <f t="shared" si="8"/>
        <v>,5,14</v>
      </c>
      <c r="X16" s="4" t="str">
        <f t="shared" si="9"/>
        <v/>
      </c>
    </row>
    <row r="17" spans="1:24" x14ac:dyDescent="0.25">
      <c r="A17" s="4">
        <f>IFERROR(Hoja1!B15,"")</f>
        <v>15</v>
      </c>
      <c r="B17" s="4" t="str">
        <f>IFERROR(Hoja1!E15,"")</f>
        <v>ChWRT</v>
      </c>
      <c r="C17" s="4" t="str">
        <f>IFERROR(Hoja1!J15,"")</f>
        <v>CCV</v>
      </c>
      <c r="D17" s="4" t="str">
        <f>IFERROR(Hoja1!N15,"")</f>
        <v/>
      </c>
      <c r="E17" s="4" t="str">
        <f>IFERROR(Hoja1!R15,"")</f>
        <v/>
      </c>
      <c r="G17" t="s">
        <v>29</v>
      </c>
      <c r="H17" t="str">
        <f t="shared" si="2"/>
        <v>,'CCV'</v>
      </c>
      <c r="I17" t="str">
        <f t="shared" si="3"/>
        <v/>
      </c>
      <c r="J17" t="str">
        <f t="shared" si="0"/>
        <v/>
      </c>
      <c r="K17" t="str">
        <f t="shared" si="0"/>
        <v/>
      </c>
      <c r="L17" s="5" t="str">
        <f t="shared" si="4"/>
        <v>,</v>
      </c>
      <c r="M17" t="str">
        <f t="shared" si="5"/>
        <v>,15=&gt;array('ChWRT','CCV')</v>
      </c>
      <c r="N17" s="6">
        <f>IFERROR(MATCH(B17,Hoja2!$C$1:$C$33,0),"")</f>
        <v>30</v>
      </c>
      <c r="O17" s="6">
        <f>IFERROR(MATCH(C17,Hoja2!$C$1:$C$33,0),"")</f>
        <v>33</v>
      </c>
      <c r="P17" s="6" t="str">
        <f>IFERROR(MATCH(D17,Hoja2!$C$1:$C$33,0),"")</f>
        <v/>
      </c>
      <c r="Q17" s="6" t="str">
        <f>IFERROR(MATCH(E17,Hoja2!$C$1:$C$33,0),"")</f>
        <v/>
      </c>
      <c r="U17" s="4" t="str">
        <f t="shared" si="6"/>
        <v>,30,15</v>
      </c>
      <c r="V17" s="4" t="str">
        <f t="shared" si="7"/>
        <v>,33,15</v>
      </c>
      <c r="W17" s="4" t="str">
        <f t="shared" si="8"/>
        <v/>
      </c>
      <c r="X17" s="4" t="str">
        <f t="shared" si="9"/>
        <v/>
      </c>
    </row>
    <row r="18" spans="1:24" x14ac:dyDescent="0.25">
      <c r="A18" s="4">
        <f>IFERROR(Hoja1!B16,"")</f>
        <v>16</v>
      </c>
      <c r="B18" s="4" t="str">
        <f>IFERROR(Hoja1!E16,"")</f>
        <v>HWST</v>
      </c>
      <c r="C18" s="4" t="str">
        <f>IFERROR(Hoja1!J16,"")</f>
        <v>OAT</v>
      </c>
      <c r="D18" s="4" t="str">
        <f>IFERROR(Hoja1!N16,"")</f>
        <v/>
      </c>
      <c r="E18" s="4" t="str">
        <f>IFERROR(Hoja1!R16,"")</f>
        <v/>
      </c>
      <c r="G18" t="s">
        <v>29</v>
      </c>
      <c r="H18" t="str">
        <f t="shared" si="2"/>
        <v>,'OAT'</v>
      </c>
      <c r="I18" t="str">
        <f t="shared" si="3"/>
        <v/>
      </c>
      <c r="J18" t="str">
        <f t="shared" si="0"/>
        <v/>
      </c>
      <c r="K18" t="str">
        <f t="shared" si="0"/>
        <v/>
      </c>
      <c r="L18" s="5" t="str">
        <f t="shared" si="4"/>
        <v>,</v>
      </c>
      <c r="M18" t="str">
        <f t="shared" si="5"/>
        <v>,16=&gt;array('HWST','OAT')</v>
      </c>
      <c r="N18" s="6">
        <f>IFERROR(MATCH(B18,Hoja2!$C$1:$C$33,0),"")</f>
        <v>26</v>
      </c>
      <c r="O18" s="6">
        <f>IFERROR(MATCH(C18,Hoja2!$C$1:$C$33,0),"")</f>
        <v>5</v>
      </c>
      <c r="P18" s="6" t="str">
        <f>IFERROR(MATCH(D18,Hoja2!$C$1:$C$33,0),"")</f>
        <v/>
      </c>
      <c r="Q18" s="6" t="str">
        <f>IFERROR(MATCH(E18,Hoja2!$C$1:$C$33,0),"")</f>
        <v/>
      </c>
      <c r="U18" s="4" t="str">
        <f t="shared" si="6"/>
        <v>,26,16</v>
      </c>
      <c r="V18" s="4" t="str">
        <f t="shared" si="7"/>
        <v>,5,16</v>
      </c>
      <c r="W18" s="4" t="str">
        <f t="shared" si="8"/>
        <v/>
      </c>
      <c r="X18" s="4" t="str">
        <f t="shared" si="9"/>
        <v/>
      </c>
    </row>
    <row r="19" spans="1:24" x14ac:dyDescent="0.25">
      <c r="A19" s="4">
        <f>IFERROR(Hoja1!B17,"")</f>
        <v>17</v>
      </c>
      <c r="B19" s="4" t="str">
        <f>IFERROR(Hoja1!E17,"")</f>
        <v>HWRT</v>
      </c>
      <c r="C19" s="4" t="str">
        <f>IFERROR(Hoja1!J17,"")</f>
        <v>HWST</v>
      </c>
      <c r="D19" s="4" t="str">
        <f>IFERROR(Hoja1!N17,"")</f>
        <v>OAT</v>
      </c>
      <c r="E19" s="4" t="str">
        <f>IFERROR(Hoja1!R17,"")</f>
        <v/>
      </c>
      <c r="G19" t="s">
        <v>29</v>
      </c>
      <c r="H19" t="str">
        <f t="shared" si="2"/>
        <v>,'HWST'</v>
      </c>
      <c r="I19" t="str">
        <f t="shared" si="3"/>
        <v>,'OAT'</v>
      </c>
      <c r="J19" t="str">
        <f t="shared" si="0"/>
        <v/>
      </c>
      <c r="K19" t="str">
        <f t="shared" si="0"/>
        <v/>
      </c>
      <c r="L19" s="5" t="str">
        <f t="shared" si="4"/>
        <v>,</v>
      </c>
      <c r="M19" t="str">
        <f t="shared" si="5"/>
        <v>,17=&gt;array('HWRT','HWST','OAT')</v>
      </c>
      <c r="N19" s="6">
        <f>IFERROR(MATCH(B19,Hoja2!$C$1:$C$33,0),"")</f>
        <v>25</v>
      </c>
      <c r="O19" s="6">
        <f>IFERROR(MATCH(C19,Hoja2!$C$1:$C$33,0),"")</f>
        <v>26</v>
      </c>
      <c r="P19" s="6">
        <f>IFERROR(MATCH(D19,Hoja2!$C$1:$C$33,0),"")</f>
        <v>5</v>
      </c>
      <c r="Q19" s="6" t="str">
        <f>IFERROR(MATCH(E19,Hoja2!$C$1:$C$33,0),"")</f>
        <v/>
      </c>
      <c r="U19" s="4" t="str">
        <f t="shared" si="6"/>
        <v>,25,17</v>
      </c>
      <c r="V19" s="4" t="str">
        <f t="shared" si="7"/>
        <v>,26,17</v>
      </c>
      <c r="W19" s="4" t="str">
        <f t="shared" si="8"/>
        <v>,5,17</v>
      </c>
      <c r="X19" s="4" t="str">
        <f t="shared" si="9"/>
        <v/>
      </c>
    </row>
    <row r="20" spans="1:24" x14ac:dyDescent="0.25">
      <c r="A20" s="4">
        <f>IFERROR(Hoja1!B18,"")</f>
        <v>18</v>
      </c>
      <c r="B20" s="4" t="str">
        <f>IFERROR(Hoja1!E18,"")</f>
        <v>HWLDP</v>
      </c>
      <c r="C20" s="4" t="str">
        <f>IFERROR(Hoja1!J18,"")</f>
        <v>HCVS</v>
      </c>
      <c r="D20" s="4" t="str">
        <f>IFERROR(Hoja1!N18,"")</f>
        <v/>
      </c>
      <c r="E20" s="4" t="str">
        <f>IFERROR(Hoja1!R18,"")</f>
        <v/>
      </c>
      <c r="G20" t="s">
        <v>29</v>
      </c>
      <c r="H20" t="str">
        <f t="shared" si="2"/>
        <v>,'HCVS'</v>
      </c>
      <c r="I20" t="str">
        <f t="shared" si="3"/>
        <v/>
      </c>
      <c r="J20" t="str">
        <f t="shared" si="0"/>
        <v/>
      </c>
      <c r="K20" t="str">
        <f t="shared" si="0"/>
        <v/>
      </c>
      <c r="L20" s="5" t="str">
        <f t="shared" si="4"/>
        <v>,</v>
      </c>
      <c r="M20" t="str">
        <f t="shared" si="5"/>
        <v>,18=&gt;array('HWLDP','HCVS')</v>
      </c>
      <c r="N20" s="6">
        <f>IFERROR(MATCH(B20,Hoja2!$C$1:$C$33,0),"")</f>
        <v>23</v>
      </c>
      <c r="O20" s="6">
        <f>IFERROR(MATCH(C20,Hoja2!$C$1:$C$33,0),"")</f>
        <v>22</v>
      </c>
      <c r="P20" s="6" t="str">
        <f>IFERROR(MATCH(D20,Hoja2!$C$1:$C$33,0),"")</f>
        <v/>
      </c>
      <c r="Q20" s="6" t="str">
        <f>IFERROR(MATCH(E20,Hoja2!$C$1:$C$33,0),"")</f>
        <v/>
      </c>
      <c r="U20" s="4" t="str">
        <f t="shared" si="6"/>
        <v>,23,18</v>
      </c>
      <c r="V20" s="4" t="str">
        <f t="shared" si="7"/>
        <v>,22,18</v>
      </c>
      <c r="W20" s="4" t="str">
        <f t="shared" si="8"/>
        <v/>
      </c>
      <c r="X20" s="4" t="str">
        <f t="shared" si="9"/>
        <v/>
      </c>
    </row>
    <row r="21" spans="1:24" x14ac:dyDescent="0.25">
      <c r="A21" s="4">
        <f>IFERROR(Hoja1!B19,"")</f>
        <v>19</v>
      </c>
      <c r="B21" s="4" t="str">
        <f>IFERROR(Hoja1!E19,"")</f>
        <v>OAT</v>
      </c>
      <c r="C21" s="4" t="str">
        <f>IFERROR(Hoja1!J19,"")</f>
        <v>OADPS</v>
      </c>
      <c r="D21" s="4" t="str">
        <f>IFERROR(Hoja1!N19,"")</f>
        <v>OAF</v>
      </c>
      <c r="E21" s="4" t="str">
        <f>IFERROR(Hoja1!R19,"")</f>
        <v>OM</v>
      </c>
      <c r="G21" t="s">
        <v>29</v>
      </c>
      <c r="H21" t="str">
        <f t="shared" si="2"/>
        <v>,'OADPS'</v>
      </c>
      <c r="I21" t="str">
        <f t="shared" si="3"/>
        <v>,'OAF'</v>
      </c>
      <c r="J21" t="str">
        <f t="shared" si="0"/>
        <v>,'OM'</v>
      </c>
      <c r="K21" t="str">
        <f t="shared" si="0"/>
        <v/>
      </c>
      <c r="L21" s="5" t="str">
        <f t="shared" si="4"/>
        <v>,</v>
      </c>
      <c r="M21" t="str">
        <f t="shared" si="5"/>
        <v>,19=&gt;array('OAT','OADPS','OAF','OM')</v>
      </c>
      <c r="N21" s="6">
        <f>IFERROR(MATCH(B21,Hoja2!$C$1:$C$33,0),"")</f>
        <v>5</v>
      </c>
      <c r="O21" s="6">
        <f>IFERROR(MATCH(C21,Hoja2!$C$1:$C$33,0),"")</f>
        <v>15</v>
      </c>
      <c r="P21" s="6">
        <f>IFERROR(MATCH(D21,Hoja2!$C$1:$C$33,0),"")</f>
        <v>16</v>
      </c>
      <c r="Q21" s="6">
        <f>IFERROR(MATCH(E21,Hoja2!$C$1:$C$33,0),"")</f>
        <v>4</v>
      </c>
      <c r="U21" s="4" t="str">
        <f t="shared" si="6"/>
        <v>,5,19</v>
      </c>
      <c r="V21" s="4" t="str">
        <f t="shared" si="7"/>
        <v>,15,19</v>
      </c>
      <c r="W21" s="4" t="str">
        <f t="shared" si="8"/>
        <v>,16,19</v>
      </c>
      <c r="X21" s="4" t="str">
        <f t="shared" si="9"/>
        <v>,4,19</v>
      </c>
    </row>
    <row r="22" spans="1:24" x14ac:dyDescent="0.25">
      <c r="A22" s="4">
        <f>IFERROR(Hoja1!B20,"")</f>
        <v>20</v>
      </c>
      <c r="B22" s="4" t="str">
        <f>IFERROR(Hoja1!E20,"")</f>
        <v>OAT</v>
      </c>
      <c r="C22" s="4" t="str">
        <f>IFERROR(Hoja1!J20,"")</f>
        <v>OADPS</v>
      </c>
      <c r="D22" s="4" t="str">
        <f>IFERROR(Hoja1!N20,"")</f>
        <v>OM</v>
      </c>
      <c r="E22" s="4" t="str">
        <f>IFERROR(Hoja1!R20,"")</f>
        <v/>
      </c>
      <c r="G22" t="s">
        <v>29</v>
      </c>
      <c r="H22" t="str">
        <f t="shared" si="2"/>
        <v>,'OADPS'</v>
      </c>
      <c r="I22" t="str">
        <f t="shared" si="3"/>
        <v>,'OM'</v>
      </c>
      <c r="J22" t="str">
        <f t="shared" si="0"/>
        <v/>
      </c>
      <c r="K22" t="str">
        <f t="shared" si="0"/>
        <v/>
      </c>
      <c r="L22" s="5" t="str">
        <f t="shared" si="4"/>
        <v>,</v>
      </c>
      <c r="M22" t="str">
        <f t="shared" si="5"/>
        <v>,20=&gt;array('OAT','OADPS','OM')</v>
      </c>
      <c r="N22" s="6">
        <f>IFERROR(MATCH(B22,Hoja2!$C$1:$C$33,0),"")</f>
        <v>5</v>
      </c>
      <c r="O22" s="6">
        <f>IFERROR(MATCH(C22,Hoja2!$C$1:$C$33,0),"")</f>
        <v>15</v>
      </c>
      <c r="P22" s="6">
        <f>IFERROR(MATCH(D22,Hoja2!$C$1:$C$33,0),"")</f>
        <v>4</v>
      </c>
      <c r="Q22" s="6" t="str">
        <f>IFERROR(MATCH(E22,Hoja2!$C$1:$C$33,0),"")</f>
        <v/>
      </c>
      <c r="U22" s="4" t="str">
        <f t="shared" si="6"/>
        <v>,5,20</v>
      </c>
      <c r="V22" s="4" t="str">
        <f t="shared" si="7"/>
        <v>,15,20</v>
      </c>
      <c r="W22" s="4" t="str">
        <f t="shared" si="8"/>
        <v>,4,20</v>
      </c>
      <c r="X22" s="4" t="str">
        <f t="shared" si="9"/>
        <v/>
      </c>
    </row>
    <row r="23" spans="1:24" x14ac:dyDescent="0.25">
      <c r="A23" s="4">
        <f>IFERROR(Hoja1!B21,"")</f>
        <v>21</v>
      </c>
      <c r="B23" s="4" t="str">
        <f>IFERROR(Hoja1!E21,"")</f>
        <v>DSP</v>
      </c>
      <c r="C23" s="4" t="str">
        <f>IFERROR(Hoja1!J21,"")</f>
        <v>DSPSP</v>
      </c>
      <c r="D23" s="4" t="str">
        <f>IFERROR(Hoja1!N21,"")</f>
        <v/>
      </c>
      <c r="E23" s="4" t="str">
        <f>IFERROR(Hoja1!R21,"")</f>
        <v/>
      </c>
      <c r="G23" t="s">
        <v>29</v>
      </c>
      <c r="H23" t="str">
        <f t="shared" si="2"/>
        <v>,'DSPSP'</v>
      </c>
      <c r="I23" t="str">
        <f t="shared" si="3"/>
        <v/>
      </c>
      <c r="J23" t="str">
        <f t="shared" si="0"/>
        <v/>
      </c>
      <c r="K23" t="str">
        <f t="shared" si="0"/>
        <v/>
      </c>
      <c r="L23" s="5" t="str">
        <f t="shared" si="4"/>
        <v>,</v>
      </c>
      <c r="M23" t="str">
        <f t="shared" si="5"/>
        <v>,21=&gt;array('DSP','DSPSP')</v>
      </c>
      <c r="N23" s="6">
        <f>IFERROR(MATCH(B23,Hoja2!$C$1:$C$33,0),"")</f>
        <v>12</v>
      </c>
      <c r="O23" s="6">
        <f>IFERROR(MATCH(C23,Hoja2!$C$1:$C$33,0),"")</f>
        <v>13</v>
      </c>
      <c r="P23" s="6" t="str">
        <f>IFERROR(MATCH(D23,Hoja2!$C$1:$C$33,0),"")</f>
        <v/>
      </c>
      <c r="Q23" s="6" t="str">
        <f>IFERROR(MATCH(E23,Hoja2!$C$1:$C$33,0),"")</f>
        <v/>
      </c>
      <c r="U23" s="4" t="str">
        <f t="shared" si="6"/>
        <v>,12,21</v>
      </c>
      <c r="V23" s="4" t="str">
        <f t="shared" si="7"/>
        <v>,13,21</v>
      </c>
      <c r="W23" s="4" t="str">
        <f t="shared" si="8"/>
        <v/>
      </c>
      <c r="X23" s="4" t="str">
        <f t="shared" si="9"/>
        <v/>
      </c>
    </row>
    <row r="24" spans="1:24" x14ac:dyDescent="0.25">
      <c r="A24" s="4">
        <f>IFERROR(Hoja1!B22,"")</f>
        <v>22</v>
      </c>
      <c r="B24" s="4" t="str">
        <f>IFERROR(Hoja1!E22,"")</f>
        <v>DSP</v>
      </c>
      <c r="C24" s="4" t="str">
        <f>IFERROR(Hoja1!J22,"")</f>
        <v/>
      </c>
      <c r="D24" s="4" t="str">
        <f>IFERROR(Hoja1!N22,"")</f>
        <v/>
      </c>
      <c r="E24" s="4" t="str">
        <f>IFERROR(Hoja1!R22,"")</f>
        <v/>
      </c>
      <c r="G24" t="s">
        <v>29</v>
      </c>
      <c r="H24" t="str">
        <f t="shared" si="2"/>
        <v/>
      </c>
      <c r="I24" t="str">
        <f t="shared" si="3"/>
        <v/>
      </c>
      <c r="J24" t="str">
        <f t="shared" si="0"/>
        <v/>
      </c>
      <c r="K24" t="str">
        <f t="shared" si="0"/>
        <v/>
      </c>
      <c r="L24" s="5" t="str">
        <f t="shared" si="4"/>
        <v>,</v>
      </c>
      <c r="M24" t="str">
        <f t="shared" si="5"/>
        <v>,22=&gt;array('DSP')</v>
      </c>
      <c r="N24" s="6">
        <f>IFERROR(MATCH(B24,Hoja2!$C$1:$C$33,0),"")</f>
        <v>12</v>
      </c>
      <c r="O24" s="6" t="str">
        <f>IFERROR(MATCH(C24,Hoja2!$C$1:$C$33,0),"")</f>
        <v/>
      </c>
      <c r="P24" s="6" t="str">
        <f>IFERROR(MATCH(D24,Hoja2!$C$1:$C$33,0),"")</f>
        <v/>
      </c>
      <c r="Q24" s="6" t="str">
        <f>IFERROR(MATCH(E24,Hoja2!$C$1:$C$33,0),"")</f>
        <v/>
      </c>
      <c r="U24" s="4" t="str">
        <f t="shared" si="6"/>
        <v>,12,22</v>
      </c>
      <c r="V24" s="4" t="str">
        <f t="shared" si="7"/>
        <v/>
      </c>
      <c r="W24" s="4" t="str">
        <f t="shared" si="8"/>
        <v/>
      </c>
      <c r="X24" s="4" t="str">
        <f t="shared" si="9"/>
        <v/>
      </c>
    </row>
    <row r="25" spans="1:24" x14ac:dyDescent="0.25">
      <c r="A25" s="4">
        <f>IFERROR(Hoja1!B23,"")</f>
        <v>23</v>
      </c>
      <c r="B25" s="4" t="str">
        <f>IFERROR(Hoja1!E23,"")</f>
        <v>VAVDPSP</v>
      </c>
      <c r="C25" s="4" t="str">
        <f>IFERROR(Hoja1!J23,"")</f>
        <v/>
      </c>
      <c r="D25" s="4" t="str">
        <f>IFERROR(Hoja1!N23,"")</f>
        <v/>
      </c>
      <c r="E25" s="4" t="str">
        <f>IFERROR(Hoja1!R23,"")</f>
        <v/>
      </c>
      <c r="G25" t="s">
        <v>29</v>
      </c>
      <c r="H25" t="str">
        <f t="shared" si="2"/>
        <v/>
      </c>
      <c r="I25" t="str">
        <f t="shared" si="3"/>
        <v/>
      </c>
      <c r="J25" t="str">
        <f t="shared" si="0"/>
        <v/>
      </c>
      <c r="K25" t="str">
        <f t="shared" si="0"/>
        <v/>
      </c>
      <c r="L25" s="5" t="str">
        <f t="shared" si="4"/>
        <v>,</v>
      </c>
      <c r="M25" t="str">
        <f t="shared" si="5"/>
        <v>,23=&gt;array('VAVDPSP')</v>
      </c>
      <c r="N25" s="6">
        <f>IFERROR(MATCH(B25,Hoja2!$C$1:$C$33,0),"")</f>
        <v>20</v>
      </c>
      <c r="O25" s="6" t="str">
        <f>IFERROR(MATCH(C25,Hoja2!$C$1:$C$33,0),"")</f>
        <v/>
      </c>
      <c r="P25" s="6" t="str">
        <f>IFERROR(MATCH(D25,Hoja2!$C$1:$C$33,0),"")</f>
        <v/>
      </c>
      <c r="Q25" s="6" t="str">
        <f>IFERROR(MATCH(E25,Hoja2!$C$1:$C$33,0),"")</f>
        <v/>
      </c>
      <c r="U25" s="4" t="str">
        <f t="shared" si="6"/>
        <v>,20,23</v>
      </c>
      <c r="V25" s="4" t="str">
        <f t="shared" si="7"/>
        <v/>
      </c>
      <c r="W25" s="4" t="str">
        <f t="shared" si="8"/>
        <v/>
      </c>
      <c r="X25" s="4" t="str">
        <f t="shared" si="9"/>
        <v/>
      </c>
    </row>
    <row r="26" spans="1:24" x14ac:dyDescent="0.25">
      <c r="A26" s="4">
        <f>IFERROR(Hoja1!B24,"")</f>
        <v>24</v>
      </c>
      <c r="B26" s="4" t="str">
        <f>IFERROR(Hoja1!E24,"")</f>
        <v>DAT</v>
      </c>
      <c r="C26" s="4" t="str">
        <f>IFERROR(Hoja1!J24,"")</f>
        <v>DATSP</v>
      </c>
      <c r="D26" s="4" t="str">
        <f>IFERROR(Hoja1!N24,"")</f>
        <v/>
      </c>
      <c r="E26" s="4" t="str">
        <f>IFERROR(Hoja1!R24,"")</f>
        <v/>
      </c>
      <c r="G26" t="s">
        <v>29</v>
      </c>
      <c r="H26" t="str">
        <f t="shared" si="2"/>
        <v>,'DATSP'</v>
      </c>
      <c r="I26" t="str">
        <f t="shared" si="3"/>
        <v/>
      </c>
      <c r="J26" t="str">
        <f t="shared" si="0"/>
        <v/>
      </c>
      <c r="K26" t="str">
        <f t="shared" si="0"/>
        <v/>
      </c>
      <c r="L26" s="5" t="str">
        <f t="shared" si="4"/>
        <v>,</v>
      </c>
      <c r="M26" t="str">
        <f t="shared" si="5"/>
        <v>,24=&gt;array('DAT','DATSP')</v>
      </c>
      <c r="N26" s="6">
        <f>IFERROR(MATCH(B26,Hoja2!$C$1:$C$33,0),"")</f>
        <v>10</v>
      </c>
      <c r="O26" s="6">
        <f>IFERROR(MATCH(C26,Hoja2!$C$1:$C$33,0),"")</f>
        <v>11</v>
      </c>
      <c r="P26" s="6" t="str">
        <f>IFERROR(MATCH(D26,Hoja2!$C$1:$C$33,0),"")</f>
        <v/>
      </c>
      <c r="Q26" s="6" t="str">
        <f>IFERROR(MATCH(E26,Hoja2!$C$1:$C$33,0),"")</f>
        <v/>
      </c>
      <c r="U26" s="4" t="str">
        <f t="shared" si="6"/>
        <v>,10,24</v>
      </c>
      <c r="V26" s="4" t="str">
        <f t="shared" si="7"/>
        <v>,11,24</v>
      </c>
      <c r="W26" s="4" t="str">
        <f t="shared" si="8"/>
        <v/>
      </c>
      <c r="X26" s="4" t="str">
        <f t="shared" si="9"/>
        <v/>
      </c>
    </row>
    <row r="27" spans="1:24" x14ac:dyDescent="0.25">
      <c r="A27" s="4">
        <f>IFERROR(Hoja1!B25,"")</f>
        <v>25</v>
      </c>
      <c r="B27" s="4" t="str">
        <f>IFERROR(Hoja1!E25,"")</f>
        <v>DAT</v>
      </c>
      <c r="C27" s="4" t="str">
        <f>IFERROR(Hoja1!J25,"")</f>
        <v>DATSP</v>
      </c>
      <c r="D27" s="4" t="str">
        <f>IFERROR(Hoja1!N25,"")</f>
        <v>OAT</v>
      </c>
      <c r="E27" s="4" t="str">
        <f>IFERROR(Hoja1!R25,"")</f>
        <v/>
      </c>
      <c r="G27" t="s">
        <v>29</v>
      </c>
      <c r="H27" t="str">
        <f t="shared" si="2"/>
        <v>,'DATSP'</v>
      </c>
      <c r="I27" t="str">
        <f t="shared" si="3"/>
        <v>,'OAT'</v>
      </c>
      <c r="J27" t="str">
        <f t="shared" si="0"/>
        <v/>
      </c>
      <c r="K27" t="str">
        <f t="shared" si="0"/>
        <v/>
      </c>
      <c r="L27" s="5" t="str">
        <f t="shared" si="4"/>
        <v>,</v>
      </c>
      <c r="M27" t="str">
        <f t="shared" si="5"/>
        <v>,25=&gt;array('DAT','DATSP','OAT')</v>
      </c>
      <c r="N27" s="6">
        <f>IFERROR(MATCH(B27,Hoja2!$C$1:$C$33,0),"")</f>
        <v>10</v>
      </c>
      <c r="O27" s="6">
        <f>IFERROR(MATCH(C27,Hoja2!$C$1:$C$33,0),"")</f>
        <v>11</v>
      </c>
      <c r="P27" s="6">
        <f>IFERROR(MATCH(D27,Hoja2!$C$1:$C$33,0),"")</f>
        <v>5</v>
      </c>
      <c r="Q27" s="6" t="str">
        <f>IFERROR(MATCH(E27,Hoja2!$C$1:$C$33,0),"")</f>
        <v/>
      </c>
      <c r="U27" s="4" t="str">
        <f t="shared" si="6"/>
        <v>,10,25</v>
      </c>
      <c r="V27" s="4" t="str">
        <f t="shared" si="7"/>
        <v>,11,25</v>
      </c>
      <c r="W27" s="4" t="str">
        <f t="shared" si="8"/>
        <v>,5,25</v>
      </c>
      <c r="X27" s="4" t="str">
        <f t="shared" si="9"/>
        <v/>
      </c>
    </row>
    <row r="28" spans="1:24" x14ac:dyDescent="0.25">
      <c r="A28" s="4">
        <f>IFERROR(Hoja1!B26,"")</f>
        <v>26</v>
      </c>
      <c r="B28" s="4" t="str">
        <f>IFERROR(Hoja1!E26,"")</f>
        <v>ZRVS</v>
      </c>
      <c r="C28" s="4" t="str">
        <f>IFERROR(Hoja1!J26,"")</f>
        <v/>
      </c>
      <c r="D28" s="4" t="str">
        <f>IFERROR(Hoja1!N26,"")</f>
        <v/>
      </c>
      <c r="E28" s="4" t="str">
        <f>IFERROR(Hoja1!R26,"")</f>
        <v/>
      </c>
      <c r="G28" t="s">
        <v>29</v>
      </c>
      <c r="H28" t="str">
        <f t="shared" si="2"/>
        <v/>
      </c>
      <c r="I28" t="str">
        <f t="shared" si="3"/>
        <v/>
      </c>
      <c r="J28" t="str">
        <f t="shared" si="0"/>
        <v/>
      </c>
      <c r="K28" t="str">
        <f t="shared" si="0"/>
        <v/>
      </c>
      <c r="L28" s="5" t="str">
        <f t="shared" si="4"/>
        <v>,</v>
      </c>
      <c r="M28" t="str">
        <f t="shared" si="5"/>
        <v>,26=&gt;array('ZRVS')</v>
      </c>
      <c r="N28" s="6">
        <f>IFERROR(MATCH(B28,Hoja2!$C$1:$C$33,0),"")</f>
        <v>9</v>
      </c>
      <c r="O28" s="6" t="str">
        <f>IFERROR(MATCH(C28,Hoja2!$C$1:$C$33,0),"")</f>
        <v/>
      </c>
      <c r="P28" s="6" t="str">
        <f>IFERROR(MATCH(D28,Hoja2!$C$1:$C$33,0),"")</f>
        <v/>
      </c>
      <c r="Q28" s="6" t="str">
        <f>IFERROR(MATCH(E28,Hoja2!$C$1:$C$33,0),"")</f>
        <v/>
      </c>
      <c r="U28" s="4" t="str">
        <f t="shared" si="6"/>
        <v>,9,26</v>
      </c>
      <c r="V28" s="4" t="str">
        <f t="shared" si="7"/>
        <v/>
      </c>
      <c r="W28" s="4" t="str">
        <f t="shared" si="8"/>
        <v/>
      </c>
      <c r="X28" s="4" t="str">
        <f t="shared" si="9"/>
        <v/>
      </c>
    </row>
    <row r="29" spans="1:24" x14ac:dyDescent="0.25">
      <c r="A29" s="4">
        <f>IFERROR(Hoja1!B27,"")</f>
        <v>27</v>
      </c>
      <c r="B29" s="4" t="str">
        <f>IFERROR(Hoja1!E27,"")</f>
        <v>DSP</v>
      </c>
      <c r="C29" s="4" t="str">
        <f>IFERROR(Hoja1!J27,"")</f>
        <v/>
      </c>
      <c r="D29" s="4" t="str">
        <f>IFERROR(Hoja1!N27,"")</f>
        <v/>
      </c>
      <c r="E29" s="4" t="str">
        <f>IFERROR(Hoja1!R27,"")</f>
        <v/>
      </c>
      <c r="G29" t="s">
        <v>29</v>
      </c>
      <c r="H29" t="str">
        <f t="shared" si="2"/>
        <v/>
      </c>
      <c r="I29" t="str">
        <f t="shared" si="3"/>
        <v/>
      </c>
      <c r="J29" t="str">
        <f t="shared" si="0"/>
        <v/>
      </c>
      <c r="K29" t="str">
        <f t="shared" si="0"/>
        <v/>
      </c>
      <c r="L29" s="5" t="str">
        <f t="shared" si="4"/>
        <v>,</v>
      </c>
      <c r="M29" t="str">
        <f t="shared" si="5"/>
        <v>,27=&gt;array('DSP')</v>
      </c>
      <c r="N29" s="6">
        <f>IFERROR(MATCH(B29,Hoja2!$C$1:$C$33,0),"")</f>
        <v>12</v>
      </c>
      <c r="O29" s="6" t="str">
        <f>IFERROR(MATCH(C29,Hoja2!$C$1:$C$33,0),"")</f>
        <v/>
      </c>
      <c r="P29" s="6" t="str">
        <f>IFERROR(MATCH(D29,Hoja2!$C$1:$C$33,0),"")</f>
        <v/>
      </c>
      <c r="Q29" s="6" t="str">
        <f>IFERROR(MATCH(E29,Hoja2!$C$1:$C$33,0),"")</f>
        <v/>
      </c>
      <c r="U29" s="4" t="str">
        <f t="shared" si="6"/>
        <v>,12,27</v>
      </c>
      <c r="V29" s="4" t="str">
        <f t="shared" si="7"/>
        <v/>
      </c>
      <c r="W29" s="4" t="str">
        <f t="shared" si="8"/>
        <v/>
      </c>
      <c r="X29" s="4" t="str">
        <f t="shared" si="9"/>
        <v/>
      </c>
    </row>
    <row r="30" spans="1:24" x14ac:dyDescent="0.25">
      <c r="A30" s="4">
        <f>IFERROR(Hoja1!B28,"")</f>
        <v>28</v>
      </c>
      <c r="B30" s="4" t="str">
        <f>IFERROR(Hoja1!E28,"")</f>
        <v>SFS</v>
      </c>
      <c r="C30" s="4" t="str">
        <f>IFERROR(Hoja1!J28,"")</f>
        <v/>
      </c>
      <c r="D30" s="4" t="str">
        <f>IFERROR(Hoja1!N28,"")</f>
        <v/>
      </c>
      <c r="E30" s="4" t="str">
        <f>IFERROR(Hoja1!R28,"")</f>
        <v/>
      </c>
      <c r="G30" t="s">
        <v>29</v>
      </c>
      <c r="H30" t="str">
        <f t="shared" si="2"/>
        <v/>
      </c>
      <c r="I30" t="str">
        <f t="shared" si="3"/>
        <v/>
      </c>
      <c r="J30" t="str">
        <f t="shared" si="0"/>
        <v/>
      </c>
      <c r="K30" t="str">
        <f t="shared" si="0"/>
        <v/>
      </c>
      <c r="L30" s="5" t="str">
        <f t="shared" si="4"/>
        <v>,</v>
      </c>
      <c r="M30" t="str">
        <f t="shared" si="5"/>
        <v>,28=&gt;array('SFS')</v>
      </c>
      <c r="N30" s="6">
        <f>IFERROR(MATCH(B30,Hoja2!$C$1:$C$33,0),"")</f>
        <v>19</v>
      </c>
      <c r="O30" s="6" t="str">
        <f>IFERROR(MATCH(C30,Hoja2!$C$1:$C$33,0),"")</f>
        <v/>
      </c>
      <c r="P30" s="6" t="str">
        <f>IFERROR(MATCH(D30,Hoja2!$C$1:$C$33,0),"")</f>
        <v/>
      </c>
      <c r="Q30" s="6" t="str">
        <f>IFERROR(MATCH(E30,Hoja2!$C$1:$C$33,0),"")</f>
        <v/>
      </c>
      <c r="U30" s="4" t="str">
        <f t="shared" si="6"/>
        <v>,19,28</v>
      </c>
      <c r="V30" s="4" t="str">
        <f t="shared" si="7"/>
        <v/>
      </c>
      <c r="W30" s="4" t="str">
        <f t="shared" si="8"/>
        <v/>
      </c>
      <c r="X30" s="4" t="str">
        <f t="shared" si="9"/>
        <v/>
      </c>
    </row>
    <row r="31" spans="1:24" x14ac:dyDescent="0.25">
      <c r="M3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6" sqref="A6"/>
    </sheetView>
  </sheetViews>
  <sheetFormatPr baseColWidth="10" defaultRowHeight="15" x14ac:dyDescent="0.25"/>
  <sheetData>
    <row r="1" spans="1:12" x14ac:dyDescent="0.25">
      <c r="A1">
        <v>1</v>
      </c>
      <c r="B1" t="s">
        <v>32</v>
      </c>
      <c r="C1" t="s">
        <v>33</v>
      </c>
      <c r="D1" t="s">
        <v>33</v>
      </c>
      <c r="E1">
        <v>0</v>
      </c>
      <c r="F1" t="s">
        <v>34</v>
      </c>
      <c r="K1">
        <v>41685</v>
      </c>
      <c r="L1">
        <v>41685</v>
      </c>
    </row>
    <row r="2" spans="1:12" x14ac:dyDescent="0.25">
      <c r="A2">
        <v>2</v>
      </c>
      <c r="B2" t="s">
        <v>35</v>
      </c>
      <c r="C2" t="s">
        <v>36</v>
      </c>
      <c r="D2" t="s">
        <v>36</v>
      </c>
      <c r="E2">
        <v>0</v>
      </c>
      <c r="F2" t="s">
        <v>34</v>
      </c>
      <c r="K2">
        <v>41685</v>
      </c>
      <c r="L2">
        <v>41685</v>
      </c>
    </row>
    <row r="3" spans="1:12" x14ac:dyDescent="0.25">
      <c r="A3">
        <v>3</v>
      </c>
      <c r="B3" t="s">
        <v>37</v>
      </c>
      <c r="C3" t="s">
        <v>38</v>
      </c>
      <c r="D3" t="s">
        <v>38</v>
      </c>
      <c r="E3">
        <v>0</v>
      </c>
      <c r="F3" t="s">
        <v>34</v>
      </c>
      <c r="K3">
        <v>41685</v>
      </c>
      <c r="L3">
        <v>41685</v>
      </c>
    </row>
    <row r="4" spans="1:12" x14ac:dyDescent="0.25">
      <c r="A4">
        <v>4</v>
      </c>
      <c r="B4" t="s">
        <v>39</v>
      </c>
      <c r="C4" t="s">
        <v>40</v>
      </c>
      <c r="D4" t="s">
        <v>41</v>
      </c>
      <c r="E4">
        <v>1</v>
      </c>
      <c r="F4" t="s">
        <v>42</v>
      </c>
      <c r="H4" t="s">
        <v>43</v>
      </c>
      <c r="I4" t="s">
        <v>44</v>
      </c>
      <c r="J4" t="s">
        <v>45</v>
      </c>
      <c r="K4">
        <v>41685</v>
      </c>
      <c r="L4">
        <v>41685</v>
      </c>
    </row>
    <row r="5" spans="1:12" x14ac:dyDescent="0.25">
      <c r="A5">
        <v>5</v>
      </c>
      <c r="B5" t="s">
        <v>46</v>
      </c>
      <c r="C5" t="s">
        <v>47</v>
      </c>
      <c r="D5" t="s">
        <v>48</v>
      </c>
      <c r="E5">
        <v>1</v>
      </c>
      <c r="F5" t="s">
        <v>42</v>
      </c>
      <c r="G5" t="s">
        <v>49</v>
      </c>
      <c r="H5" t="s">
        <v>50</v>
      </c>
      <c r="I5" t="s">
        <v>51</v>
      </c>
      <c r="J5" t="s">
        <v>52</v>
      </c>
      <c r="K5">
        <v>41685</v>
      </c>
      <c r="L5">
        <v>41685</v>
      </c>
    </row>
    <row r="6" spans="1:12" x14ac:dyDescent="0.25">
      <c r="A6">
        <v>6</v>
      </c>
      <c r="B6" t="s">
        <v>53</v>
      </c>
      <c r="C6" t="s">
        <v>54</v>
      </c>
      <c r="D6" t="s">
        <v>55</v>
      </c>
      <c r="E6">
        <v>1</v>
      </c>
      <c r="F6" t="s">
        <v>42</v>
      </c>
      <c r="G6" t="s">
        <v>49</v>
      </c>
      <c r="H6" t="s">
        <v>50</v>
      </c>
      <c r="I6" t="s">
        <v>51</v>
      </c>
      <c r="J6" t="s">
        <v>52</v>
      </c>
      <c r="K6">
        <v>41685</v>
      </c>
      <c r="L6">
        <v>41685</v>
      </c>
    </row>
    <row r="7" spans="1:12" x14ac:dyDescent="0.25">
      <c r="A7">
        <v>7</v>
      </c>
      <c r="B7" t="s">
        <v>56</v>
      </c>
      <c r="C7" t="s">
        <v>57</v>
      </c>
      <c r="D7" t="s">
        <v>58</v>
      </c>
      <c r="E7">
        <v>1</v>
      </c>
      <c r="F7" t="s">
        <v>42</v>
      </c>
      <c r="H7" t="s">
        <v>59</v>
      </c>
      <c r="K7">
        <v>41685</v>
      </c>
      <c r="L7">
        <v>41685</v>
      </c>
    </row>
    <row r="8" spans="1:12" x14ac:dyDescent="0.25">
      <c r="A8">
        <v>8</v>
      </c>
      <c r="B8" t="s">
        <v>60</v>
      </c>
      <c r="C8" t="s">
        <v>61</v>
      </c>
      <c r="D8" t="s">
        <v>62</v>
      </c>
      <c r="E8">
        <v>1</v>
      </c>
      <c r="F8" t="s">
        <v>42</v>
      </c>
      <c r="G8" t="s">
        <v>49</v>
      </c>
      <c r="H8" t="s">
        <v>63</v>
      </c>
      <c r="I8" t="s">
        <v>44</v>
      </c>
      <c r="J8" t="s">
        <v>52</v>
      </c>
      <c r="K8">
        <v>41685</v>
      </c>
      <c r="L8">
        <v>41685</v>
      </c>
    </row>
    <row r="9" spans="1:12" x14ac:dyDescent="0.25">
      <c r="A9">
        <v>9</v>
      </c>
      <c r="B9" t="s">
        <v>64</v>
      </c>
      <c r="C9" t="s">
        <v>65</v>
      </c>
      <c r="D9" t="s">
        <v>66</v>
      </c>
      <c r="E9">
        <v>1</v>
      </c>
      <c r="F9" t="s">
        <v>67</v>
      </c>
      <c r="G9" t="s">
        <v>49</v>
      </c>
      <c r="H9" t="s">
        <v>68</v>
      </c>
      <c r="I9" t="s">
        <v>44</v>
      </c>
      <c r="J9" t="s">
        <v>45</v>
      </c>
      <c r="K9">
        <v>41685</v>
      </c>
      <c r="L9">
        <v>41685</v>
      </c>
    </row>
    <row r="10" spans="1:12" x14ac:dyDescent="0.25">
      <c r="A10">
        <v>10</v>
      </c>
      <c r="B10" t="s">
        <v>69</v>
      </c>
      <c r="C10" t="s">
        <v>70</v>
      </c>
      <c r="D10" t="s">
        <v>71</v>
      </c>
      <c r="E10">
        <v>1</v>
      </c>
      <c r="F10" t="s">
        <v>67</v>
      </c>
      <c r="G10" t="s">
        <v>49</v>
      </c>
      <c r="H10" t="s">
        <v>50</v>
      </c>
      <c r="I10" t="s">
        <v>51</v>
      </c>
      <c r="J10" t="s">
        <v>52</v>
      </c>
      <c r="K10">
        <v>41685</v>
      </c>
      <c r="L10">
        <v>41685</v>
      </c>
    </row>
    <row r="11" spans="1:12" x14ac:dyDescent="0.25">
      <c r="A11">
        <v>11</v>
      </c>
      <c r="B11" t="s">
        <v>72</v>
      </c>
      <c r="C11" t="s">
        <v>73</v>
      </c>
      <c r="D11" t="s">
        <v>74</v>
      </c>
      <c r="E11">
        <v>1</v>
      </c>
      <c r="F11" t="s">
        <v>67</v>
      </c>
      <c r="G11" t="s">
        <v>49</v>
      </c>
      <c r="H11" t="s">
        <v>50</v>
      </c>
      <c r="I11" t="s">
        <v>51</v>
      </c>
      <c r="J11" t="s">
        <v>52</v>
      </c>
      <c r="K11">
        <v>41685</v>
      </c>
      <c r="L11">
        <v>41685</v>
      </c>
    </row>
    <row r="12" spans="1:12" x14ac:dyDescent="0.25">
      <c r="A12">
        <v>12</v>
      </c>
      <c r="B12" t="s">
        <v>75</v>
      </c>
      <c r="C12" t="s">
        <v>76</v>
      </c>
      <c r="D12" t="s">
        <v>77</v>
      </c>
      <c r="E12">
        <v>1</v>
      </c>
      <c r="F12" t="s">
        <v>67</v>
      </c>
      <c r="G12" t="s">
        <v>49</v>
      </c>
      <c r="H12" t="s">
        <v>78</v>
      </c>
      <c r="I12" t="s">
        <v>44</v>
      </c>
      <c r="J12" t="s">
        <v>52</v>
      </c>
      <c r="K12">
        <v>41685</v>
      </c>
      <c r="L12">
        <v>41685</v>
      </c>
    </row>
    <row r="13" spans="1:12" x14ac:dyDescent="0.25">
      <c r="A13">
        <v>13</v>
      </c>
      <c r="B13" t="s">
        <v>79</v>
      </c>
      <c r="C13" t="s">
        <v>80</v>
      </c>
      <c r="D13" t="s">
        <v>81</v>
      </c>
      <c r="E13">
        <v>1</v>
      </c>
      <c r="F13" t="s">
        <v>67</v>
      </c>
      <c r="G13" t="s">
        <v>49</v>
      </c>
      <c r="H13" t="s">
        <v>78</v>
      </c>
      <c r="I13" t="s">
        <v>44</v>
      </c>
      <c r="J13" t="s">
        <v>52</v>
      </c>
      <c r="K13">
        <v>41685</v>
      </c>
      <c r="L13">
        <v>41685</v>
      </c>
    </row>
    <row r="14" spans="1:12" x14ac:dyDescent="0.25">
      <c r="A14">
        <v>14</v>
      </c>
      <c r="B14" t="s">
        <v>82</v>
      </c>
      <c r="C14" t="s">
        <v>83</v>
      </c>
      <c r="D14" t="s">
        <v>84</v>
      </c>
      <c r="E14">
        <v>1</v>
      </c>
      <c r="F14" t="s">
        <v>67</v>
      </c>
      <c r="G14" t="s">
        <v>49</v>
      </c>
      <c r="H14" t="s">
        <v>50</v>
      </c>
      <c r="I14" t="s">
        <v>51</v>
      </c>
      <c r="J14" t="s">
        <v>52</v>
      </c>
      <c r="K14">
        <v>41685</v>
      </c>
      <c r="L14">
        <v>41685</v>
      </c>
    </row>
    <row r="15" spans="1:12" x14ac:dyDescent="0.25">
      <c r="A15">
        <v>15</v>
      </c>
      <c r="B15" t="s">
        <v>85</v>
      </c>
      <c r="C15" t="s">
        <v>86</v>
      </c>
      <c r="D15" t="s">
        <v>87</v>
      </c>
      <c r="E15">
        <v>1</v>
      </c>
      <c r="F15" t="s">
        <v>67</v>
      </c>
      <c r="G15" t="s">
        <v>49</v>
      </c>
      <c r="H15" t="s">
        <v>68</v>
      </c>
      <c r="I15" t="s">
        <v>44</v>
      </c>
      <c r="J15" t="s">
        <v>52</v>
      </c>
      <c r="K15">
        <v>41685</v>
      </c>
      <c r="L15">
        <v>41685</v>
      </c>
    </row>
    <row r="16" spans="1:12" x14ac:dyDescent="0.25">
      <c r="A16">
        <v>16</v>
      </c>
      <c r="B16" t="s">
        <v>88</v>
      </c>
      <c r="C16" t="s">
        <v>89</v>
      </c>
      <c r="D16" t="s">
        <v>90</v>
      </c>
      <c r="E16">
        <v>1</v>
      </c>
      <c r="F16" t="s">
        <v>67</v>
      </c>
      <c r="G16" t="s">
        <v>49</v>
      </c>
      <c r="H16" t="s">
        <v>68</v>
      </c>
      <c r="I16" t="s">
        <v>44</v>
      </c>
      <c r="J16" t="s">
        <v>52</v>
      </c>
      <c r="K16">
        <v>41685</v>
      </c>
      <c r="L16">
        <v>41685</v>
      </c>
    </row>
    <row r="17" spans="1:12" x14ac:dyDescent="0.25">
      <c r="A17">
        <v>17</v>
      </c>
      <c r="B17" t="s">
        <v>91</v>
      </c>
      <c r="C17" t="s">
        <v>27</v>
      </c>
      <c r="D17" t="s">
        <v>92</v>
      </c>
      <c r="E17">
        <v>1</v>
      </c>
      <c r="F17" t="s">
        <v>67</v>
      </c>
      <c r="G17" t="s">
        <v>49</v>
      </c>
      <c r="H17" t="s">
        <v>50</v>
      </c>
      <c r="I17" t="s">
        <v>51</v>
      </c>
      <c r="J17" t="s">
        <v>52</v>
      </c>
      <c r="K17">
        <v>41685</v>
      </c>
      <c r="L17">
        <v>41685</v>
      </c>
    </row>
    <row r="18" spans="1:12" x14ac:dyDescent="0.25">
      <c r="A18">
        <v>18</v>
      </c>
      <c r="B18" t="s">
        <v>93</v>
      </c>
      <c r="C18" t="s">
        <v>94</v>
      </c>
      <c r="D18" t="s">
        <v>95</v>
      </c>
      <c r="E18">
        <v>1</v>
      </c>
      <c r="F18" t="s">
        <v>67</v>
      </c>
      <c r="G18" t="s">
        <v>49</v>
      </c>
      <c r="H18" t="s">
        <v>96</v>
      </c>
      <c r="I18" t="s">
        <v>44</v>
      </c>
      <c r="J18" t="s">
        <v>52</v>
      </c>
      <c r="K18">
        <v>41685</v>
      </c>
      <c r="L18">
        <v>41685</v>
      </c>
    </row>
    <row r="19" spans="1:12" x14ac:dyDescent="0.25">
      <c r="A19">
        <v>19</v>
      </c>
      <c r="B19" t="s">
        <v>97</v>
      </c>
      <c r="C19" t="s">
        <v>98</v>
      </c>
      <c r="D19" t="s">
        <v>99</v>
      </c>
      <c r="E19">
        <v>1</v>
      </c>
      <c r="F19" t="s">
        <v>67</v>
      </c>
      <c r="H19" t="s">
        <v>43</v>
      </c>
      <c r="I19" t="s">
        <v>44</v>
      </c>
      <c r="J19" t="s">
        <v>45</v>
      </c>
      <c r="K19">
        <v>41685</v>
      </c>
      <c r="L19">
        <v>41685</v>
      </c>
    </row>
    <row r="20" spans="1:12" x14ac:dyDescent="0.25">
      <c r="A20">
        <v>20</v>
      </c>
      <c r="B20" t="s">
        <v>100</v>
      </c>
      <c r="C20" t="s">
        <v>101</v>
      </c>
      <c r="D20" t="s">
        <v>102</v>
      </c>
      <c r="E20">
        <v>1</v>
      </c>
      <c r="F20" t="s">
        <v>67</v>
      </c>
      <c r="G20" t="s">
        <v>49</v>
      </c>
      <c r="H20" t="s">
        <v>68</v>
      </c>
      <c r="I20" t="s">
        <v>51</v>
      </c>
      <c r="J20" t="s">
        <v>52</v>
      </c>
      <c r="K20">
        <v>41685</v>
      </c>
      <c r="L20">
        <v>41685</v>
      </c>
    </row>
    <row r="21" spans="1:12" x14ac:dyDescent="0.25">
      <c r="A21">
        <v>21</v>
      </c>
      <c r="B21" t="s">
        <v>103</v>
      </c>
      <c r="C21" t="s">
        <v>104</v>
      </c>
      <c r="D21" t="s">
        <v>105</v>
      </c>
      <c r="E21">
        <v>1</v>
      </c>
      <c r="F21" t="s">
        <v>67</v>
      </c>
      <c r="G21" t="s">
        <v>49</v>
      </c>
      <c r="H21" t="s">
        <v>68</v>
      </c>
      <c r="I21" t="s">
        <v>51</v>
      </c>
      <c r="J21" t="s">
        <v>52</v>
      </c>
      <c r="K21">
        <v>41685</v>
      </c>
      <c r="L21">
        <v>41685</v>
      </c>
    </row>
    <row r="22" spans="1:12" x14ac:dyDescent="0.25">
      <c r="A22">
        <v>22</v>
      </c>
      <c r="B22" t="s">
        <v>106</v>
      </c>
      <c r="C22" t="s">
        <v>107</v>
      </c>
      <c r="D22" t="s">
        <v>108</v>
      </c>
      <c r="E22">
        <v>1</v>
      </c>
      <c r="F22" t="s">
        <v>109</v>
      </c>
      <c r="G22" t="s">
        <v>49</v>
      </c>
      <c r="H22" t="s">
        <v>68</v>
      </c>
      <c r="I22" t="s">
        <v>51</v>
      </c>
      <c r="J22" t="s">
        <v>52</v>
      </c>
      <c r="K22">
        <v>41685</v>
      </c>
      <c r="L22">
        <v>41685</v>
      </c>
    </row>
    <row r="23" spans="1:12" x14ac:dyDescent="0.25">
      <c r="A23">
        <v>23</v>
      </c>
      <c r="B23" t="s">
        <v>110</v>
      </c>
      <c r="C23" t="s">
        <v>111</v>
      </c>
      <c r="D23" t="s">
        <v>112</v>
      </c>
      <c r="E23">
        <v>1</v>
      </c>
      <c r="F23" t="s">
        <v>109</v>
      </c>
      <c r="G23" t="s">
        <v>49</v>
      </c>
      <c r="H23" t="s">
        <v>113</v>
      </c>
      <c r="I23" t="s">
        <v>44</v>
      </c>
      <c r="J23" t="s">
        <v>52</v>
      </c>
      <c r="K23">
        <v>41685</v>
      </c>
      <c r="L23">
        <v>41685</v>
      </c>
    </row>
    <row r="24" spans="1:12" x14ac:dyDescent="0.25">
      <c r="A24">
        <v>24</v>
      </c>
      <c r="B24" t="s">
        <v>114</v>
      </c>
      <c r="C24" t="s">
        <v>115</v>
      </c>
      <c r="D24" t="s">
        <v>116</v>
      </c>
      <c r="E24">
        <v>1</v>
      </c>
      <c r="F24" t="s">
        <v>109</v>
      </c>
      <c r="G24" t="s">
        <v>49</v>
      </c>
      <c r="H24" t="s">
        <v>113</v>
      </c>
      <c r="I24" t="s">
        <v>44</v>
      </c>
      <c r="J24" t="s">
        <v>52</v>
      </c>
      <c r="K24">
        <v>41685</v>
      </c>
      <c r="L24">
        <v>41685</v>
      </c>
    </row>
    <row r="25" spans="1:12" x14ac:dyDescent="0.25">
      <c r="A25">
        <v>25</v>
      </c>
      <c r="B25" t="s">
        <v>117</v>
      </c>
      <c r="C25" t="s">
        <v>118</v>
      </c>
      <c r="D25" t="s">
        <v>119</v>
      </c>
      <c r="E25">
        <v>1</v>
      </c>
      <c r="F25" t="s">
        <v>109</v>
      </c>
      <c r="G25" t="s">
        <v>49</v>
      </c>
      <c r="H25" t="s">
        <v>50</v>
      </c>
      <c r="I25" t="s">
        <v>51</v>
      </c>
      <c r="J25" t="s">
        <v>52</v>
      </c>
      <c r="K25">
        <v>41685</v>
      </c>
      <c r="L25">
        <v>41685</v>
      </c>
    </row>
    <row r="26" spans="1:12" x14ac:dyDescent="0.25">
      <c r="A26">
        <v>26</v>
      </c>
      <c r="B26" t="s">
        <v>120</v>
      </c>
      <c r="C26" t="s">
        <v>121</v>
      </c>
      <c r="D26" t="s">
        <v>122</v>
      </c>
      <c r="E26">
        <v>1</v>
      </c>
      <c r="F26" t="s">
        <v>109</v>
      </c>
      <c r="G26" t="s">
        <v>49</v>
      </c>
      <c r="H26" t="s">
        <v>50</v>
      </c>
      <c r="I26" t="s">
        <v>51</v>
      </c>
      <c r="J26" t="s">
        <v>52</v>
      </c>
      <c r="K26">
        <v>41685</v>
      </c>
      <c r="L26">
        <v>41685</v>
      </c>
    </row>
    <row r="27" spans="1:12" x14ac:dyDescent="0.25">
      <c r="A27">
        <v>27</v>
      </c>
      <c r="B27" t="s">
        <v>123</v>
      </c>
      <c r="C27" t="s">
        <v>124</v>
      </c>
      <c r="D27" t="s">
        <v>125</v>
      </c>
      <c r="E27">
        <v>1</v>
      </c>
      <c r="F27" t="s">
        <v>109</v>
      </c>
      <c r="G27" t="s">
        <v>49</v>
      </c>
      <c r="H27" t="s">
        <v>50</v>
      </c>
      <c r="I27" t="s">
        <v>51</v>
      </c>
      <c r="J27" t="s">
        <v>52</v>
      </c>
      <c r="K27">
        <v>41685</v>
      </c>
      <c r="L27">
        <v>41685</v>
      </c>
    </row>
    <row r="28" spans="1:12" x14ac:dyDescent="0.25">
      <c r="A28">
        <v>28</v>
      </c>
      <c r="B28" t="s">
        <v>126</v>
      </c>
      <c r="C28" t="s">
        <v>127</v>
      </c>
      <c r="D28" t="s">
        <v>128</v>
      </c>
      <c r="E28">
        <v>1</v>
      </c>
      <c r="F28" t="s">
        <v>129</v>
      </c>
      <c r="G28" t="s">
        <v>49</v>
      </c>
      <c r="H28" t="s">
        <v>113</v>
      </c>
      <c r="I28" t="s">
        <v>44</v>
      </c>
      <c r="J28" t="s">
        <v>52</v>
      </c>
      <c r="K28">
        <v>41685</v>
      </c>
      <c r="L28">
        <v>41685</v>
      </c>
    </row>
    <row r="29" spans="1:12" x14ac:dyDescent="0.25">
      <c r="A29">
        <v>29</v>
      </c>
      <c r="B29" t="s">
        <v>130</v>
      </c>
      <c r="C29" t="s">
        <v>131</v>
      </c>
      <c r="D29" t="s">
        <v>132</v>
      </c>
      <c r="E29">
        <v>1</v>
      </c>
      <c r="F29" t="s">
        <v>129</v>
      </c>
      <c r="G29" t="s">
        <v>49</v>
      </c>
      <c r="H29" t="s">
        <v>113</v>
      </c>
      <c r="I29" t="s">
        <v>44</v>
      </c>
      <c r="J29" t="s">
        <v>52</v>
      </c>
      <c r="K29">
        <v>41685</v>
      </c>
      <c r="L29">
        <v>41685</v>
      </c>
    </row>
    <row r="30" spans="1:12" x14ac:dyDescent="0.25">
      <c r="A30">
        <v>30</v>
      </c>
      <c r="B30" t="s">
        <v>133</v>
      </c>
      <c r="C30" t="s">
        <v>134</v>
      </c>
      <c r="D30" t="s">
        <v>135</v>
      </c>
      <c r="E30">
        <v>1</v>
      </c>
      <c r="F30" t="s">
        <v>129</v>
      </c>
      <c r="G30" t="s">
        <v>49</v>
      </c>
      <c r="H30" t="s">
        <v>50</v>
      </c>
      <c r="I30" t="s">
        <v>51</v>
      </c>
      <c r="J30" t="s">
        <v>52</v>
      </c>
      <c r="K30">
        <v>41685</v>
      </c>
      <c r="L30">
        <v>41685</v>
      </c>
    </row>
    <row r="31" spans="1:12" x14ac:dyDescent="0.25">
      <c r="A31">
        <v>31</v>
      </c>
      <c r="B31" t="s">
        <v>136</v>
      </c>
      <c r="C31" t="s">
        <v>137</v>
      </c>
      <c r="D31" t="s">
        <v>138</v>
      </c>
      <c r="E31">
        <v>1</v>
      </c>
      <c r="F31" t="s">
        <v>129</v>
      </c>
      <c r="G31" t="s">
        <v>49</v>
      </c>
      <c r="H31" t="s">
        <v>50</v>
      </c>
      <c r="I31" t="s">
        <v>51</v>
      </c>
      <c r="J31" t="s">
        <v>52</v>
      </c>
      <c r="K31">
        <v>41685</v>
      </c>
      <c r="L31">
        <v>41685</v>
      </c>
    </row>
    <row r="32" spans="1:12" x14ac:dyDescent="0.25">
      <c r="A32">
        <v>32</v>
      </c>
      <c r="B32" t="s">
        <v>139</v>
      </c>
      <c r="C32" t="s">
        <v>140</v>
      </c>
      <c r="D32" t="s">
        <v>141</v>
      </c>
      <c r="E32">
        <v>1</v>
      </c>
      <c r="F32" t="s">
        <v>129</v>
      </c>
      <c r="G32" t="s">
        <v>49</v>
      </c>
      <c r="H32" t="s">
        <v>50</v>
      </c>
      <c r="I32" t="s">
        <v>51</v>
      </c>
      <c r="J32" t="s">
        <v>52</v>
      </c>
      <c r="K32">
        <v>41685</v>
      </c>
      <c r="L32">
        <v>41685</v>
      </c>
    </row>
    <row r="33" spans="1:12" x14ac:dyDescent="0.25">
      <c r="A33">
        <v>33</v>
      </c>
      <c r="B33" t="s">
        <v>142</v>
      </c>
      <c r="C33" t="s">
        <v>143</v>
      </c>
      <c r="D33" t="s">
        <v>144</v>
      </c>
      <c r="E33">
        <v>1</v>
      </c>
      <c r="F33" t="s">
        <v>129</v>
      </c>
      <c r="G33" t="s">
        <v>49</v>
      </c>
      <c r="H33" t="s">
        <v>68</v>
      </c>
      <c r="I33" t="s">
        <v>44</v>
      </c>
      <c r="J33" t="s">
        <v>52</v>
      </c>
      <c r="K33">
        <v>41685</v>
      </c>
      <c r="L33">
        <v>41685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arrayBuilder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2013-11-30T14:24:19Z</dcterms:created>
  <dcterms:modified xsi:type="dcterms:W3CDTF">2014-02-21T04:59:12Z</dcterms:modified>
</cp:coreProperties>
</file>