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"/>
    </mc:Choice>
  </mc:AlternateContent>
  <bookViews>
    <workbookView xWindow="0" yWindow="0" windowWidth="10200" windowHeight="4395"/>
  </bookViews>
  <sheets>
    <sheet name="codes and names" sheetId="2" r:id="rId1"/>
    <sheet name="Hoja3" sheetId="3" r:id="rId2"/>
    <sheet name="js constructor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G24" i="3"/>
  <c r="H25" i="3" s="1"/>
  <c r="H24" i="3"/>
  <c r="G25" i="3"/>
  <c r="H26" i="3" s="1"/>
  <c r="F26" i="3" s="1"/>
  <c r="G26" i="3"/>
  <c r="H27" i="3" s="1"/>
  <c r="G27" i="3"/>
  <c r="H28" i="3" s="1"/>
  <c r="F28" i="3" s="1"/>
  <c r="G28" i="3"/>
  <c r="H29" i="3" s="1"/>
  <c r="G29" i="3"/>
  <c r="H30" i="3" s="1"/>
  <c r="F30" i="3" s="1"/>
  <c r="G30" i="3"/>
  <c r="H31" i="3" s="1"/>
  <c r="G31" i="3"/>
  <c r="H32" i="3" s="1"/>
  <c r="F32" i="3" s="1"/>
  <c r="G32" i="3"/>
  <c r="H33" i="3" s="1"/>
  <c r="G33" i="3"/>
  <c r="H34" i="3" s="1"/>
  <c r="F34" i="3" s="1"/>
  <c r="G34" i="3"/>
  <c r="H35" i="3" s="1"/>
  <c r="G35" i="3"/>
  <c r="G5" i="3"/>
  <c r="H6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3" i="3" s="1"/>
  <c r="F23" i="3" s="1"/>
  <c r="G4" i="3"/>
  <c r="F4" i="3" s="1"/>
  <c r="H4" i="3"/>
  <c r="A35" i="3"/>
  <c r="B35" i="3"/>
  <c r="A33" i="3"/>
  <c r="B33" i="3"/>
  <c r="A34" i="3"/>
  <c r="B34" i="3"/>
  <c r="A31" i="3"/>
  <c r="B31" i="3"/>
  <c r="A32" i="3"/>
  <c r="B32" i="3"/>
  <c r="A27" i="3"/>
  <c r="B27" i="3"/>
  <c r="A28" i="3"/>
  <c r="B28" i="3"/>
  <c r="A29" i="3"/>
  <c r="B29" i="3"/>
  <c r="A30" i="3"/>
  <c r="B30" i="3"/>
  <c r="A26" i="3"/>
  <c r="B26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B4" i="3"/>
  <c r="A4" i="3"/>
  <c r="F25" i="3" l="1"/>
  <c r="F6" i="3"/>
  <c r="F35" i="3"/>
  <c r="F33" i="3"/>
  <c r="F31" i="3"/>
  <c r="F29" i="3"/>
  <c r="F27" i="3"/>
  <c r="H5" i="3"/>
  <c r="F5" i="3" s="1"/>
  <c r="F24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2" i="1"/>
  <c r="AF11" i="1"/>
  <c r="AE38" i="1"/>
  <c r="AE37" i="1"/>
  <c r="AE36" i="1"/>
  <c r="AE35" i="1"/>
  <c r="AE34" i="1"/>
  <c r="AE33" i="1"/>
  <c r="AE32" i="1"/>
  <c r="AE31" i="1"/>
  <c r="AE30" i="1"/>
  <c r="AE28" i="1"/>
  <c r="AE27" i="1"/>
  <c r="AE26" i="1"/>
  <c r="AE25" i="1"/>
  <c r="AE24" i="1"/>
  <c r="AE23" i="1"/>
  <c r="AE22" i="1"/>
  <c r="AE21" i="1"/>
  <c r="AE19" i="1"/>
  <c r="AE18" i="1"/>
  <c r="AE16" i="1"/>
  <c r="AE15" i="1"/>
  <c r="AE14" i="1"/>
  <c r="AE12" i="1"/>
  <c r="AE11" i="1"/>
  <c r="AD38" i="1"/>
  <c r="AD37" i="1"/>
  <c r="AD36" i="1"/>
  <c r="AD34" i="1"/>
  <c r="AD33" i="1"/>
  <c r="AD32" i="1"/>
  <c r="AD31" i="1"/>
  <c r="AD28" i="1"/>
  <c r="AD26" i="1"/>
  <c r="AD25" i="1"/>
  <c r="AD22" i="1"/>
  <c r="AD19" i="1"/>
  <c r="AD16" i="1"/>
  <c r="AC32" i="1"/>
  <c r="AC33" i="1"/>
  <c r="AC36" i="1"/>
  <c r="AC37" i="1"/>
  <c r="AC38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X11" i="1"/>
  <c r="Y11" i="1"/>
  <c r="Z11" i="1"/>
  <c r="AA11" i="1"/>
  <c r="W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U11" i="1"/>
  <c r="V11" i="1"/>
  <c r="S11" i="1"/>
  <c r="T11" i="1"/>
  <c r="R11" i="1"/>
  <c r="P17" i="1"/>
  <c r="AE17" i="1" s="1"/>
  <c r="N14" i="1"/>
  <c r="AC14" i="1" s="1"/>
  <c r="O14" i="1"/>
  <c r="AD14" i="1" s="1"/>
  <c r="P14" i="1"/>
  <c r="Q14" i="1"/>
  <c r="N15" i="1"/>
  <c r="O15" i="1"/>
  <c r="P15" i="1"/>
  <c r="Q15" i="1"/>
  <c r="N16" i="1"/>
  <c r="AC16" i="1" s="1"/>
  <c r="O16" i="1"/>
  <c r="P16" i="1"/>
  <c r="Q16" i="1"/>
  <c r="N17" i="1"/>
  <c r="O17" i="1"/>
  <c r="Q17" i="1"/>
  <c r="N18" i="1"/>
  <c r="O18" i="1"/>
  <c r="P18" i="1"/>
  <c r="Q18" i="1"/>
  <c r="N19" i="1"/>
  <c r="AC19" i="1" s="1"/>
  <c r="O19" i="1"/>
  <c r="P19" i="1"/>
  <c r="Q19" i="1"/>
  <c r="N20" i="1"/>
  <c r="O20" i="1"/>
  <c r="P20" i="1"/>
  <c r="Q20" i="1"/>
  <c r="N21" i="1"/>
  <c r="AC21" i="1" s="1"/>
  <c r="O21" i="1"/>
  <c r="AD21" i="1" s="1"/>
  <c r="P21" i="1"/>
  <c r="Q21" i="1"/>
  <c r="N22" i="1"/>
  <c r="O22" i="1"/>
  <c r="P22" i="1"/>
  <c r="Q22" i="1"/>
  <c r="N23" i="1"/>
  <c r="AC23" i="1" s="1"/>
  <c r="O23" i="1"/>
  <c r="AD23" i="1" s="1"/>
  <c r="P23" i="1"/>
  <c r="Q23" i="1"/>
  <c r="N24" i="1"/>
  <c r="O24" i="1"/>
  <c r="P24" i="1"/>
  <c r="Q24" i="1"/>
  <c r="N25" i="1"/>
  <c r="AC25" i="1" s="1"/>
  <c r="O25" i="1"/>
  <c r="P25" i="1"/>
  <c r="Q25" i="1"/>
  <c r="N26" i="1"/>
  <c r="O26" i="1"/>
  <c r="P26" i="1"/>
  <c r="Q26" i="1"/>
  <c r="N27" i="1"/>
  <c r="AC27" i="1" s="1"/>
  <c r="O27" i="1"/>
  <c r="AD27" i="1" s="1"/>
  <c r="P27" i="1"/>
  <c r="Q27" i="1"/>
  <c r="N28" i="1"/>
  <c r="O28" i="1"/>
  <c r="P28" i="1"/>
  <c r="Q28" i="1"/>
  <c r="N29" i="1"/>
  <c r="AC29" i="1" s="1"/>
  <c r="O29" i="1"/>
  <c r="AD29" i="1" s="1"/>
  <c r="P29" i="1"/>
  <c r="AE29" i="1" s="1"/>
  <c r="Q29" i="1"/>
  <c r="N30" i="1"/>
  <c r="O30" i="1"/>
  <c r="P30" i="1"/>
  <c r="Q30" i="1"/>
  <c r="N31" i="1"/>
  <c r="AC31" i="1" s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AC35" i="1" s="1"/>
  <c r="O35" i="1"/>
  <c r="AD35" i="1" s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11" i="1"/>
  <c r="O11" i="1"/>
  <c r="P11" i="1"/>
  <c r="Q11" i="1"/>
  <c r="N12" i="1"/>
  <c r="O12" i="1"/>
  <c r="P12" i="1"/>
  <c r="Q12" i="1"/>
  <c r="Q13" i="1"/>
  <c r="N13" i="1"/>
  <c r="O13" i="1"/>
  <c r="P13" i="1"/>
  <c r="M12" i="1"/>
  <c r="AB12" i="1" s="1"/>
  <c r="M13" i="1"/>
  <c r="AB13" i="1" s="1"/>
  <c r="M14" i="1"/>
  <c r="AB14" i="1" s="1"/>
  <c r="M15" i="1"/>
  <c r="AB15" i="1" s="1"/>
  <c r="M16" i="1"/>
  <c r="AB16" i="1" s="1"/>
  <c r="M17" i="1"/>
  <c r="AB17" i="1" s="1"/>
  <c r="M18" i="1"/>
  <c r="AB18" i="1" s="1"/>
  <c r="M19" i="1"/>
  <c r="AB19" i="1" s="1"/>
  <c r="M20" i="1"/>
  <c r="AB20" i="1" s="1"/>
  <c r="M21" i="1"/>
  <c r="AB21" i="1" s="1"/>
  <c r="M22" i="1"/>
  <c r="AB22" i="1" s="1"/>
  <c r="M23" i="1"/>
  <c r="AB23" i="1" s="1"/>
  <c r="M24" i="1"/>
  <c r="AB24" i="1" s="1"/>
  <c r="M25" i="1"/>
  <c r="AB25" i="1" s="1"/>
  <c r="M26" i="1"/>
  <c r="AB26" i="1" s="1"/>
  <c r="M27" i="1"/>
  <c r="AB27" i="1" s="1"/>
  <c r="M28" i="1"/>
  <c r="AB28" i="1" s="1"/>
  <c r="M29" i="1"/>
  <c r="AB29" i="1" s="1"/>
  <c r="M30" i="1"/>
  <c r="AB30" i="1" s="1"/>
  <c r="M31" i="1"/>
  <c r="AB31" i="1" s="1"/>
  <c r="M32" i="1"/>
  <c r="AB32" i="1" s="1"/>
  <c r="M33" i="1"/>
  <c r="AB33" i="1" s="1"/>
  <c r="M34" i="1"/>
  <c r="AB34" i="1" s="1"/>
  <c r="M35" i="1"/>
  <c r="AB35" i="1" s="1"/>
  <c r="M36" i="1"/>
  <c r="AB36" i="1" s="1"/>
  <c r="M37" i="1"/>
  <c r="AB37" i="1" s="1"/>
  <c r="M38" i="1"/>
  <c r="AB38" i="1" s="1"/>
  <c r="M11" i="1"/>
  <c r="AB11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B38" i="1" l="1"/>
  <c r="B36" i="1"/>
  <c r="B32" i="1"/>
  <c r="B16" i="1"/>
  <c r="B14" i="1"/>
  <c r="AD13" i="1"/>
  <c r="AF13" i="1"/>
  <c r="AC12" i="1"/>
  <c r="AC11" i="1"/>
  <c r="AC34" i="1"/>
  <c r="B34" i="1" s="1"/>
  <c r="AC30" i="1"/>
  <c r="AC28" i="1"/>
  <c r="B28" i="1" s="1"/>
  <c r="AC26" i="1"/>
  <c r="B26" i="1" s="1"/>
  <c r="AC24" i="1"/>
  <c r="AC22" i="1"/>
  <c r="B22" i="1" s="1"/>
  <c r="AE20" i="1"/>
  <c r="AC20" i="1"/>
  <c r="AC18" i="1"/>
  <c r="AD17" i="1"/>
  <c r="AD15" i="1"/>
  <c r="B37" i="1"/>
  <c r="B33" i="1"/>
  <c r="AE13" i="1"/>
  <c r="AC13" i="1"/>
  <c r="AD12" i="1"/>
  <c r="AD11" i="1"/>
  <c r="AD30" i="1"/>
  <c r="B30" i="1" s="1"/>
  <c r="AD24" i="1"/>
  <c r="B24" i="1" s="1"/>
  <c r="AD20" i="1"/>
  <c r="AD18" i="1"/>
  <c r="B18" i="1" s="1"/>
  <c r="AC17" i="1"/>
  <c r="B17" i="1" s="1"/>
  <c r="AC15" i="1"/>
  <c r="B15" i="1" s="1"/>
  <c r="B35" i="1"/>
  <c r="B31" i="1"/>
  <c r="B29" i="1"/>
  <c r="B27" i="1"/>
  <c r="B25" i="1"/>
  <c r="B23" i="1"/>
  <c r="B21" i="1"/>
  <c r="B19" i="1"/>
  <c r="H7" i="3"/>
  <c r="F7" i="3" s="1"/>
  <c r="B11" i="1" l="1"/>
  <c r="B20" i="1"/>
  <c r="B12" i="1"/>
  <c r="B13" i="1"/>
  <c r="H8" i="3"/>
  <c r="F8" i="3" s="1"/>
  <c r="H9" i="3" l="1"/>
  <c r="F9" i="3" s="1"/>
  <c r="H10" i="3" l="1"/>
  <c r="F10" i="3" s="1"/>
  <c r="H11" i="3" l="1"/>
  <c r="F11" i="3" s="1"/>
  <c r="H12" i="3" l="1"/>
  <c r="F12" i="3" s="1"/>
  <c r="H13" i="3" l="1"/>
  <c r="F13" i="3" s="1"/>
  <c r="H14" i="3" l="1"/>
  <c r="F14" i="3" s="1"/>
  <c r="H15" i="3" l="1"/>
  <c r="F15" i="3" s="1"/>
  <c r="H16" i="3" l="1"/>
  <c r="F16" i="3" s="1"/>
  <c r="H17" i="3" l="1"/>
  <c r="F17" i="3" s="1"/>
  <c r="H18" i="3" l="1"/>
  <c r="F18" i="3" s="1"/>
  <c r="H19" i="3" l="1"/>
  <c r="F19" i="3" s="1"/>
  <c r="H20" i="3" l="1"/>
  <c r="F20" i="3" s="1"/>
  <c r="H21" i="3" l="1"/>
  <c r="F21" i="3" s="1"/>
  <c r="H22" i="3" l="1"/>
  <c r="F22" i="3" s="1"/>
</calcChain>
</file>

<file path=xl/sharedStrings.xml><?xml version="1.0" encoding="utf-8"?>
<sst xmlns="http://schemas.openxmlformats.org/spreadsheetml/2006/main" count="287" uniqueCount="120">
  <si>
    <t xml:space="preserve">        var dataparameter=[['ChWLDP','left','Chl water temp','smoothedLine']</t>
  </si>
  <si>
    <t xml:space="preserve">        ,['HWRT','right','Reheat valve signal (%)','smoothedLine']</t>
  </si>
  <si>
    <t xml:space="preserve">        ,['ZOM','right','Occupancy (%)','column']</t>
  </si>
  <si>
    <t xml:space="preserve">        ];</t>
  </si>
  <si>
    <t xml:space="preserve">    }</t>
  </si>
  <si>
    <t>if ($('#dparameters').html().trim()==</t>
  </si>
  <si>
    <t>DSP</t>
  </si>
  <si>
    <t>ZRVS</t>
  </si>
  <si>
    <t>SFS</t>
  </si>
  <si>
    <t>ZT</t>
  </si>
  <si>
    <t>MAT</t>
  </si>
  <si>
    <t>OAT</t>
  </si>
  <si>
    <t>CCV</t>
  </si>
  <si>
    <t>DAT</t>
  </si>
  <si>
    <t>ChWST</t>
  </si>
  <si>
    <t>ChWRT</t>
  </si>
  <si>
    <t>CHWRT</t>
  </si>
  <si>
    <t>HWST</t>
  </si>
  <si>
    <t>HWRT</t>
  </si>
  <si>
    <t>HWLDP</t>
  </si>
  <si>
    <t>ChWLDP</t>
  </si>
  <si>
    <t>ChWLDSP</t>
  </si>
  <si>
    <t>ChWSTSP</t>
  </si>
  <si>
    <t>ConskWH</t>
  </si>
  <si>
    <t>DATSP</t>
  </si>
  <si>
    <t>DSPSP</t>
  </si>
  <si>
    <t>HCVS</t>
  </si>
  <si>
    <t>HWLDPSP</t>
  </si>
  <si>
    <t>HWSTSP</t>
  </si>
  <si>
    <t>OM</t>
  </si>
  <si>
    <t>OADPS</t>
  </si>
  <si>
    <t>OAF</t>
  </si>
  <si>
    <t>RAT</t>
  </si>
  <si>
    <t>SFSpd</t>
  </si>
  <si>
    <t>VAVDPSP</t>
  </si>
  <si>
    <t>ZDPS</t>
  </si>
  <si>
    <t>ZOM</t>
  </si>
  <si>
    <t>ZONE</t>
  </si>
  <si>
    <t>DAMPER</t>
  </si>
  <si>
    <t>right</t>
  </si>
  <si>
    <t>left</t>
  </si>
  <si>
    <t>Column name</t>
  </si>
  <si>
    <t>Axis</t>
  </si>
  <si>
    <t>Description</t>
  </si>
  <si>
    <t>Chilled-Water Loop Differential Pressure</t>
  </si>
  <si>
    <t>Chilled-Water Loop Differential Pressure Set Point</t>
  </si>
  <si>
    <t>Chilled-Water Return Temp</t>
  </si>
  <si>
    <t>Chilled-Water Supply Temp</t>
  </si>
  <si>
    <t>Cooling-Coil Valve Signal (%)</t>
  </si>
  <si>
    <t>Duct Static Pressure</t>
  </si>
  <si>
    <t>Duct Static Pressure Set Point</t>
  </si>
  <si>
    <t>Heating-Coil Valve Signal (%)</t>
  </si>
  <si>
    <t>Hot-Water Loop Differential Pressure</t>
  </si>
  <si>
    <t>Hot-Water Loop Differential Pressure Set Point</t>
  </si>
  <si>
    <t>Hot-Water Return Temp</t>
  </si>
  <si>
    <t>Consumption kWH</t>
  </si>
  <si>
    <t>Discharge-Air Temp</t>
  </si>
  <si>
    <t>Discharge-Air Temp Set Point</t>
  </si>
  <si>
    <t>Hot-Water Supply Temp</t>
  </si>
  <si>
    <t>Hot-Water Supply Temp Set Point</t>
  </si>
  <si>
    <t>Mixed-Air Temp</t>
  </si>
  <si>
    <t>Occupancy Mode</t>
  </si>
  <si>
    <t>Outdoor-Air Damper Position Signal (%)</t>
  </si>
  <si>
    <t>Outdoor-Air Fraction temp</t>
  </si>
  <si>
    <t>Outdoor-Air Temp (temp)</t>
  </si>
  <si>
    <t>Return-Air Temp</t>
  </si>
  <si>
    <t>Supply-Fan Speed</t>
  </si>
  <si>
    <t>Supply Fan Status (on/off)</t>
  </si>
  <si>
    <t>VAV Damper Position Set Point (%)</t>
  </si>
  <si>
    <t>Zone Damper Position Signal (%)</t>
  </si>
  <si>
    <t>Zone Occupancy Mode (Occupied/Unoccupied)</t>
  </si>
  <si>
    <t>Zone Reheat Valve Signal (%)</t>
  </si>
  <si>
    <t>Zone Temperature</t>
  </si>
  <si>
    <t>Zone</t>
  </si>
  <si>
    <t>Damper</t>
  </si>
  <si>
    <t>Chart type</t>
  </si>
  <si>
    <t>) { var dataparameter=[</t>
  </si>
  <si>
    <t>]; }</t>
  </si>
  <si>
    <t>&lt;th&gt;</t>
  </si>
  <si>
    <t>&lt;/th&gt;</t>
  </si>
  <si>
    <t>&lt;td&gt;{{round($v-&gt;</t>
  </si>
  <si>
    <t>,2)}}&lt;/td&gt;</t>
  </si>
  <si>
    <t>$column=array(</t>
  </si>
  <si>
    <t>);</t>
  </si>
  <si>
    <t>System</t>
  </si>
  <si>
    <t>Chiller</t>
  </si>
  <si>
    <t>POSSIBLE SYSTEMS - EQUIPMENTS</t>
  </si>
  <si>
    <t>Electric boiler</t>
  </si>
  <si>
    <t>Lighting</t>
  </si>
  <si>
    <t>Heating system</t>
  </si>
  <si>
    <t>Ventilator system</t>
  </si>
  <si>
    <t>Air conditioning system</t>
  </si>
  <si>
    <t>Heating air handle unit</t>
  </si>
  <si>
    <t>Cooling air handle unit</t>
  </si>
  <si>
    <t>Air handle unit variables</t>
  </si>
  <si>
    <t>Outdoor air temperature</t>
  </si>
  <si>
    <t>Mixed air temperature</t>
  </si>
  <si>
    <t>Return air temperature</t>
  </si>
  <si>
    <t>Discharge air temperature</t>
  </si>
  <si>
    <t>Discharge air temperature set point</t>
  </si>
  <si>
    <t>MADamper</t>
  </si>
  <si>
    <t>Mixed air damper position</t>
  </si>
  <si>
    <t>FAN</t>
  </si>
  <si>
    <t>Fan status (on/off)</t>
  </si>
  <si>
    <t>Fan Speed</t>
  </si>
  <si>
    <t>RPM</t>
  </si>
  <si>
    <t>HWV%</t>
  </si>
  <si>
    <t>CWV%</t>
  </si>
  <si>
    <t>Occupancy mode</t>
  </si>
  <si>
    <t>Chilled water valve position</t>
  </si>
  <si>
    <t>Hot water valve position</t>
  </si>
  <si>
    <t>Boiler</t>
  </si>
  <si>
    <t>Common zone</t>
  </si>
  <si>
    <t>Common zone identifier</t>
  </si>
  <si>
    <t>Air handle unit</t>
  </si>
  <si>
    <t>Comments</t>
  </si>
  <si>
    <t>High when occupied, zero if empty</t>
  </si>
  <si>
    <t>On - occupied / off - empty</t>
  </si>
  <si>
    <t>Damper closed while heating or unnocuppied</t>
  </si>
  <si>
    <t>Closed when unnocuppied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</si>
</sst>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33" totalsRowShown="0">
  <autoFilter ref="A1:F33"/>
  <tableColumns count="6">
    <tableColumn id="1" name="Column name"/>
    <tableColumn id="2" name="Axis"/>
    <tableColumn id="5" name="System"/>
    <tableColumn id="3" name="Description"/>
    <tableColumn id="4" name="Chart type">
      <calculatedColumnFormula>IF(B2="left","smoothedLine","column")</calculatedColumnFormula>
    </tableColumn>
    <tableColumn id="6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0" workbookViewId="0">
      <selection activeCell="F22" sqref="F22"/>
    </sheetView>
  </sheetViews>
  <sheetFormatPr baseColWidth="10" defaultRowHeight="15" x14ac:dyDescent="0.25"/>
  <cols>
    <col min="1" max="1" width="15.42578125" customWidth="1"/>
    <col min="2" max="2" width="6.85546875" customWidth="1"/>
    <col min="3" max="3" width="22.85546875" bestFit="1" customWidth="1"/>
    <col min="4" max="4" width="46.28515625" bestFit="1" customWidth="1"/>
    <col min="5" max="5" width="13.7109375" bestFit="1" customWidth="1"/>
    <col min="6" max="6" width="21" customWidth="1"/>
    <col min="9" max="9" width="11.85546875" bestFit="1" customWidth="1"/>
  </cols>
  <sheetData>
    <row r="1" spans="1:11" x14ac:dyDescent="0.25">
      <c r="A1" t="s">
        <v>41</v>
      </c>
      <c r="B1" t="s">
        <v>42</v>
      </c>
      <c r="C1" t="s">
        <v>84</v>
      </c>
      <c r="D1" t="s">
        <v>43</v>
      </c>
      <c r="E1" t="s">
        <v>75</v>
      </c>
      <c r="F1" t="s">
        <v>115</v>
      </c>
    </row>
    <row r="2" spans="1:11" x14ac:dyDescent="0.25">
      <c r="A2" t="s">
        <v>20</v>
      </c>
      <c r="B2" t="s">
        <v>40</v>
      </c>
      <c r="C2" t="s">
        <v>85</v>
      </c>
      <c r="D2" t="s">
        <v>44</v>
      </c>
      <c r="E2" t="str">
        <f>IF(B2="left","smoothedLine","column")</f>
        <v>smoothedLine</v>
      </c>
      <c r="H2" t="s">
        <v>20</v>
      </c>
      <c r="I2" t="b">
        <f>H2=Tabla1[[#This Row],[Column name]]</f>
        <v>1</v>
      </c>
    </row>
    <row r="3" spans="1:11" x14ac:dyDescent="0.25">
      <c r="A3" t="s">
        <v>21</v>
      </c>
      <c r="B3" t="s">
        <v>40</v>
      </c>
      <c r="C3" t="s">
        <v>85</v>
      </c>
      <c r="D3" t="s">
        <v>45</v>
      </c>
      <c r="E3" t="str">
        <f t="shared" ref="E3:E33" si="0">IF(B3="left","smoothedLine","column")</f>
        <v>smoothedLine</v>
      </c>
      <c r="H3" t="s">
        <v>21</v>
      </c>
      <c r="I3" t="b">
        <f>H3=Tabla1[[#This Row],[Column name]]</f>
        <v>1</v>
      </c>
    </row>
    <row r="4" spans="1:11" x14ac:dyDescent="0.25">
      <c r="A4" t="s">
        <v>15</v>
      </c>
      <c r="B4" t="s">
        <v>40</v>
      </c>
      <c r="C4" t="s">
        <v>85</v>
      </c>
      <c r="D4" t="s">
        <v>46</v>
      </c>
      <c r="E4" t="str">
        <f t="shared" si="0"/>
        <v>smoothedLine</v>
      </c>
      <c r="H4" t="s">
        <v>15</v>
      </c>
      <c r="I4" t="b">
        <f>H4=Tabla1[[#This Row],[Column name]]</f>
        <v>1</v>
      </c>
      <c r="K4" t="s">
        <v>86</v>
      </c>
    </row>
    <row r="5" spans="1:11" x14ac:dyDescent="0.25">
      <c r="A5" t="s">
        <v>14</v>
      </c>
      <c r="B5" t="s">
        <v>40</v>
      </c>
      <c r="C5" t="s">
        <v>85</v>
      </c>
      <c r="D5" t="s">
        <v>47</v>
      </c>
      <c r="E5" t="str">
        <f t="shared" si="0"/>
        <v>smoothedLine</v>
      </c>
      <c r="H5" t="s">
        <v>14</v>
      </c>
      <c r="I5" t="b">
        <f>H5=Tabla1[[#This Row],[Column name]]</f>
        <v>1</v>
      </c>
      <c r="K5" t="s">
        <v>85</v>
      </c>
    </row>
    <row r="6" spans="1:11" x14ac:dyDescent="0.25">
      <c r="A6" t="s">
        <v>22</v>
      </c>
      <c r="B6" t="s">
        <v>40</v>
      </c>
      <c r="C6" t="s">
        <v>85</v>
      </c>
      <c r="D6" t="s">
        <v>47</v>
      </c>
      <c r="E6" t="str">
        <f t="shared" si="0"/>
        <v>smoothedLine</v>
      </c>
      <c r="H6" t="s">
        <v>22</v>
      </c>
      <c r="I6" t="b">
        <f>H6=Tabla1[[#This Row],[Column name]]</f>
        <v>1</v>
      </c>
      <c r="K6" t="s">
        <v>87</v>
      </c>
    </row>
    <row r="7" spans="1:11" x14ac:dyDescent="0.25">
      <c r="A7" t="s">
        <v>12</v>
      </c>
      <c r="B7" t="s">
        <v>39</v>
      </c>
      <c r="C7" t="s">
        <v>85</v>
      </c>
      <c r="D7" t="s">
        <v>48</v>
      </c>
      <c r="E7" t="str">
        <f t="shared" si="0"/>
        <v>column</v>
      </c>
      <c r="H7" t="s">
        <v>12</v>
      </c>
      <c r="I7" t="b">
        <f>H7=Tabla1[[#This Row],[Column name]]</f>
        <v>1</v>
      </c>
      <c r="K7" t="s">
        <v>88</v>
      </c>
    </row>
    <row r="8" spans="1:11" x14ac:dyDescent="0.25">
      <c r="A8" t="s">
        <v>23</v>
      </c>
      <c r="B8" t="s">
        <v>40</v>
      </c>
      <c r="C8" t="s">
        <v>112</v>
      </c>
      <c r="D8" t="s">
        <v>55</v>
      </c>
      <c r="E8" t="str">
        <f t="shared" si="0"/>
        <v>smoothedLine</v>
      </c>
      <c r="H8" t="s">
        <v>23</v>
      </c>
      <c r="I8" t="b">
        <f>H8=Tabla1[[#This Row],[Column name]]</f>
        <v>1</v>
      </c>
    </row>
    <row r="9" spans="1:11" x14ac:dyDescent="0.25">
      <c r="A9" t="s">
        <v>13</v>
      </c>
      <c r="B9" t="s">
        <v>40</v>
      </c>
      <c r="C9" t="s">
        <v>114</v>
      </c>
      <c r="D9" t="s">
        <v>56</v>
      </c>
      <c r="E9" t="str">
        <f t="shared" si="0"/>
        <v>smoothedLine</v>
      </c>
      <c r="H9" t="s">
        <v>13</v>
      </c>
      <c r="I9" t="b">
        <f>H9=Tabla1[[#This Row],[Column name]]</f>
        <v>1</v>
      </c>
    </row>
    <row r="10" spans="1:11" x14ac:dyDescent="0.25">
      <c r="A10" t="s">
        <v>24</v>
      </c>
      <c r="B10" t="s">
        <v>40</v>
      </c>
      <c r="C10" t="s">
        <v>114</v>
      </c>
      <c r="D10" t="s">
        <v>57</v>
      </c>
      <c r="E10" t="str">
        <f t="shared" si="0"/>
        <v>smoothedLine</v>
      </c>
      <c r="H10" t="s">
        <v>24</v>
      </c>
      <c r="I10" t="b">
        <f>H10=Tabla1[[#This Row],[Column name]]</f>
        <v>1</v>
      </c>
      <c r="K10" t="s">
        <v>89</v>
      </c>
    </row>
    <row r="11" spans="1:11" x14ac:dyDescent="0.25">
      <c r="A11" t="s">
        <v>6</v>
      </c>
      <c r="B11" t="s">
        <v>40</v>
      </c>
      <c r="C11" s="7" t="s">
        <v>114</v>
      </c>
      <c r="D11" t="s">
        <v>49</v>
      </c>
      <c r="E11" t="str">
        <f t="shared" si="0"/>
        <v>smoothedLine</v>
      </c>
      <c r="F11" t="s">
        <v>116</v>
      </c>
      <c r="H11" t="s">
        <v>6</v>
      </c>
      <c r="I11" t="b">
        <f>H11=Tabla1[[#This Row],[Column name]]</f>
        <v>1</v>
      </c>
      <c r="K11" t="s">
        <v>90</v>
      </c>
    </row>
    <row r="12" spans="1:11" x14ac:dyDescent="0.25">
      <c r="A12" t="s">
        <v>25</v>
      </c>
      <c r="B12" t="s">
        <v>40</v>
      </c>
      <c r="C12" s="7" t="s">
        <v>114</v>
      </c>
      <c r="D12" t="s">
        <v>50</v>
      </c>
      <c r="E12" t="str">
        <f t="shared" si="0"/>
        <v>smoothedLine</v>
      </c>
      <c r="H12" t="s">
        <v>25</v>
      </c>
      <c r="I12" t="b">
        <f>H12=Tabla1[[#This Row],[Column name]]</f>
        <v>1</v>
      </c>
      <c r="K12" t="s">
        <v>91</v>
      </c>
    </row>
    <row r="13" spans="1:11" x14ac:dyDescent="0.25">
      <c r="A13" t="s">
        <v>26</v>
      </c>
      <c r="B13" t="s">
        <v>39</v>
      </c>
      <c r="C13" t="s">
        <v>111</v>
      </c>
      <c r="D13" t="s">
        <v>51</v>
      </c>
      <c r="E13" t="str">
        <f t="shared" si="0"/>
        <v>column</v>
      </c>
      <c r="H13" t="s">
        <v>26</v>
      </c>
      <c r="I13" t="b">
        <f>H13=Tabla1[[#This Row],[Column name]]</f>
        <v>1</v>
      </c>
      <c r="K13" t="s">
        <v>92</v>
      </c>
    </row>
    <row r="14" spans="1:11" x14ac:dyDescent="0.25">
      <c r="A14" t="s">
        <v>19</v>
      </c>
      <c r="B14" t="s">
        <v>40</v>
      </c>
      <c r="C14" t="s">
        <v>111</v>
      </c>
      <c r="D14" t="s">
        <v>52</v>
      </c>
      <c r="E14" t="str">
        <f t="shared" si="0"/>
        <v>smoothedLine</v>
      </c>
      <c r="H14" t="s">
        <v>19</v>
      </c>
      <c r="I14" t="b">
        <f>H14=Tabla1[[#This Row],[Column name]]</f>
        <v>1</v>
      </c>
      <c r="K14" t="s">
        <v>93</v>
      </c>
    </row>
    <row r="15" spans="1:11" x14ac:dyDescent="0.25">
      <c r="A15" t="s">
        <v>27</v>
      </c>
      <c r="B15" t="s">
        <v>40</v>
      </c>
      <c r="C15" t="s">
        <v>111</v>
      </c>
      <c r="D15" t="s">
        <v>53</v>
      </c>
      <c r="E15" t="str">
        <f t="shared" si="0"/>
        <v>smoothedLine</v>
      </c>
      <c r="H15" t="s">
        <v>27</v>
      </c>
      <c r="I15" t="b">
        <f>H15=Tabla1[[#This Row],[Column name]]</f>
        <v>1</v>
      </c>
    </row>
    <row r="16" spans="1:11" x14ac:dyDescent="0.25">
      <c r="A16" t="s">
        <v>18</v>
      </c>
      <c r="B16" t="s">
        <v>40</v>
      </c>
      <c r="C16" t="s">
        <v>111</v>
      </c>
      <c r="D16" t="s">
        <v>54</v>
      </c>
      <c r="E16" t="str">
        <f t="shared" si="0"/>
        <v>smoothedLine</v>
      </c>
      <c r="H16" t="s">
        <v>18</v>
      </c>
      <c r="I16" t="b">
        <f>H16=Tabla1[[#This Row],[Column name]]</f>
        <v>1</v>
      </c>
      <c r="K16" t="s">
        <v>94</v>
      </c>
    </row>
    <row r="17" spans="1:12" x14ac:dyDescent="0.25">
      <c r="A17" t="s">
        <v>17</v>
      </c>
      <c r="B17" t="s">
        <v>40</v>
      </c>
      <c r="C17" t="s">
        <v>111</v>
      </c>
      <c r="D17" t="s">
        <v>58</v>
      </c>
      <c r="E17" t="str">
        <f t="shared" si="0"/>
        <v>smoothedLine</v>
      </c>
      <c r="H17" t="s">
        <v>17</v>
      </c>
      <c r="I17" t="b">
        <f>H17=Tabla1[[#This Row],[Column name]]</f>
        <v>1</v>
      </c>
      <c r="K17" t="s">
        <v>11</v>
      </c>
      <c r="L17" t="s">
        <v>95</v>
      </c>
    </row>
    <row r="18" spans="1:12" x14ac:dyDescent="0.25">
      <c r="A18" t="s">
        <v>28</v>
      </c>
      <c r="B18" t="s">
        <v>40</v>
      </c>
      <c r="C18" t="s">
        <v>111</v>
      </c>
      <c r="D18" t="s">
        <v>59</v>
      </c>
      <c r="E18" t="str">
        <f t="shared" si="0"/>
        <v>smoothedLine</v>
      </c>
      <c r="H18" t="s">
        <v>28</v>
      </c>
      <c r="I18" t="b">
        <f>H18=Tabla1[[#This Row],[Column name]]</f>
        <v>1</v>
      </c>
      <c r="K18" t="s">
        <v>10</v>
      </c>
      <c r="L18" t="s">
        <v>96</v>
      </c>
    </row>
    <row r="19" spans="1:12" x14ac:dyDescent="0.25">
      <c r="A19" t="s">
        <v>10</v>
      </c>
      <c r="B19" t="s">
        <v>40</v>
      </c>
      <c r="C19" s="7" t="s">
        <v>114</v>
      </c>
      <c r="D19" t="s">
        <v>60</v>
      </c>
      <c r="E19" t="str">
        <f t="shared" si="0"/>
        <v>smoothedLine</v>
      </c>
      <c r="H19" t="s">
        <v>10</v>
      </c>
      <c r="I19" t="b">
        <f>H19=Tabla1[[#This Row],[Column name]]</f>
        <v>1</v>
      </c>
      <c r="K19" t="s">
        <v>32</v>
      </c>
      <c r="L19" t="s">
        <v>97</v>
      </c>
    </row>
    <row r="20" spans="1:12" x14ac:dyDescent="0.25">
      <c r="A20" t="s">
        <v>29</v>
      </c>
      <c r="B20" t="s">
        <v>39</v>
      </c>
      <c r="C20" t="s">
        <v>112</v>
      </c>
      <c r="D20" t="s">
        <v>61</v>
      </c>
      <c r="E20" t="str">
        <f t="shared" si="0"/>
        <v>column</v>
      </c>
      <c r="H20" t="s">
        <v>29</v>
      </c>
      <c r="I20" t="b">
        <f>H20=Tabla1[[#This Row],[Column name]]</f>
        <v>1</v>
      </c>
      <c r="K20" t="s">
        <v>13</v>
      </c>
      <c r="L20" t="s">
        <v>98</v>
      </c>
    </row>
    <row r="21" spans="1:12" x14ac:dyDescent="0.25">
      <c r="A21" t="s">
        <v>30</v>
      </c>
      <c r="B21" t="s">
        <v>39</v>
      </c>
      <c r="C21" t="s">
        <v>114</v>
      </c>
      <c r="D21" t="s">
        <v>62</v>
      </c>
      <c r="E21" t="str">
        <f t="shared" si="0"/>
        <v>column</v>
      </c>
      <c r="F21" t="s">
        <v>119</v>
      </c>
      <c r="H21" t="s">
        <v>30</v>
      </c>
      <c r="I21" t="b">
        <f>H21=Tabla1[[#This Row],[Column name]]</f>
        <v>1</v>
      </c>
      <c r="K21" t="s">
        <v>24</v>
      </c>
      <c r="L21" t="s">
        <v>99</v>
      </c>
    </row>
    <row r="22" spans="1:12" x14ac:dyDescent="0.25">
      <c r="A22" t="s">
        <v>31</v>
      </c>
      <c r="B22" t="s">
        <v>39</v>
      </c>
      <c r="C22" s="7" t="s">
        <v>114</v>
      </c>
      <c r="D22" t="s">
        <v>63</v>
      </c>
      <c r="E22" t="str">
        <f t="shared" si="0"/>
        <v>column</v>
      </c>
      <c r="H22" t="s">
        <v>31</v>
      </c>
      <c r="I22" t="b">
        <f>H22=Tabla1[[#This Row],[Column name]]</f>
        <v>1</v>
      </c>
      <c r="K22" t="s">
        <v>100</v>
      </c>
      <c r="L22" t="s">
        <v>101</v>
      </c>
    </row>
    <row r="23" spans="1:12" x14ac:dyDescent="0.25">
      <c r="A23" t="s">
        <v>11</v>
      </c>
      <c r="B23" t="s">
        <v>40</v>
      </c>
      <c r="C23" t="s">
        <v>112</v>
      </c>
      <c r="D23" t="s">
        <v>64</v>
      </c>
      <c r="E23" t="str">
        <f t="shared" si="0"/>
        <v>smoothedLine</v>
      </c>
      <c r="H23" t="s">
        <v>11</v>
      </c>
      <c r="I23" t="b">
        <f>H23=Tabla1[[#This Row],[Column name]]</f>
        <v>1</v>
      </c>
      <c r="K23" t="s">
        <v>102</v>
      </c>
      <c r="L23" t="s">
        <v>103</v>
      </c>
    </row>
    <row r="24" spans="1:12" x14ac:dyDescent="0.25">
      <c r="A24" t="s">
        <v>32</v>
      </c>
      <c r="B24" t="s">
        <v>40</v>
      </c>
      <c r="C24" t="s">
        <v>114</v>
      </c>
      <c r="D24" t="s">
        <v>65</v>
      </c>
      <c r="E24" t="str">
        <f t="shared" si="0"/>
        <v>smoothedLine</v>
      </c>
      <c r="H24" t="s">
        <v>32</v>
      </c>
      <c r="I24" t="b">
        <f>H24=Tabla1[[#This Row],[Column name]]</f>
        <v>1</v>
      </c>
      <c r="K24" t="s">
        <v>104</v>
      </c>
      <c r="L24" t="s">
        <v>105</v>
      </c>
    </row>
    <row r="25" spans="1:12" x14ac:dyDescent="0.25">
      <c r="A25" t="s">
        <v>33</v>
      </c>
      <c r="B25" t="s">
        <v>40</v>
      </c>
      <c r="C25" s="7" t="s">
        <v>114</v>
      </c>
      <c r="D25" t="s">
        <v>66</v>
      </c>
      <c r="E25" t="str">
        <f t="shared" si="0"/>
        <v>smoothedLine</v>
      </c>
      <c r="F25" t="s">
        <v>116</v>
      </c>
      <c r="H25" t="s">
        <v>33</v>
      </c>
      <c r="I25" t="b">
        <f>H25=Tabla1[[#This Row],[Column name]]</f>
        <v>1</v>
      </c>
      <c r="K25" t="s">
        <v>107</v>
      </c>
      <c r="L25" t="s">
        <v>109</v>
      </c>
    </row>
    <row r="26" spans="1:12" x14ac:dyDescent="0.25">
      <c r="A26" t="s">
        <v>8</v>
      </c>
      <c r="B26" t="s">
        <v>39</v>
      </c>
      <c r="C26" s="7" t="s">
        <v>114</v>
      </c>
      <c r="D26" t="s">
        <v>67</v>
      </c>
      <c r="E26" t="str">
        <f t="shared" si="0"/>
        <v>column</v>
      </c>
      <c r="F26" t="s">
        <v>117</v>
      </c>
      <c r="H26" t="s">
        <v>8</v>
      </c>
      <c r="I26" t="b">
        <f>H26=Tabla1[[#This Row],[Column name]]</f>
        <v>1</v>
      </c>
      <c r="K26" t="s">
        <v>106</v>
      </c>
      <c r="L26" t="s">
        <v>110</v>
      </c>
    </row>
    <row r="27" spans="1:12" x14ac:dyDescent="0.25">
      <c r="A27" t="s">
        <v>34</v>
      </c>
      <c r="B27" t="s">
        <v>39</v>
      </c>
      <c r="D27" t="s">
        <v>68</v>
      </c>
      <c r="E27" t="str">
        <f t="shared" si="0"/>
        <v>column</v>
      </c>
      <c r="H27" t="s">
        <v>34</v>
      </c>
      <c r="I27" t="b">
        <f>H27=Tabla1[[#This Row],[Column name]]</f>
        <v>1</v>
      </c>
      <c r="K27" t="s">
        <v>29</v>
      </c>
      <c r="L27" t="s">
        <v>108</v>
      </c>
    </row>
    <row r="28" spans="1:12" x14ac:dyDescent="0.25">
      <c r="A28" t="s">
        <v>35</v>
      </c>
      <c r="B28" t="s">
        <v>40</v>
      </c>
      <c r="C28" t="s">
        <v>114</v>
      </c>
      <c r="D28" t="s">
        <v>69</v>
      </c>
      <c r="E28" t="str">
        <f t="shared" si="0"/>
        <v>smoothedLine</v>
      </c>
      <c r="F28" t="s">
        <v>118</v>
      </c>
      <c r="H28" t="s">
        <v>35</v>
      </c>
      <c r="I28" t="b">
        <f>H28=Tabla1[[#This Row],[Column name]]</f>
        <v>1</v>
      </c>
    </row>
    <row r="29" spans="1:12" x14ac:dyDescent="0.25">
      <c r="A29" t="s">
        <v>36</v>
      </c>
      <c r="B29" t="s">
        <v>39</v>
      </c>
      <c r="C29" t="s">
        <v>112</v>
      </c>
      <c r="D29" t="s">
        <v>70</v>
      </c>
      <c r="E29" t="str">
        <f t="shared" si="0"/>
        <v>column</v>
      </c>
      <c r="H29" t="s">
        <v>36</v>
      </c>
      <c r="I29" t="b">
        <f>H29=Tabla1[[#This Row],[Column name]]</f>
        <v>1</v>
      </c>
    </row>
    <row r="30" spans="1:12" x14ac:dyDescent="0.25">
      <c r="A30" t="s">
        <v>7</v>
      </c>
      <c r="B30" t="s">
        <v>39</v>
      </c>
      <c r="C30" t="s">
        <v>112</v>
      </c>
      <c r="D30" t="s">
        <v>71</v>
      </c>
      <c r="E30" t="str">
        <f t="shared" si="0"/>
        <v>column</v>
      </c>
      <c r="H30" t="s">
        <v>7</v>
      </c>
      <c r="I30" t="b">
        <f>H30=Tabla1[[#This Row],[Column name]]</f>
        <v>1</v>
      </c>
    </row>
    <row r="31" spans="1:12" x14ac:dyDescent="0.25">
      <c r="A31" t="s">
        <v>9</v>
      </c>
      <c r="B31" t="s">
        <v>40</v>
      </c>
      <c r="C31" t="s">
        <v>112</v>
      </c>
      <c r="D31" t="s">
        <v>72</v>
      </c>
      <c r="E31" t="str">
        <f t="shared" si="0"/>
        <v>smoothedLine</v>
      </c>
      <c r="H31" t="s">
        <v>9</v>
      </c>
      <c r="I31" t="b">
        <f>H31=Tabla1[[#This Row],[Column name]]</f>
        <v>1</v>
      </c>
    </row>
    <row r="32" spans="1:12" x14ac:dyDescent="0.25">
      <c r="A32" t="s">
        <v>37</v>
      </c>
      <c r="B32" t="s">
        <v>40</v>
      </c>
      <c r="C32" t="s">
        <v>113</v>
      </c>
      <c r="D32" t="s">
        <v>73</v>
      </c>
      <c r="E32" t="str">
        <f t="shared" si="0"/>
        <v>smoothedLine</v>
      </c>
      <c r="H32" t="s">
        <v>37</v>
      </c>
      <c r="I32" t="b">
        <f>H32=Tabla1[[#This Row],[Column name]]</f>
        <v>1</v>
      </c>
    </row>
    <row r="33" spans="1:9" x14ac:dyDescent="0.25">
      <c r="A33" t="s">
        <v>38</v>
      </c>
      <c r="B33" t="s">
        <v>40</v>
      </c>
      <c r="C33" t="s">
        <v>114</v>
      </c>
      <c r="D33" t="s">
        <v>74</v>
      </c>
      <c r="E33" t="str">
        <f t="shared" si="0"/>
        <v>smoothedLine</v>
      </c>
      <c r="H33" t="s">
        <v>38</v>
      </c>
      <c r="I33" t="b">
        <f>H33=Tabla1[[#This Row],[Column name]]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RowHeight="15" x14ac:dyDescent="0.25"/>
  <cols>
    <col min="1" max="1" width="46.42578125" customWidth="1"/>
    <col min="2" max="2" width="33.140625" customWidth="1"/>
    <col min="3" max="3" width="8.85546875" customWidth="1"/>
  </cols>
  <sheetData>
    <row r="1" spans="1:8" x14ac:dyDescent="0.25">
      <c r="A1" t="s">
        <v>78</v>
      </c>
      <c r="B1" t="s">
        <v>79</v>
      </c>
      <c r="C1" t="s">
        <v>80</v>
      </c>
      <c r="D1" t="s">
        <v>81</v>
      </c>
    </row>
    <row r="3" spans="1:8" x14ac:dyDescent="0.25">
      <c r="F3" t="s">
        <v>82</v>
      </c>
    </row>
    <row r="4" spans="1:8" x14ac:dyDescent="0.25">
      <c r="A4" t="str">
        <f>$A$1&amp;'codes and names'!D2&amp;$B$1</f>
        <v>&lt;th&gt;Chilled-Water Loop Differential Pressure&lt;/th&gt;</v>
      </c>
      <c r="B4" t="str">
        <f>$C$1&amp;'codes and names'!A2&amp;$D$1</f>
        <v>&lt;td&gt;{{round($v-&gt;ChWLDP,2)}}&lt;/td&gt;</v>
      </c>
      <c r="F4" t="str">
        <f>H4&amp;"'"&amp;G4&amp;"'"</f>
        <v>'ChWLDP'</v>
      </c>
      <c r="G4" t="str">
        <f>'codes and names'!A2</f>
        <v>ChWLDP</v>
      </c>
      <c r="H4" t="str">
        <f>IF(G3&lt;&gt;"",",","")</f>
        <v/>
      </c>
    </row>
    <row r="5" spans="1:8" x14ac:dyDescent="0.25">
      <c r="A5" s="5" t="str">
        <f>$A$1&amp;'codes and names'!D3&amp;$B$1</f>
        <v>&lt;th&gt;Chilled-Water Loop Differential Pressure Set Point&lt;/th&gt;</v>
      </c>
      <c r="B5" s="5" t="str">
        <f>$C$1&amp;'codes and names'!A3&amp;$D$1</f>
        <v>&lt;td&gt;{{round($v-&gt;ChWLDSP,2)}}&lt;/td&gt;</v>
      </c>
      <c r="F5" t="str">
        <f t="shared" ref="F5:F35" si="0">H5&amp;"'"&amp;G5&amp;"'"</f>
        <v>,'ChWLDSP'</v>
      </c>
      <c r="G5" t="str">
        <f>'codes and names'!A3</f>
        <v>ChWLDSP</v>
      </c>
      <c r="H5" t="str">
        <f t="shared" ref="H5:H35" si="1">IF(G4&lt;&gt;"",",","")</f>
        <v>,</v>
      </c>
    </row>
    <row r="6" spans="1:8" x14ac:dyDescent="0.25">
      <c r="A6" s="5" t="str">
        <f>$A$1&amp;'codes and names'!D4&amp;$B$1</f>
        <v>&lt;th&gt;Chilled-Water Return Temp&lt;/th&gt;</v>
      </c>
      <c r="B6" s="5" t="str">
        <f>$C$1&amp;'codes and names'!A4&amp;$D$1</f>
        <v>&lt;td&gt;{{round($v-&gt;ChWRT,2)}}&lt;/td&gt;</v>
      </c>
      <c r="F6" t="str">
        <f t="shared" si="0"/>
        <v>,'ChWRT'</v>
      </c>
      <c r="G6" t="str">
        <f>'codes and names'!A4</f>
        <v>ChWRT</v>
      </c>
      <c r="H6" t="str">
        <f t="shared" si="1"/>
        <v>,</v>
      </c>
    </row>
    <row r="7" spans="1:8" x14ac:dyDescent="0.25">
      <c r="A7" s="5" t="str">
        <f>$A$1&amp;'codes and names'!D5&amp;$B$1</f>
        <v>&lt;th&gt;Chilled-Water Supply Temp&lt;/th&gt;</v>
      </c>
      <c r="B7" s="5" t="str">
        <f>$C$1&amp;'codes and names'!A5&amp;$D$1</f>
        <v>&lt;td&gt;{{round($v-&gt;ChWST,2)}}&lt;/td&gt;</v>
      </c>
      <c r="F7" t="str">
        <f t="shared" si="0"/>
        <v>,'ChWST'</v>
      </c>
      <c r="G7" t="str">
        <f>'codes and names'!A5</f>
        <v>ChWST</v>
      </c>
      <c r="H7" t="str">
        <f t="shared" si="1"/>
        <v>,</v>
      </c>
    </row>
    <row r="8" spans="1:8" x14ac:dyDescent="0.25">
      <c r="A8" s="5" t="str">
        <f>$A$1&amp;'codes and names'!D6&amp;$B$1</f>
        <v>&lt;th&gt;Chilled-Water Supply Temp&lt;/th&gt;</v>
      </c>
      <c r="B8" s="5" t="str">
        <f>$C$1&amp;'codes and names'!A6&amp;$D$1</f>
        <v>&lt;td&gt;{{round($v-&gt;ChWSTSP,2)}}&lt;/td&gt;</v>
      </c>
      <c r="F8" t="str">
        <f t="shared" si="0"/>
        <v>,'ChWSTSP'</v>
      </c>
      <c r="G8" t="str">
        <f>'codes and names'!A6</f>
        <v>ChWSTSP</v>
      </c>
      <c r="H8" t="str">
        <f t="shared" si="1"/>
        <v>,</v>
      </c>
    </row>
    <row r="9" spans="1:8" x14ac:dyDescent="0.25">
      <c r="A9" s="5" t="str">
        <f>$A$1&amp;'codes and names'!D7&amp;$B$1</f>
        <v>&lt;th&gt;Cooling-Coil Valve Signal (%)&lt;/th&gt;</v>
      </c>
      <c r="B9" s="5" t="str">
        <f>$C$1&amp;'codes and names'!A7&amp;$D$1</f>
        <v>&lt;td&gt;{{round($v-&gt;CCV,2)}}&lt;/td&gt;</v>
      </c>
      <c r="F9" t="str">
        <f t="shared" si="0"/>
        <v>,'CCV'</v>
      </c>
      <c r="G9" t="str">
        <f>'codes and names'!A7</f>
        <v>CCV</v>
      </c>
      <c r="H9" t="str">
        <f t="shared" si="1"/>
        <v>,</v>
      </c>
    </row>
    <row r="10" spans="1:8" x14ac:dyDescent="0.25">
      <c r="A10" s="5" t="str">
        <f>$A$1&amp;'codes and names'!D8&amp;$B$1</f>
        <v>&lt;th&gt;Consumption kWH&lt;/th&gt;</v>
      </c>
      <c r="B10" s="5" t="str">
        <f>$C$1&amp;'codes and names'!A8&amp;$D$1</f>
        <v>&lt;td&gt;{{round($v-&gt;ConskWH,2)}}&lt;/td&gt;</v>
      </c>
      <c r="F10" t="str">
        <f t="shared" si="0"/>
        <v>,'ConskWH'</v>
      </c>
      <c r="G10" t="str">
        <f>'codes and names'!A8</f>
        <v>ConskWH</v>
      </c>
      <c r="H10" t="str">
        <f t="shared" si="1"/>
        <v>,</v>
      </c>
    </row>
    <row r="11" spans="1:8" x14ac:dyDescent="0.25">
      <c r="A11" s="5" t="str">
        <f>$A$1&amp;'codes and names'!D9&amp;$B$1</f>
        <v>&lt;th&gt;Discharge-Air Temp&lt;/th&gt;</v>
      </c>
      <c r="B11" s="5" t="str">
        <f>$C$1&amp;'codes and names'!A9&amp;$D$1</f>
        <v>&lt;td&gt;{{round($v-&gt;DAT,2)}}&lt;/td&gt;</v>
      </c>
      <c r="F11" t="str">
        <f t="shared" si="0"/>
        <v>,'DAT'</v>
      </c>
      <c r="G11" t="str">
        <f>'codes and names'!A9</f>
        <v>DAT</v>
      </c>
      <c r="H11" t="str">
        <f t="shared" si="1"/>
        <v>,</v>
      </c>
    </row>
    <row r="12" spans="1:8" x14ac:dyDescent="0.25">
      <c r="A12" s="5" t="str">
        <f>$A$1&amp;'codes and names'!D10&amp;$B$1</f>
        <v>&lt;th&gt;Discharge-Air Temp Set Point&lt;/th&gt;</v>
      </c>
      <c r="B12" s="5" t="str">
        <f>$C$1&amp;'codes and names'!A10&amp;$D$1</f>
        <v>&lt;td&gt;{{round($v-&gt;DATSP,2)}}&lt;/td&gt;</v>
      </c>
      <c r="F12" t="str">
        <f t="shared" si="0"/>
        <v>,'DATSP'</v>
      </c>
      <c r="G12" t="str">
        <f>'codes and names'!A10</f>
        <v>DATSP</v>
      </c>
      <c r="H12" t="str">
        <f t="shared" si="1"/>
        <v>,</v>
      </c>
    </row>
    <row r="13" spans="1:8" x14ac:dyDescent="0.25">
      <c r="A13" s="5" t="str">
        <f>$A$1&amp;'codes and names'!D11&amp;$B$1</f>
        <v>&lt;th&gt;Duct Static Pressure&lt;/th&gt;</v>
      </c>
      <c r="B13" s="5" t="str">
        <f>$C$1&amp;'codes and names'!A11&amp;$D$1</f>
        <v>&lt;td&gt;{{round($v-&gt;DSP,2)}}&lt;/td&gt;</v>
      </c>
      <c r="F13" t="str">
        <f t="shared" si="0"/>
        <v>,'DSP'</v>
      </c>
      <c r="G13" t="str">
        <f>'codes and names'!A11</f>
        <v>DSP</v>
      </c>
      <c r="H13" t="str">
        <f t="shared" si="1"/>
        <v>,</v>
      </c>
    </row>
    <row r="14" spans="1:8" x14ac:dyDescent="0.25">
      <c r="A14" s="5" t="str">
        <f>$A$1&amp;'codes and names'!D12&amp;$B$1</f>
        <v>&lt;th&gt;Duct Static Pressure Set Point&lt;/th&gt;</v>
      </c>
      <c r="B14" s="5" t="str">
        <f>$C$1&amp;'codes and names'!A12&amp;$D$1</f>
        <v>&lt;td&gt;{{round($v-&gt;DSPSP,2)}}&lt;/td&gt;</v>
      </c>
      <c r="F14" t="str">
        <f t="shared" si="0"/>
        <v>,'DSPSP'</v>
      </c>
      <c r="G14" t="str">
        <f>'codes and names'!A12</f>
        <v>DSPSP</v>
      </c>
      <c r="H14" t="str">
        <f t="shared" si="1"/>
        <v>,</v>
      </c>
    </row>
    <row r="15" spans="1:8" x14ac:dyDescent="0.25">
      <c r="A15" s="5" t="str">
        <f>$A$1&amp;'codes and names'!D13&amp;$B$1</f>
        <v>&lt;th&gt;Heating-Coil Valve Signal (%)&lt;/th&gt;</v>
      </c>
      <c r="B15" s="5" t="str">
        <f>$C$1&amp;'codes and names'!A13&amp;$D$1</f>
        <v>&lt;td&gt;{{round($v-&gt;HCVS,2)}}&lt;/td&gt;</v>
      </c>
      <c r="F15" t="str">
        <f t="shared" si="0"/>
        <v>,'HCVS'</v>
      </c>
      <c r="G15" t="str">
        <f>'codes and names'!A13</f>
        <v>HCVS</v>
      </c>
      <c r="H15" t="str">
        <f t="shared" si="1"/>
        <v>,</v>
      </c>
    </row>
    <row r="16" spans="1:8" x14ac:dyDescent="0.25">
      <c r="A16" s="5" t="str">
        <f>$A$1&amp;'codes and names'!D14&amp;$B$1</f>
        <v>&lt;th&gt;Hot-Water Loop Differential Pressure&lt;/th&gt;</v>
      </c>
      <c r="B16" s="5" t="str">
        <f>$C$1&amp;'codes and names'!A14&amp;$D$1</f>
        <v>&lt;td&gt;{{round($v-&gt;HWLDP,2)}}&lt;/td&gt;</v>
      </c>
      <c r="F16" t="str">
        <f t="shared" si="0"/>
        <v>,'HWLDP'</v>
      </c>
      <c r="G16" t="str">
        <f>'codes and names'!A14</f>
        <v>HWLDP</v>
      </c>
      <c r="H16" t="str">
        <f t="shared" si="1"/>
        <v>,</v>
      </c>
    </row>
    <row r="17" spans="1:8" x14ac:dyDescent="0.25">
      <c r="A17" s="5" t="str">
        <f>$A$1&amp;'codes and names'!D15&amp;$B$1</f>
        <v>&lt;th&gt;Hot-Water Loop Differential Pressure Set Point&lt;/th&gt;</v>
      </c>
      <c r="B17" s="5" t="str">
        <f>$C$1&amp;'codes and names'!A15&amp;$D$1</f>
        <v>&lt;td&gt;{{round($v-&gt;HWLDPSP,2)}}&lt;/td&gt;</v>
      </c>
      <c r="F17" t="str">
        <f t="shared" si="0"/>
        <v>,'HWLDPSP'</v>
      </c>
      <c r="G17" t="str">
        <f>'codes and names'!A15</f>
        <v>HWLDPSP</v>
      </c>
      <c r="H17" t="str">
        <f t="shared" si="1"/>
        <v>,</v>
      </c>
    </row>
    <row r="18" spans="1:8" x14ac:dyDescent="0.25">
      <c r="A18" s="5" t="str">
        <f>$A$1&amp;'codes and names'!D16&amp;$B$1</f>
        <v>&lt;th&gt;Hot-Water Return Temp&lt;/th&gt;</v>
      </c>
      <c r="B18" s="5" t="str">
        <f>$C$1&amp;'codes and names'!A16&amp;$D$1</f>
        <v>&lt;td&gt;{{round($v-&gt;HWRT,2)}}&lt;/td&gt;</v>
      </c>
      <c r="F18" t="str">
        <f t="shared" si="0"/>
        <v>,'HWRT'</v>
      </c>
      <c r="G18" t="str">
        <f>'codes and names'!A16</f>
        <v>HWRT</v>
      </c>
      <c r="H18" t="str">
        <f t="shared" si="1"/>
        <v>,</v>
      </c>
    </row>
    <row r="19" spans="1:8" x14ac:dyDescent="0.25">
      <c r="A19" s="5" t="str">
        <f>$A$1&amp;'codes and names'!D17&amp;$B$1</f>
        <v>&lt;th&gt;Hot-Water Supply Temp&lt;/th&gt;</v>
      </c>
      <c r="B19" s="5" t="str">
        <f>$C$1&amp;'codes and names'!A17&amp;$D$1</f>
        <v>&lt;td&gt;{{round($v-&gt;HWST,2)}}&lt;/td&gt;</v>
      </c>
      <c r="F19" t="str">
        <f t="shared" si="0"/>
        <v>,'HWST'</v>
      </c>
      <c r="G19" t="str">
        <f>'codes and names'!A17</f>
        <v>HWST</v>
      </c>
      <c r="H19" t="str">
        <f t="shared" si="1"/>
        <v>,</v>
      </c>
    </row>
    <row r="20" spans="1:8" x14ac:dyDescent="0.25">
      <c r="A20" s="5" t="str">
        <f>$A$1&amp;'codes and names'!D18&amp;$B$1</f>
        <v>&lt;th&gt;Hot-Water Supply Temp Set Point&lt;/th&gt;</v>
      </c>
      <c r="B20" s="5" t="str">
        <f>$C$1&amp;'codes and names'!A18&amp;$D$1</f>
        <v>&lt;td&gt;{{round($v-&gt;HWSTSP,2)}}&lt;/td&gt;</v>
      </c>
      <c r="F20" t="str">
        <f t="shared" si="0"/>
        <v>,'HWSTSP'</v>
      </c>
      <c r="G20" t="str">
        <f>'codes and names'!A18</f>
        <v>HWSTSP</v>
      </c>
      <c r="H20" t="str">
        <f t="shared" si="1"/>
        <v>,</v>
      </c>
    </row>
    <row r="21" spans="1:8" x14ac:dyDescent="0.25">
      <c r="A21" s="5" t="str">
        <f>$A$1&amp;'codes and names'!D19&amp;$B$1</f>
        <v>&lt;th&gt;Mixed-Air Temp&lt;/th&gt;</v>
      </c>
      <c r="B21" s="5" t="str">
        <f>$C$1&amp;'codes and names'!A19&amp;$D$1</f>
        <v>&lt;td&gt;{{round($v-&gt;MAT,2)}}&lt;/td&gt;</v>
      </c>
      <c r="F21" t="str">
        <f t="shared" si="0"/>
        <v>,'MAT'</v>
      </c>
      <c r="G21" t="str">
        <f>'codes and names'!A19</f>
        <v>MAT</v>
      </c>
      <c r="H21" t="str">
        <f t="shared" si="1"/>
        <v>,</v>
      </c>
    </row>
    <row r="22" spans="1:8" x14ac:dyDescent="0.25">
      <c r="A22" s="5" t="str">
        <f>$A$1&amp;'codes and names'!D20&amp;$B$1</f>
        <v>&lt;th&gt;Occupancy Mode&lt;/th&gt;</v>
      </c>
      <c r="B22" s="5" t="str">
        <f>$C$1&amp;'codes and names'!A20&amp;$D$1</f>
        <v>&lt;td&gt;{{round($v-&gt;OM,2)}}&lt;/td&gt;</v>
      </c>
      <c r="F22" t="str">
        <f t="shared" si="0"/>
        <v>,'OM'</v>
      </c>
      <c r="G22" t="str">
        <f>'codes and names'!A20</f>
        <v>OM</v>
      </c>
      <c r="H22" t="str">
        <f t="shared" si="1"/>
        <v>,</v>
      </c>
    </row>
    <row r="23" spans="1:8" x14ac:dyDescent="0.25">
      <c r="A23" s="5" t="str">
        <f>$A$1&amp;'codes and names'!D21&amp;$B$1</f>
        <v>&lt;th&gt;Outdoor-Air Damper Position Signal (%)&lt;/th&gt;</v>
      </c>
      <c r="B23" s="5" t="str">
        <f>$C$1&amp;'codes and names'!A21&amp;$D$1</f>
        <v>&lt;td&gt;{{round($v-&gt;OADPS,2)}}&lt;/td&gt;</v>
      </c>
      <c r="F23" t="str">
        <f t="shared" si="0"/>
        <v>,'OADPS'</v>
      </c>
      <c r="G23" t="str">
        <f>'codes and names'!A21</f>
        <v>OADPS</v>
      </c>
      <c r="H23" t="str">
        <f t="shared" si="1"/>
        <v>,</v>
      </c>
    </row>
    <row r="24" spans="1:8" x14ac:dyDescent="0.25">
      <c r="A24" s="5" t="str">
        <f>$A$1&amp;'codes and names'!D22&amp;$B$1</f>
        <v>&lt;th&gt;Outdoor-Air Fraction temp&lt;/th&gt;</v>
      </c>
      <c r="B24" s="5" t="str">
        <f>$C$1&amp;'codes and names'!A22&amp;$D$1</f>
        <v>&lt;td&gt;{{round($v-&gt;OAF,2)}}&lt;/td&gt;</v>
      </c>
      <c r="F24" t="str">
        <f t="shared" si="0"/>
        <v>,'OAF'</v>
      </c>
      <c r="G24" t="str">
        <f>'codes and names'!A22</f>
        <v>OAF</v>
      </c>
      <c r="H24" t="str">
        <f t="shared" si="1"/>
        <v>,</v>
      </c>
    </row>
    <row r="25" spans="1:8" x14ac:dyDescent="0.25">
      <c r="A25" s="5" t="str">
        <f>$A$1&amp;'codes and names'!D23&amp;$B$1</f>
        <v>&lt;th&gt;Outdoor-Air Temp (temp)&lt;/th&gt;</v>
      </c>
      <c r="B25" s="5" t="str">
        <f>$C$1&amp;'codes and names'!A23&amp;$D$1</f>
        <v>&lt;td&gt;{{round($v-&gt;OAT,2)}}&lt;/td&gt;</v>
      </c>
      <c r="F25" t="str">
        <f t="shared" si="0"/>
        <v>,'OAT'</v>
      </c>
      <c r="G25" t="str">
        <f>'codes and names'!A23</f>
        <v>OAT</v>
      </c>
      <c r="H25" t="str">
        <f t="shared" si="1"/>
        <v>,</v>
      </c>
    </row>
    <row r="26" spans="1:8" x14ac:dyDescent="0.25">
      <c r="A26" s="6" t="str">
        <f>$A$1&amp;'codes and names'!D24&amp;$B$1</f>
        <v>&lt;th&gt;Return-Air Temp&lt;/th&gt;</v>
      </c>
      <c r="B26" s="6" t="str">
        <f>$C$1&amp;'codes and names'!A24&amp;$D$1</f>
        <v>&lt;td&gt;{{round($v-&gt;RAT,2)}}&lt;/td&gt;</v>
      </c>
      <c r="F26" t="str">
        <f t="shared" si="0"/>
        <v>,'RAT'</v>
      </c>
      <c r="G26" t="str">
        <f>'codes and names'!A24</f>
        <v>RAT</v>
      </c>
      <c r="H26" t="str">
        <f t="shared" si="1"/>
        <v>,</v>
      </c>
    </row>
    <row r="27" spans="1:8" x14ac:dyDescent="0.25">
      <c r="A27" s="6" t="str">
        <f>$A$1&amp;'codes and names'!D25&amp;$B$1</f>
        <v>&lt;th&gt;Supply-Fan Speed&lt;/th&gt;</v>
      </c>
      <c r="B27" s="6" t="str">
        <f>$C$1&amp;'codes and names'!A25&amp;$D$1</f>
        <v>&lt;td&gt;{{round($v-&gt;SFSpd,2)}}&lt;/td&gt;</v>
      </c>
      <c r="F27" t="str">
        <f t="shared" si="0"/>
        <v>,'SFSpd'</v>
      </c>
      <c r="G27" t="str">
        <f>'codes and names'!A25</f>
        <v>SFSpd</v>
      </c>
      <c r="H27" t="str">
        <f t="shared" si="1"/>
        <v>,</v>
      </c>
    </row>
    <row r="28" spans="1:8" x14ac:dyDescent="0.25">
      <c r="A28" s="6" t="str">
        <f>$A$1&amp;'codes and names'!D26&amp;$B$1</f>
        <v>&lt;th&gt;Supply Fan Status (on/off)&lt;/th&gt;</v>
      </c>
      <c r="B28" s="6" t="str">
        <f>$C$1&amp;'codes and names'!A26&amp;$D$1</f>
        <v>&lt;td&gt;{{round($v-&gt;SFS,2)}}&lt;/td&gt;</v>
      </c>
      <c r="F28" t="str">
        <f t="shared" si="0"/>
        <v>,'SFS'</v>
      </c>
      <c r="G28" t="str">
        <f>'codes and names'!A26</f>
        <v>SFS</v>
      </c>
      <c r="H28" t="str">
        <f t="shared" si="1"/>
        <v>,</v>
      </c>
    </row>
    <row r="29" spans="1:8" x14ac:dyDescent="0.25">
      <c r="A29" s="6" t="str">
        <f>$A$1&amp;'codes and names'!D27&amp;$B$1</f>
        <v>&lt;th&gt;VAV Damper Position Set Point (%)&lt;/th&gt;</v>
      </c>
      <c r="B29" s="6" t="str">
        <f>$C$1&amp;'codes and names'!A27&amp;$D$1</f>
        <v>&lt;td&gt;{{round($v-&gt;VAVDPSP,2)}}&lt;/td&gt;</v>
      </c>
      <c r="F29" t="str">
        <f t="shared" si="0"/>
        <v>,'VAVDPSP'</v>
      </c>
      <c r="G29" t="str">
        <f>'codes and names'!A27</f>
        <v>VAVDPSP</v>
      </c>
      <c r="H29" t="str">
        <f t="shared" si="1"/>
        <v>,</v>
      </c>
    </row>
    <row r="30" spans="1:8" x14ac:dyDescent="0.25">
      <c r="A30" s="6" t="str">
        <f>$A$1&amp;'codes and names'!D28&amp;$B$1</f>
        <v>&lt;th&gt;Zone Damper Position Signal (%)&lt;/th&gt;</v>
      </c>
      <c r="B30" s="6" t="str">
        <f>$C$1&amp;'codes and names'!A28&amp;$D$1</f>
        <v>&lt;td&gt;{{round($v-&gt;ZDPS,2)}}&lt;/td&gt;</v>
      </c>
      <c r="F30" t="str">
        <f t="shared" si="0"/>
        <v>,'ZDPS'</v>
      </c>
      <c r="G30" t="str">
        <f>'codes and names'!A28</f>
        <v>ZDPS</v>
      </c>
      <c r="H30" t="str">
        <f t="shared" si="1"/>
        <v>,</v>
      </c>
    </row>
    <row r="31" spans="1:8" x14ac:dyDescent="0.25">
      <c r="A31" s="6" t="str">
        <f>$A$1&amp;'codes and names'!D29&amp;$B$1</f>
        <v>&lt;th&gt;Zone Occupancy Mode (Occupied/Unoccupied)&lt;/th&gt;</v>
      </c>
      <c r="B31" s="6" t="str">
        <f>$C$1&amp;'codes and names'!A29&amp;$D$1</f>
        <v>&lt;td&gt;{{round($v-&gt;ZOM,2)}}&lt;/td&gt;</v>
      </c>
      <c r="F31" t="str">
        <f t="shared" si="0"/>
        <v>,'ZOM'</v>
      </c>
      <c r="G31" t="str">
        <f>'codes and names'!A29</f>
        <v>ZOM</v>
      </c>
      <c r="H31" t="str">
        <f t="shared" si="1"/>
        <v>,</v>
      </c>
    </row>
    <row r="32" spans="1:8" x14ac:dyDescent="0.25">
      <c r="A32" s="6" t="str">
        <f>$A$1&amp;'codes and names'!D30&amp;$B$1</f>
        <v>&lt;th&gt;Zone Reheat Valve Signal (%)&lt;/th&gt;</v>
      </c>
      <c r="B32" s="6" t="str">
        <f>$C$1&amp;'codes and names'!A30&amp;$D$1</f>
        <v>&lt;td&gt;{{round($v-&gt;ZRVS,2)}}&lt;/td&gt;</v>
      </c>
      <c r="F32" t="str">
        <f t="shared" si="0"/>
        <v>,'ZRVS'</v>
      </c>
      <c r="G32" t="str">
        <f>'codes and names'!A30</f>
        <v>ZRVS</v>
      </c>
      <c r="H32" t="str">
        <f t="shared" si="1"/>
        <v>,</v>
      </c>
    </row>
    <row r="33" spans="1:8" x14ac:dyDescent="0.25">
      <c r="A33" s="6" t="str">
        <f>$A$1&amp;'codes and names'!D31&amp;$B$1</f>
        <v>&lt;th&gt;Zone Temperature&lt;/th&gt;</v>
      </c>
      <c r="B33" s="6" t="str">
        <f>$C$1&amp;'codes and names'!A31&amp;$D$1</f>
        <v>&lt;td&gt;{{round($v-&gt;ZT,2)}}&lt;/td&gt;</v>
      </c>
      <c r="F33" t="str">
        <f t="shared" si="0"/>
        <v>,'ZT'</v>
      </c>
      <c r="G33" t="str">
        <f>'codes and names'!A31</f>
        <v>ZT</v>
      </c>
      <c r="H33" t="str">
        <f t="shared" si="1"/>
        <v>,</v>
      </c>
    </row>
    <row r="34" spans="1:8" x14ac:dyDescent="0.25">
      <c r="A34" s="6" t="str">
        <f>$A$1&amp;'codes and names'!D32&amp;$B$1</f>
        <v>&lt;th&gt;Zone&lt;/th&gt;</v>
      </c>
      <c r="B34" s="6" t="str">
        <f>$C$1&amp;'codes and names'!A32&amp;$D$1</f>
        <v>&lt;td&gt;{{round($v-&gt;ZONE,2)}}&lt;/td&gt;</v>
      </c>
      <c r="F34" t="str">
        <f t="shared" si="0"/>
        <v>,'ZONE'</v>
      </c>
      <c r="G34" t="str">
        <f>'codes and names'!A32</f>
        <v>ZONE</v>
      </c>
      <c r="H34" t="str">
        <f t="shared" si="1"/>
        <v>,</v>
      </c>
    </row>
    <row r="35" spans="1:8" x14ac:dyDescent="0.25">
      <c r="A35" s="6" t="str">
        <f>$A$1&amp;'codes and names'!D33&amp;$B$1</f>
        <v>&lt;th&gt;Damper&lt;/th&gt;</v>
      </c>
      <c r="B35" s="6" t="str">
        <f>$C$1&amp;'codes and names'!A33&amp;$D$1</f>
        <v>&lt;td&gt;{{round($v-&gt;DAMPER,2)}}&lt;/td&gt;</v>
      </c>
      <c r="F35" t="str">
        <f t="shared" si="0"/>
        <v>,'DAMPER'</v>
      </c>
      <c r="G35" t="str">
        <f>'codes and names'!A33</f>
        <v>DAMPER</v>
      </c>
      <c r="H35" t="str">
        <f t="shared" si="1"/>
        <v>,</v>
      </c>
    </row>
    <row r="36" spans="1:8" x14ac:dyDescent="0.25">
      <c r="A36" s="6"/>
      <c r="B36" s="6"/>
      <c r="F36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zoomScaleNormal="100" workbookViewId="0"/>
  </sheetViews>
  <sheetFormatPr baseColWidth="10" defaultRowHeight="15" x14ac:dyDescent="0.25"/>
  <cols>
    <col min="2" max="2" width="75.7109375" customWidth="1"/>
    <col min="8" max="8" width="7.42578125" hidden="1" customWidth="1"/>
    <col min="9" max="10" width="7.5703125" hidden="1" customWidth="1"/>
    <col min="11" max="11" width="5.140625" hidden="1" customWidth="1"/>
    <col min="12" max="12" width="4.85546875" hidden="1" customWidth="1"/>
    <col min="13" max="13" width="5.5703125" hidden="1" customWidth="1"/>
    <col min="14" max="16" width="5.140625" hidden="1" customWidth="1"/>
    <col min="17" max="17" width="4.140625" hidden="1" customWidth="1"/>
    <col min="18" max="27" width="3.85546875" hidden="1" customWidth="1"/>
  </cols>
  <sheetData>
    <row r="1" spans="1:32" x14ac:dyDescent="0.25">
      <c r="A1" t="s">
        <v>5</v>
      </c>
    </row>
    <row r="2" spans="1:32" x14ac:dyDescent="0.25">
      <c r="A2" t="s">
        <v>76</v>
      </c>
    </row>
    <row r="3" spans="1:32" x14ac:dyDescent="0.25">
      <c r="A3" t="s">
        <v>77</v>
      </c>
    </row>
    <row r="5" spans="1:32" x14ac:dyDescent="0.25">
      <c r="A5" t="s">
        <v>0</v>
      </c>
    </row>
    <row r="6" spans="1:32" x14ac:dyDescent="0.25">
      <c r="A6" t="s">
        <v>1</v>
      </c>
    </row>
    <row r="7" spans="1:32" x14ac:dyDescent="0.25">
      <c r="A7" t="s">
        <v>2</v>
      </c>
    </row>
    <row r="8" spans="1:32" x14ac:dyDescent="0.25">
      <c r="A8" t="s">
        <v>3</v>
      </c>
    </row>
    <row r="9" spans="1:32" x14ac:dyDescent="0.25">
      <c r="A9" t="s">
        <v>4</v>
      </c>
    </row>
    <row r="11" spans="1:32" x14ac:dyDescent="0.25">
      <c r="A11">
        <v>1</v>
      </c>
      <c r="B11" t="str">
        <f>$A$1&amp;A11&amp;$A$2&amp;AB11&amp;AC11&amp;AD11&amp;AE11&amp;AF11&amp;$A$3</f>
        <v>if ($('#dparameters').html().trim()==1) { var dataparameter=[['ZT','left','Common zone','Zone Temperature'],['ZRVS','right','Common zone','Zone Reheat Valve Signal (%)'],['ZOM','right','Common zone','Zone Occupancy Mode (Occupied/Unoccupied)']]; }</v>
      </c>
      <c r="H11" t="s">
        <v>9</v>
      </c>
      <c r="I11" t="s">
        <v>7</v>
      </c>
      <c r="J11" t="s">
        <v>36</v>
      </c>
      <c r="M11" s="1" t="str">
        <f>IF(H11&lt;&gt;"",VLOOKUP(H11,Tabla1[#All],2,FALSE),"")</f>
        <v>left</v>
      </c>
      <c r="N11" s="1" t="str">
        <f>IF(I11&lt;&gt;"",VLOOKUP(I11,Tabla1[#All],2,FALSE),"")</f>
        <v>right</v>
      </c>
      <c r="O11" s="1" t="str">
        <f>IF(J11&lt;&gt;"",VLOOKUP(J11,Tabla1[#All],2,FALSE),"")</f>
        <v>right</v>
      </c>
      <c r="P11" s="1" t="str">
        <f>IF(K11&lt;&gt;"",VLOOKUP(K11,Tabla1[#All],2,FALSE),"")</f>
        <v/>
      </c>
      <c r="Q11" s="1" t="str">
        <f>IF(L11&lt;&gt;"",VLOOKUP(L11,Tabla1[#All],2,FALSE),"")</f>
        <v/>
      </c>
      <c r="R11" s="4" t="str">
        <f>IF(H11&lt;&gt;"",VLOOKUP(H11,Tabla1[#All],3,FALSE),"")</f>
        <v>Common zone</v>
      </c>
      <c r="S11" s="4" t="str">
        <f>IF(I11&lt;&gt;"",VLOOKUP(I11,Tabla1[#All],3,FALSE),"")</f>
        <v>Common zone</v>
      </c>
      <c r="T11" s="4" t="str">
        <f>IF(J11&lt;&gt;"",VLOOKUP(J11,Tabla1[#All],3,FALSE),"")</f>
        <v>Common zone</v>
      </c>
      <c r="U11" s="4" t="str">
        <f>IF(K11&lt;&gt;"",VLOOKUP(K11,Tabla1[#All],3,FALSE),"")</f>
        <v/>
      </c>
      <c r="V11" s="4" t="str">
        <f>IF(L11&lt;&gt;"",VLOOKUP(L11,Tabla1[#All],3,FALSE),"")</f>
        <v/>
      </c>
      <c r="W11" s="1" t="str">
        <f>IF(H11&lt;&gt;"",VLOOKUP(H11,Tabla1[#All],4,FALSE),"")</f>
        <v>Zone Temperature</v>
      </c>
      <c r="X11" s="1" t="str">
        <f>IF(I11&lt;&gt;"",VLOOKUP(I11,Tabla1[#All],4,FALSE),"")</f>
        <v>Zone Reheat Valve Signal (%)</v>
      </c>
      <c r="Y11" s="1" t="str">
        <f>IF(J11&lt;&gt;"",VLOOKUP(J11,Tabla1[#All],4,FALSE),"")</f>
        <v>Zone Occupancy Mode (Occupied/Unoccupied)</v>
      </c>
      <c r="Z11" s="1" t="str">
        <f>IF(K11&lt;&gt;"",VLOOKUP(K11,Tabla1[#All],4,FALSE),"")</f>
        <v/>
      </c>
      <c r="AA11" s="1" t="str">
        <f>IF(L11&lt;&gt;"",VLOOKUP(L11,Tabla1[#All],4,FALSE),"")</f>
        <v/>
      </c>
      <c r="AB11" s="3" t="str">
        <f>"['"&amp;H11&amp;"','"&amp;M11&amp;"','"&amp;R11&amp;"','"&amp;W11&amp;"']"</f>
        <v>['ZT','left','Common zone','Zone Temperature']</v>
      </c>
      <c r="AC11" s="3" t="str">
        <f>IF(I11&lt;&gt;"",",['"&amp;I11&amp;"','"&amp;N11&amp;"','"&amp;S11&amp;"','"&amp;X11&amp;"']","")</f>
        <v>,['ZRVS','right','Common zone','Zone Reheat Valve Signal (%)']</v>
      </c>
      <c r="AD11" s="3" t="str">
        <f>IF(J11&lt;&gt;"",",['"&amp;J11&amp;"','"&amp;O11&amp;"','"&amp;T11&amp;"','"&amp;Y11&amp;"']","")</f>
        <v>,['ZOM','right','Common zone','Zone Occupancy Mode (Occupied/Unoccupied)']</v>
      </c>
      <c r="AE11" s="3" t="str">
        <f>IF(K11&lt;&gt;"",",['"&amp;K11&amp;"','"&amp;P11&amp;"','"&amp;U11&amp;"','"&amp;Z11&amp;"']","")</f>
        <v/>
      </c>
      <c r="AF11" s="3" t="str">
        <f>IF(L11&lt;&gt;"",",['"&amp;L11&amp;"','"&amp;Q11&amp;"','"&amp;V11&amp;"','"&amp;AA11&amp;"']","")</f>
        <v/>
      </c>
    </row>
    <row r="12" spans="1:32" x14ac:dyDescent="0.25">
      <c r="A12">
        <v>2</v>
      </c>
      <c r="B12" t="str">
        <f t="shared" ref="B12:B38" si="0">$A$1&amp;A12&amp;$A$2&amp;AB12&amp;AC12&amp;AD12&amp;AE12&amp;AF12&amp;$A$3</f>
        <v>if ($('#dparameters').html().trim()==2) { var dataparameter=[['ZT','left','Common zone','Zone Temperature'],['ZRVS','right','Common zone','Zone Reheat Valve Signal (%)'],['OAT','left','Common zone','Outdoor-Air Temp (temp)']]; }</v>
      </c>
      <c r="H12" t="s">
        <v>9</v>
      </c>
      <c r="I12" t="s">
        <v>7</v>
      </c>
      <c r="J12" t="s">
        <v>11</v>
      </c>
      <c r="M12" s="1" t="str">
        <f>IF(H12&lt;&gt;"",VLOOKUP(H12,Tabla1[#All],2,FALSE),"")</f>
        <v>left</v>
      </c>
      <c r="N12" s="1" t="str">
        <f>IF(I12&lt;&gt;"",VLOOKUP(I12,Tabla1[#All],2,FALSE),"")</f>
        <v>right</v>
      </c>
      <c r="O12" s="1" t="str">
        <f>IF(J12&lt;&gt;"",VLOOKUP(J12,Tabla1[#All],2,FALSE),"")</f>
        <v>left</v>
      </c>
      <c r="P12" s="1" t="str">
        <f>IF(K12&lt;&gt;"",VLOOKUP(K12,Tabla1[#All],2,FALSE),"")</f>
        <v/>
      </c>
      <c r="Q12" s="1" t="str">
        <f>IF(L12&lt;&gt;"",VLOOKUP(L12,Tabla1[#All],2,FALSE),"")</f>
        <v/>
      </c>
      <c r="R12" s="4" t="str">
        <f>IF(H12&lt;&gt;"",VLOOKUP(H12,Tabla1[#All],3,FALSE),"")</f>
        <v>Common zone</v>
      </c>
      <c r="S12" s="4" t="str">
        <f>IF(I12&lt;&gt;"",VLOOKUP(I12,Tabla1[#All],3,FALSE),"")</f>
        <v>Common zone</v>
      </c>
      <c r="T12" s="4" t="str">
        <f>IF(J12&lt;&gt;"",VLOOKUP(J12,Tabla1[#All],3,FALSE),"")</f>
        <v>Common zone</v>
      </c>
      <c r="U12" s="4" t="str">
        <f>IF(K12&lt;&gt;"",VLOOKUP(K12,Tabla1[#All],3,FALSE),"")</f>
        <v/>
      </c>
      <c r="V12" s="4" t="str">
        <f>IF(L12&lt;&gt;"",VLOOKUP(L12,Tabla1[#All],3,FALSE),"")</f>
        <v/>
      </c>
      <c r="W12" s="1" t="str">
        <f>IF(H12&lt;&gt;"",VLOOKUP(H12,Tabla1[#All],4,FALSE),"")</f>
        <v>Zone Temperature</v>
      </c>
      <c r="X12" s="1" t="str">
        <f>IF(I12&lt;&gt;"",VLOOKUP(I12,Tabla1[#All],4,FALSE),"")</f>
        <v>Zone Reheat Valve Signal (%)</v>
      </c>
      <c r="Y12" s="1" t="str">
        <f>IF(J12&lt;&gt;"",VLOOKUP(J12,Tabla1[#All],4,FALSE),"")</f>
        <v>Outdoor-Air Temp (temp)</v>
      </c>
      <c r="Z12" s="1" t="str">
        <f>IF(K12&lt;&gt;"",VLOOKUP(K12,Tabla1[#All],4,FALSE),"")</f>
        <v/>
      </c>
      <c r="AA12" s="1" t="str">
        <f>IF(L12&lt;&gt;"",VLOOKUP(L12,Tabla1[#All],4,FALSE),"")</f>
        <v/>
      </c>
      <c r="AB12" s="3" t="str">
        <f t="shared" ref="AB12:AB38" si="1">"['"&amp;H12&amp;"','"&amp;M12&amp;"','"&amp;R12&amp;"','"&amp;W12&amp;"']"</f>
        <v>['ZT','left','Common zone','Zone Temperature']</v>
      </c>
      <c r="AC12" s="3" t="str">
        <f t="shared" ref="AC12:AF38" si="2">IF(I12&lt;&gt;"",",['"&amp;I12&amp;"','"&amp;N12&amp;"','"&amp;S12&amp;"','"&amp;X12&amp;"']","")</f>
        <v>,['ZRVS','right','Common zone','Zone Reheat Valve Signal (%)']</v>
      </c>
      <c r="AD12" s="3" t="str">
        <f t="shared" si="2"/>
        <v>,['OAT','left','Common zone','Outdoor-Air Temp (temp)']</v>
      </c>
      <c r="AE12" s="3" t="str">
        <f t="shared" si="2"/>
        <v/>
      </c>
      <c r="AF12" s="3" t="str">
        <f t="shared" si="2"/>
        <v/>
      </c>
    </row>
    <row r="13" spans="1:32" x14ac:dyDescent="0.25">
      <c r="A13">
        <v>3</v>
      </c>
      <c r="B13" t="str">
        <f t="shared" si="0"/>
        <v>if ($('#dparameters').html().trim()==3) { var dataparameter=[['MAT','left','Air handle unit','Mixed-Air Temp'],['OADPS','right','Air handle unit','Outdoor-Air Damper Position Signal (%)'],['OAF','right','Air handle unit','Outdoor-Air Fraction temp'],['OAT','left','Common zone','Outdoor-Air Temp (temp)'],['RAT','left','Air handle unit','Return-Air Temp']]; }</v>
      </c>
      <c r="H13" t="s">
        <v>10</v>
      </c>
      <c r="I13" t="s">
        <v>30</v>
      </c>
      <c r="J13" t="s">
        <v>31</v>
      </c>
      <c r="K13" t="s">
        <v>11</v>
      </c>
      <c r="L13" t="s">
        <v>32</v>
      </c>
      <c r="M13" s="1" t="str">
        <f>IF(H13&lt;&gt;"",VLOOKUP(H13,Tabla1[#All],2,FALSE),"")</f>
        <v>left</v>
      </c>
      <c r="N13" s="1" t="str">
        <f>IF(I13&lt;&gt;"",VLOOKUP(I13,Tabla1[#All],2,FALSE),"")</f>
        <v>right</v>
      </c>
      <c r="O13" s="1" t="str">
        <f>IF(J13&lt;&gt;"",VLOOKUP(J13,Tabla1[#All],2,FALSE),"")</f>
        <v>right</v>
      </c>
      <c r="P13" s="1" t="str">
        <f>IF(K13&lt;&gt;"",VLOOKUP(K13,Tabla1[#All],2,FALSE),"")</f>
        <v>left</v>
      </c>
      <c r="Q13" s="1" t="str">
        <f>IF(L13&lt;&gt;"",VLOOKUP(L13,Tabla1[#All],2,FALSE),"")</f>
        <v>left</v>
      </c>
      <c r="R13" s="4" t="str">
        <f>IF(H13&lt;&gt;"",VLOOKUP(H13,Tabla1[#All],3,FALSE),"")</f>
        <v>Air handle unit</v>
      </c>
      <c r="S13" s="4" t="str">
        <f>IF(I13&lt;&gt;"",VLOOKUP(I13,Tabla1[#All],3,FALSE),"")</f>
        <v>Air handle unit</v>
      </c>
      <c r="T13" s="4" t="str">
        <f>IF(J13&lt;&gt;"",VLOOKUP(J13,Tabla1[#All],3,FALSE),"")</f>
        <v>Air handle unit</v>
      </c>
      <c r="U13" s="4" t="str">
        <f>IF(K13&lt;&gt;"",VLOOKUP(K13,Tabla1[#All],3,FALSE),"")</f>
        <v>Common zone</v>
      </c>
      <c r="V13" s="4" t="str">
        <f>IF(L13&lt;&gt;"",VLOOKUP(L13,Tabla1[#All],3,FALSE),"")</f>
        <v>Air handle unit</v>
      </c>
      <c r="W13" s="1" t="str">
        <f>IF(H13&lt;&gt;"",VLOOKUP(H13,Tabla1[#All],4,FALSE),"")</f>
        <v>Mixed-Air Temp</v>
      </c>
      <c r="X13" s="1" t="str">
        <f>IF(I13&lt;&gt;"",VLOOKUP(I13,Tabla1[#All],4,FALSE),"")</f>
        <v>Outdoor-Air Damper Position Signal (%)</v>
      </c>
      <c r="Y13" s="1" t="str">
        <f>IF(J13&lt;&gt;"",VLOOKUP(J13,Tabla1[#All],4,FALSE),"")</f>
        <v>Outdoor-Air Fraction temp</v>
      </c>
      <c r="Z13" s="1" t="str">
        <f>IF(K13&lt;&gt;"",VLOOKUP(K13,Tabla1[#All],4,FALSE),"")</f>
        <v>Outdoor-Air Temp (temp)</v>
      </c>
      <c r="AA13" s="1" t="str">
        <f>IF(L13&lt;&gt;"",VLOOKUP(L13,Tabla1[#All],4,FALSE),"")</f>
        <v>Return-Air Temp</v>
      </c>
      <c r="AB13" s="3" t="str">
        <f t="shared" si="1"/>
        <v>['MAT','left','Air handle unit','Mixed-Air Temp']</v>
      </c>
      <c r="AC13" s="3" t="str">
        <f t="shared" si="2"/>
        <v>,['OADPS','right','Air handle unit','Outdoor-Air Damper Position Signal (%)']</v>
      </c>
      <c r="AD13" s="3" t="str">
        <f t="shared" si="2"/>
        <v>,['OAF','right','Air handle unit','Outdoor-Air Fraction temp']</v>
      </c>
      <c r="AE13" s="3" t="str">
        <f t="shared" si="2"/>
        <v>,['OAT','left','Common zone','Outdoor-Air Temp (temp)']</v>
      </c>
      <c r="AF13" s="3" t="str">
        <f t="shared" si="2"/>
        <v>,['RAT','left','Air handle unit','Return-Air Temp']</v>
      </c>
    </row>
    <row r="14" spans="1:32" x14ac:dyDescent="0.25">
      <c r="A14">
        <v>4</v>
      </c>
      <c r="B14" t="str">
        <f t="shared" si="0"/>
        <v>if ($('#dparameters').html().trim()==4) { var dataparameter=[['OAT','left','Common zone','Outdoor-Air Temp (temp)'],['OADPS','right','Air handle unit','Outdoor-Air Damper Position Signal (%)'],['OAF','right','Air handle unit','Outdoor-Air Fraction temp']]; }</v>
      </c>
      <c r="H14" t="s">
        <v>11</v>
      </c>
      <c r="I14" t="s">
        <v>30</v>
      </c>
      <c r="J14" t="s">
        <v>31</v>
      </c>
      <c r="M14" s="1" t="str">
        <f>IF(H14&lt;&gt;"",VLOOKUP(H14,Tabla1[#All],2,FALSE),"")</f>
        <v>left</v>
      </c>
      <c r="N14" s="1" t="str">
        <f>IF(I14&lt;&gt;"",VLOOKUP(I14,Tabla1[#All],2,FALSE),"")</f>
        <v>right</v>
      </c>
      <c r="O14" s="1" t="str">
        <f>IF(J14&lt;&gt;"",VLOOKUP(J14,Tabla1[#All],2,FALSE),"")</f>
        <v>right</v>
      </c>
      <c r="P14" s="1" t="str">
        <f>IF(K14&lt;&gt;"",VLOOKUP(K14,Tabla1[#All],2,FALSE),"")</f>
        <v/>
      </c>
      <c r="Q14" s="1" t="str">
        <f>IF(L14&lt;&gt;"",VLOOKUP(L14,Tabla1[#All],2,FALSE),"")</f>
        <v/>
      </c>
      <c r="R14" s="4" t="str">
        <f>IF(H14&lt;&gt;"",VLOOKUP(H14,Tabla1[#All],3,FALSE),"")</f>
        <v>Common zone</v>
      </c>
      <c r="S14" s="4" t="str">
        <f>IF(I14&lt;&gt;"",VLOOKUP(I14,Tabla1[#All],3,FALSE),"")</f>
        <v>Air handle unit</v>
      </c>
      <c r="T14" s="4" t="str">
        <f>IF(J14&lt;&gt;"",VLOOKUP(J14,Tabla1[#All],3,FALSE),"")</f>
        <v>Air handle unit</v>
      </c>
      <c r="U14" s="4" t="str">
        <f>IF(K14&lt;&gt;"",VLOOKUP(K14,Tabla1[#All],3,FALSE),"")</f>
        <v/>
      </c>
      <c r="V14" s="4" t="str">
        <f>IF(L14&lt;&gt;"",VLOOKUP(L14,Tabla1[#All],3,FALSE),"")</f>
        <v/>
      </c>
      <c r="W14" s="1" t="str">
        <f>IF(H14&lt;&gt;"",VLOOKUP(H14,Tabla1[#All],4,FALSE),"")</f>
        <v>Outdoor-Air Temp (temp)</v>
      </c>
      <c r="X14" s="1" t="str">
        <f>IF(I14&lt;&gt;"",VLOOKUP(I14,Tabla1[#All],4,FALSE),"")</f>
        <v>Outdoor-Air Damper Position Signal (%)</v>
      </c>
      <c r="Y14" s="1" t="str">
        <f>IF(J14&lt;&gt;"",VLOOKUP(J14,Tabla1[#All],4,FALSE),"")</f>
        <v>Outdoor-Air Fraction temp</v>
      </c>
      <c r="Z14" s="1" t="str">
        <f>IF(K14&lt;&gt;"",VLOOKUP(K14,Tabla1[#All],4,FALSE),"")</f>
        <v/>
      </c>
      <c r="AA14" s="1" t="str">
        <f>IF(L14&lt;&gt;"",VLOOKUP(L14,Tabla1[#All],4,FALSE),"")</f>
        <v/>
      </c>
      <c r="AB14" s="3" t="str">
        <f t="shared" si="1"/>
        <v>['OAT','left','Common zone','Outdoor-Air Temp (temp)']</v>
      </c>
      <c r="AC14" s="3" t="str">
        <f t="shared" si="2"/>
        <v>,['OADPS','right','Air handle unit','Outdoor-Air Damper Position Signal (%)']</v>
      </c>
      <c r="AD14" s="3" t="str">
        <f t="shared" si="2"/>
        <v>,['OAF','right','Air handle unit','Outdoor-Air Fraction temp']</v>
      </c>
      <c r="AE14" s="3" t="str">
        <f t="shared" si="2"/>
        <v/>
      </c>
      <c r="AF14" s="3" t="str">
        <f t="shared" si="2"/>
        <v/>
      </c>
    </row>
    <row r="15" spans="1:32" x14ac:dyDescent="0.25">
      <c r="A15">
        <v>5</v>
      </c>
      <c r="B15" t="str">
        <f t="shared" si="0"/>
        <v>if ($('#dparameters').html().trim()==5) { var dataparameter=[['OAT','left','Common zone','Outdoor-Air Temp (temp)'],['RAT','left','Air handle unit','Return-Air Temp'],['OADPS','right','Air handle unit','Outdoor-Air Damper Position Signal (%)']]; }</v>
      </c>
      <c r="H15" t="s">
        <v>11</v>
      </c>
      <c r="I15" t="s">
        <v>32</v>
      </c>
      <c r="J15" t="s">
        <v>30</v>
      </c>
      <c r="M15" s="1" t="str">
        <f>IF(H15&lt;&gt;"",VLOOKUP(H15,Tabla1[#All],2,FALSE),"")</f>
        <v>left</v>
      </c>
      <c r="N15" s="1" t="str">
        <f>IF(I15&lt;&gt;"",VLOOKUP(I15,Tabla1[#All],2,FALSE),"")</f>
        <v>left</v>
      </c>
      <c r="O15" s="1" t="str">
        <f>IF(J15&lt;&gt;"",VLOOKUP(J15,Tabla1[#All],2,FALSE),"")</f>
        <v>right</v>
      </c>
      <c r="P15" s="1" t="str">
        <f>IF(K15&lt;&gt;"",VLOOKUP(K15,Tabla1[#All],2,FALSE),"")</f>
        <v/>
      </c>
      <c r="Q15" s="1" t="str">
        <f>IF(L15&lt;&gt;"",VLOOKUP(L15,Tabla1[#All],2,FALSE),"")</f>
        <v/>
      </c>
      <c r="R15" s="4" t="str">
        <f>IF(H15&lt;&gt;"",VLOOKUP(H15,Tabla1[#All],3,FALSE),"")</f>
        <v>Common zone</v>
      </c>
      <c r="S15" s="4" t="str">
        <f>IF(I15&lt;&gt;"",VLOOKUP(I15,Tabla1[#All],3,FALSE),"")</f>
        <v>Air handle unit</v>
      </c>
      <c r="T15" s="4" t="str">
        <f>IF(J15&lt;&gt;"",VLOOKUP(J15,Tabla1[#All],3,FALSE),"")</f>
        <v>Air handle unit</v>
      </c>
      <c r="U15" s="4" t="str">
        <f>IF(K15&lt;&gt;"",VLOOKUP(K15,Tabla1[#All],3,FALSE),"")</f>
        <v/>
      </c>
      <c r="V15" s="4" t="str">
        <f>IF(L15&lt;&gt;"",VLOOKUP(L15,Tabla1[#All],3,FALSE),"")</f>
        <v/>
      </c>
      <c r="W15" s="1" t="str">
        <f>IF(H15&lt;&gt;"",VLOOKUP(H15,Tabla1[#All],4,FALSE),"")</f>
        <v>Outdoor-Air Temp (temp)</v>
      </c>
      <c r="X15" s="1" t="str">
        <f>IF(I15&lt;&gt;"",VLOOKUP(I15,Tabla1[#All],4,FALSE),"")</f>
        <v>Return-Air Temp</v>
      </c>
      <c r="Y15" s="1" t="str">
        <f>IF(J15&lt;&gt;"",VLOOKUP(J15,Tabla1[#All],4,FALSE),"")</f>
        <v>Outdoor-Air Damper Position Signal (%)</v>
      </c>
      <c r="Z15" s="1" t="str">
        <f>IF(K15&lt;&gt;"",VLOOKUP(K15,Tabla1[#All],4,FALSE),"")</f>
        <v/>
      </c>
      <c r="AA15" s="1" t="str">
        <f>IF(L15&lt;&gt;"",VLOOKUP(L15,Tabla1[#All],4,FALSE),"")</f>
        <v/>
      </c>
      <c r="AB15" s="3" t="str">
        <f t="shared" si="1"/>
        <v>['OAT','left','Common zone','Outdoor-Air Temp (temp)']</v>
      </c>
      <c r="AC15" s="3" t="str">
        <f t="shared" si="2"/>
        <v>,['RAT','left','Air handle unit','Return-Air Temp']</v>
      </c>
      <c r="AD15" s="3" t="str">
        <f t="shared" si="2"/>
        <v>,['OADPS','right','Air handle unit','Outdoor-Air Damper Position Signal (%)']</v>
      </c>
      <c r="AE15" s="3" t="str">
        <f t="shared" si="2"/>
        <v/>
      </c>
      <c r="AF15" s="3" t="str">
        <f t="shared" si="2"/>
        <v/>
      </c>
    </row>
    <row r="16" spans="1:32" x14ac:dyDescent="0.25">
      <c r="A16">
        <v>6</v>
      </c>
      <c r="B16" t="str">
        <f t="shared" si="0"/>
        <v>if ($('#dparameters').html().trim()==6) { var dataparameter=[['OAT','left','Common zone','Outdoor-Air Temp (temp)'],['OADPS','right','Air handle unit','Outdoor-Air Damper Position Signal (%)']]; }</v>
      </c>
      <c r="H16" t="s">
        <v>11</v>
      </c>
      <c r="I16" t="s">
        <v>30</v>
      </c>
      <c r="M16" s="1" t="str">
        <f>IF(H16&lt;&gt;"",VLOOKUP(H16,Tabla1[#All],2,FALSE),"")</f>
        <v>left</v>
      </c>
      <c r="N16" s="1" t="str">
        <f>IF(I16&lt;&gt;"",VLOOKUP(I16,Tabla1[#All],2,FALSE),"")</f>
        <v>right</v>
      </c>
      <c r="O16" s="1" t="str">
        <f>IF(J16&lt;&gt;"",VLOOKUP(J16,Tabla1[#All],2,FALSE),"")</f>
        <v/>
      </c>
      <c r="P16" s="1" t="str">
        <f>IF(K16&lt;&gt;"",VLOOKUP(K16,Tabla1[#All],2,FALSE),"")</f>
        <v/>
      </c>
      <c r="Q16" s="1" t="str">
        <f>IF(L16&lt;&gt;"",VLOOKUP(L16,Tabla1[#All],2,FALSE),"")</f>
        <v/>
      </c>
      <c r="R16" s="4" t="str">
        <f>IF(H16&lt;&gt;"",VLOOKUP(H16,Tabla1[#All],3,FALSE),"")</f>
        <v>Common zone</v>
      </c>
      <c r="S16" s="4" t="str">
        <f>IF(I16&lt;&gt;"",VLOOKUP(I16,Tabla1[#All],3,FALSE),"")</f>
        <v>Air handle unit</v>
      </c>
      <c r="T16" s="4" t="str">
        <f>IF(J16&lt;&gt;"",VLOOKUP(J16,Tabla1[#All],3,FALSE),"")</f>
        <v/>
      </c>
      <c r="U16" s="4" t="str">
        <f>IF(K16&lt;&gt;"",VLOOKUP(K16,Tabla1[#All],3,FALSE),"")</f>
        <v/>
      </c>
      <c r="V16" s="4" t="str">
        <f>IF(L16&lt;&gt;"",VLOOKUP(L16,Tabla1[#All],3,FALSE),"")</f>
        <v/>
      </c>
      <c r="W16" s="1" t="str">
        <f>IF(H16&lt;&gt;"",VLOOKUP(H16,Tabla1[#All],4,FALSE),"")</f>
        <v>Outdoor-Air Temp (temp)</v>
      </c>
      <c r="X16" s="1" t="str">
        <f>IF(I16&lt;&gt;"",VLOOKUP(I16,Tabla1[#All],4,FALSE),"")</f>
        <v>Outdoor-Air Damper Position Signal (%)</v>
      </c>
      <c r="Y16" s="1" t="str">
        <f>IF(J16&lt;&gt;"",VLOOKUP(J16,Tabla1[#All],4,FALSE),"")</f>
        <v/>
      </c>
      <c r="Z16" s="1" t="str">
        <f>IF(K16&lt;&gt;"",VLOOKUP(K16,Tabla1[#All],4,FALSE),"")</f>
        <v/>
      </c>
      <c r="AA16" s="1" t="str">
        <f>IF(L16&lt;&gt;"",VLOOKUP(L16,Tabla1[#All],4,FALSE),"")</f>
        <v/>
      </c>
      <c r="AB16" s="3" t="str">
        <f t="shared" si="1"/>
        <v>['OAT','left','Common zone','Outdoor-Air Temp (temp)']</v>
      </c>
      <c r="AC16" s="3" t="str">
        <f t="shared" si="2"/>
        <v>,['OADPS','right','Air handle unit','Outdoor-Air Damper Position Signal (%)']</v>
      </c>
      <c r="AD16" s="3" t="str">
        <f t="shared" si="2"/>
        <v/>
      </c>
      <c r="AE16" s="3" t="str">
        <f t="shared" si="2"/>
        <v/>
      </c>
      <c r="AF16" s="3" t="str">
        <f t="shared" si="2"/>
        <v/>
      </c>
    </row>
    <row r="17" spans="1:32" x14ac:dyDescent="0.25">
      <c r="A17">
        <v>7</v>
      </c>
      <c r="B17" t="str">
        <f t="shared" si="0"/>
        <v>if ($('#dparameters').html().trim()==7) { var dataparameter=[['CCV','right','Chiller','Cooling-Coil Valve Signal (%)'],['DATSP','left','Air handle unit','Discharge-Air Temp Set Point'],['OADPS','right','Air handle unit','Outdoor-Air Damper Position Signal (%)'],['OAT','left','Common zone','Outdoor-Air Temp (temp)']]; }</v>
      </c>
      <c r="H17" t="s">
        <v>12</v>
      </c>
      <c r="I17" t="s">
        <v>24</v>
      </c>
      <c r="J17" s="2" t="s">
        <v>30</v>
      </c>
      <c r="K17" t="s">
        <v>11</v>
      </c>
      <c r="M17" s="1" t="str">
        <f>IF(H17&lt;&gt;"",VLOOKUP(H17,Tabla1[#All],2,FALSE),"")</f>
        <v>right</v>
      </c>
      <c r="N17" s="1" t="str">
        <f>IF(I17&lt;&gt;"",VLOOKUP(I17,Tabla1[#All],2,FALSE),"")</f>
        <v>left</v>
      </c>
      <c r="O17" s="1" t="str">
        <f>IF(J17&lt;&gt;"",VLOOKUP(J17,Tabla1[#All],2,FALSE),"")</f>
        <v>right</v>
      </c>
      <c r="P17" s="1" t="str">
        <f>IF(K17&lt;&gt;"",VLOOKUP(K17,Tabla1[#All],2,FALSE),"")</f>
        <v>left</v>
      </c>
      <c r="Q17" s="1" t="str">
        <f>IF(L17&lt;&gt;"",VLOOKUP(L17,Tabla1[#All],2,FALSE),"")</f>
        <v/>
      </c>
      <c r="R17" s="4" t="str">
        <f>IF(H17&lt;&gt;"",VLOOKUP(H17,Tabla1[#All],3,FALSE),"")</f>
        <v>Chiller</v>
      </c>
      <c r="S17" s="4" t="str">
        <f>IF(I17&lt;&gt;"",VLOOKUP(I17,Tabla1[#All],3,FALSE),"")</f>
        <v>Air handle unit</v>
      </c>
      <c r="T17" s="4" t="str">
        <f>IF(J17&lt;&gt;"",VLOOKUP(J17,Tabla1[#All],3,FALSE),"")</f>
        <v>Air handle unit</v>
      </c>
      <c r="U17" s="4" t="str">
        <f>IF(K17&lt;&gt;"",VLOOKUP(K17,Tabla1[#All],3,FALSE),"")</f>
        <v>Common zone</v>
      </c>
      <c r="V17" s="4" t="str">
        <f>IF(L17&lt;&gt;"",VLOOKUP(L17,Tabla1[#All],3,FALSE),"")</f>
        <v/>
      </c>
      <c r="W17" s="1" t="str">
        <f>IF(H17&lt;&gt;"",VLOOKUP(H17,Tabla1[#All],4,FALSE),"")</f>
        <v>Cooling-Coil Valve Signal (%)</v>
      </c>
      <c r="X17" s="1" t="str">
        <f>IF(I17&lt;&gt;"",VLOOKUP(I17,Tabla1[#All],4,FALSE),"")</f>
        <v>Discharge-Air Temp Set Point</v>
      </c>
      <c r="Y17" s="1" t="str">
        <f>IF(J17&lt;&gt;"",VLOOKUP(J17,Tabla1[#All],4,FALSE),"")</f>
        <v>Outdoor-Air Damper Position Signal (%)</v>
      </c>
      <c r="Z17" s="1" t="str">
        <f>IF(K17&lt;&gt;"",VLOOKUP(K17,Tabla1[#All],4,FALSE),"")</f>
        <v>Outdoor-Air Temp (temp)</v>
      </c>
      <c r="AA17" s="1" t="str">
        <f>IF(L17&lt;&gt;"",VLOOKUP(L17,Tabla1[#All],4,FALSE),"")</f>
        <v/>
      </c>
      <c r="AB17" s="3" t="str">
        <f t="shared" si="1"/>
        <v>['CCV','right','Chiller','Cooling-Coil Valve Signal (%)']</v>
      </c>
      <c r="AC17" s="3" t="str">
        <f t="shared" si="2"/>
        <v>,['DATSP','left','Air handle unit','Discharge-Air Temp Set Point']</v>
      </c>
      <c r="AD17" s="3" t="str">
        <f t="shared" si="2"/>
        <v>,['OADPS','right','Air handle unit','Outdoor-Air Damper Position Signal (%)']</v>
      </c>
      <c r="AE17" s="3" t="str">
        <f t="shared" si="2"/>
        <v>,['OAT','left','Common zone','Outdoor-Air Temp (temp)']</v>
      </c>
      <c r="AF17" s="3" t="str">
        <f t="shared" si="2"/>
        <v/>
      </c>
    </row>
    <row r="18" spans="1:32" x14ac:dyDescent="0.25">
      <c r="A18">
        <v>8</v>
      </c>
      <c r="B18" t="str">
        <f t="shared" si="0"/>
        <v>if ($('#dparameters').html().trim()==8) { var dataparameter=[['CCV','right','Chiller','Cooling-Coil Valve Signal (%)'],['OADPS','right','Air handle unit','Outdoor-Air Damper Position Signal (%)'],['OAT','left','Common zone','Outdoor-Air Temp (temp)']]; }</v>
      </c>
      <c r="H18" t="s">
        <v>12</v>
      </c>
      <c r="I18" t="s">
        <v>30</v>
      </c>
      <c r="J18" t="s">
        <v>11</v>
      </c>
      <c r="M18" s="1" t="str">
        <f>IF(H18&lt;&gt;"",VLOOKUP(H18,Tabla1[#All],2,FALSE),"")</f>
        <v>right</v>
      </c>
      <c r="N18" s="1" t="str">
        <f>IF(I18&lt;&gt;"",VLOOKUP(I18,Tabla1[#All],2,FALSE),"")</f>
        <v>right</v>
      </c>
      <c r="O18" s="1" t="str">
        <f>IF(J18&lt;&gt;"",VLOOKUP(J18,Tabla1[#All],2,FALSE),"")</f>
        <v>left</v>
      </c>
      <c r="P18" s="1" t="str">
        <f>IF(K18&lt;&gt;"",VLOOKUP(K18,Tabla1[#All],2,FALSE),"")</f>
        <v/>
      </c>
      <c r="Q18" s="1" t="str">
        <f>IF(L18&lt;&gt;"",VLOOKUP(L18,Tabla1[#All],2,FALSE),"")</f>
        <v/>
      </c>
      <c r="R18" s="4" t="str">
        <f>IF(H18&lt;&gt;"",VLOOKUP(H18,Tabla1[#All],3,FALSE),"")</f>
        <v>Chiller</v>
      </c>
      <c r="S18" s="4" t="str">
        <f>IF(I18&lt;&gt;"",VLOOKUP(I18,Tabla1[#All],3,FALSE),"")</f>
        <v>Air handle unit</v>
      </c>
      <c r="T18" s="4" t="str">
        <f>IF(J18&lt;&gt;"",VLOOKUP(J18,Tabla1[#All],3,FALSE),"")</f>
        <v>Common zone</v>
      </c>
      <c r="U18" s="4" t="str">
        <f>IF(K18&lt;&gt;"",VLOOKUP(K18,Tabla1[#All],3,FALSE),"")</f>
        <v/>
      </c>
      <c r="V18" s="4" t="str">
        <f>IF(L18&lt;&gt;"",VLOOKUP(L18,Tabla1[#All],3,FALSE),"")</f>
        <v/>
      </c>
      <c r="W18" s="1" t="str">
        <f>IF(H18&lt;&gt;"",VLOOKUP(H18,Tabla1[#All],4,FALSE),"")</f>
        <v>Cooling-Coil Valve Signal (%)</v>
      </c>
      <c r="X18" s="1" t="str">
        <f>IF(I18&lt;&gt;"",VLOOKUP(I18,Tabla1[#All],4,FALSE),"")</f>
        <v>Outdoor-Air Damper Position Signal (%)</v>
      </c>
      <c r="Y18" s="1" t="str">
        <f>IF(J18&lt;&gt;"",VLOOKUP(J18,Tabla1[#All],4,FALSE),"")</f>
        <v>Outdoor-Air Temp (temp)</v>
      </c>
      <c r="Z18" s="1" t="str">
        <f>IF(K18&lt;&gt;"",VLOOKUP(K18,Tabla1[#All],4,FALSE),"")</f>
        <v/>
      </c>
      <c r="AA18" s="1" t="str">
        <f>IF(L18&lt;&gt;"",VLOOKUP(L18,Tabla1[#All],4,FALSE),"")</f>
        <v/>
      </c>
      <c r="AB18" s="3" t="str">
        <f t="shared" si="1"/>
        <v>['CCV','right','Chiller','Cooling-Coil Valve Signal (%)']</v>
      </c>
      <c r="AC18" s="3" t="str">
        <f t="shared" si="2"/>
        <v>,['OADPS','right','Air handle unit','Outdoor-Air Damper Position Signal (%)']</v>
      </c>
      <c r="AD18" s="3" t="str">
        <f t="shared" si="2"/>
        <v>,['OAT','left','Common zone','Outdoor-Air Temp (temp)']</v>
      </c>
      <c r="AE18" s="3" t="str">
        <f t="shared" si="2"/>
        <v/>
      </c>
      <c r="AF18" s="3" t="str">
        <f t="shared" si="2"/>
        <v/>
      </c>
    </row>
    <row r="19" spans="1:32" x14ac:dyDescent="0.25">
      <c r="A19">
        <v>9</v>
      </c>
      <c r="B19" t="str">
        <f t="shared" si="0"/>
        <v>if ($('#dparameters').html().trim()==9) { var dataparameter=[['CCV','right','Chiller','Cooling-Coil Valve Signal (%)'],['OADPS','right','Air handle unit','Outdoor-Air Damper Position Signal (%)']]; }</v>
      </c>
      <c r="H19" t="s">
        <v>12</v>
      </c>
      <c r="I19" t="s">
        <v>30</v>
      </c>
      <c r="M19" s="1" t="str">
        <f>IF(H19&lt;&gt;"",VLOOKUP(H19,Tabla1[#All],2,FALSE),"")</f>
        <v>right</v>
      </c>
      <c r="N19" s="1" t="str">
        <f>IF(I19&lt;&gt;"",VLOOKUP(I19,Tabla1[#All],2,FALSE),"")</f>
        <v>right</v>
      </c>
      <c r="O19" s="1" t="str">
        <f>IF(J19&lt;&gt;"",VLOOKUP(J19,Tabla1[#All],2,FALSE),"")</f>
        <v/>
      </c>
      <c r="P19" s="1" t="str">
        <f>IF(K19&lt;&gt;"",VLOOKUP(K19,Tabla1[#All],2,FALSE),"")</f>
        <v/>
      </c>
      <c r="Q19" s="1" t="str">
        <f>IF(L19&lt;&gt;"",VLOOKUP(L19,Tabla1[#All],2,FALSE),"")</f>
        <v/>
      </c>
      <c r="R19" s="4" t="str">
        <f>IF(H19&lt;&gt;"",VLOOKUP(H19,Tabla1[#All],3,FALSE),"")</f>
        <v>Chiller</v>
      </c>
      <c r="S19" s="4" t="str">
        <f>IF(I19&lt;&gt;"",VLOOKUP(I19,Tabla1[#All],3,FALSE),"")</f>
        <v>Air handle unit</v>
      </c>
      <c r="T19" s="4" t="str">
        <f>IF(J19&lt;&gt;"",VLOOKUP(J19,Tabla1[#All],3,FALSE),"")</f>
        <v/>
      </c>
      <c r="U19" s="4" t="str">
        <f>IF(K19&lt;&gt;"",VLOOKUP(K19,Tabla1[#All],3,FALSE),"")</f>
        <v/>
      </c>
      <c r="V19" s="4" t="str">
        <f>IF(L19&lt;&gt;"",VLOOKUP(L19,Tabla1[#All],3,FALSE),"")</f>
        <v/>
      </c>
      <c r="W19" s="1" t="str">
        <f>IF(H19&lt;&gt;"",VLOOKUP(H19,Tabla1[#All],4,FALSE),"")</f>
        <v>Cooling-Coil Valve Signal (%)</v>
      </c>
      <c r="X19" s="1" t="str">
        <f>IF(I19&lt;&gt;"",VLOOKUP(I19,Tabla1[#All],4,FALSE),"")</f>
        <v>Outdoor-Air Damper Position Signal (%)</v>
      </c>
      <c r="Y19" s="1" t="str">
        <f>IF(J19&lt;&gt;"",VLOOKUP(J19,Tabla1[#All],4,FALSE),"")</f>
        <v/>
      </c>
      <c r="Z19" s="1" t="str">
        <f>IF(K19&lt;&gt;"",VLOOKUP(K19,Tabla1[#All],4,FALSE),"")</f>
        <v/>
      </c>
      <c r="AA19" s="1" t="str">
        <f>IF(L19&lt;&gt;"",VLOOKUP(L19,Tabla1[#All],4,FALSE),"")</f>
        <v/>
      </c>
      <c r="AB19" s="3" t="str">
        <f t="shared" si="1"/>
        <v>['CCV','right','Chiller','Cooling-Coil Valve Signal (%)']</v>
      </c>
      <c r="AC19" s="3" t="str">
        <f t="shared" si="2"/>
        <v>,['OADPS','right','Air handle unit','Outdoor-Air Damper Position Signal (%)']</v>
      </c>
      <c r="AD19" s="3" t="str">
        <f t="shared" si="2"/>
        <v/>
      </c>
      <c r="AE19" s="3" t="str">
        <f t="shared" si="2"/>
        <v/>
      </c>
      <c r="AF19" s="3" t="str">
        <f t="shared" si="2"/>
        <v/>
      </c>
    </row>
    <row r="20" spans="1:32" x14ac:dyDescent="0.25">
      <c r="A20">
        <v>10</v>
      </c>
      <c r="B20" t="str">
        <f t="shared" si="0"/>
        <v>if ($('#dparameters').html().trim()==10) { var dataparameter=[['DAT','left','Air handle unit','Discharge-Air Temp'],['MAT','left','Air handle unit','Mixed-Air Temp'],['OAT','left','Common zone','Outdoor-Air Temp (temp)'],['RAT','left','Air handle unit','Return-Air Temp']]; }</v>
      </c>
      <c r="H20" t="s">
        <v>13</v>
      </c>
      <c r="I20" t="s">
        <v>10</v>
      </c>
      <c r="J20" t="s">
        <v>11</v>
      </c>
      <c r="K20" t="s">
        <v>32</v>
      </c>
      <c r="M20" s="1" t="str">
        <f>IF(H20&lt;&gt;"",VLOOKUP(H20,Tabla1[#All],2,FALSE),"")</f>
        <v>left</v>
      </c>
      <c r="N20" s="1" t="str">
        <f>IF(I20&lt;&gt;"",VLOOKUP(I20,Tabla1[#All],2,FALSE),"")</f>
        <v>left</v>
      </c>
      <c r="O20" s="1" t="str">
        <f>IF(J20&lt;&gt;"",VLOOKUP(J20,Tabla1[#All],2,FALSE),"")</f>
        <v>left</v>
      </c>
      <c r="P20" s="1" t="str">
        <f>IF(K20&lt;&gt;"",VLOOKUP(K20,Tabla1[#All],2,FALSE),"")</f>
        <v>left</v>
      </c>
      <c r="Q20" s="1" t="str">
        <f>IF(L20&lt;&gt;"",VLOOKUP(L20,Tabla1[#All],2,FALSE),"")</f>
        <v/>
      </c>
      <c r="R20" s="4" t="str">
        <f>IF(H20&lt;&gt;"",VLOOKUP(H20,Tabla1[#All],3,FALSE),"")</f>
        <v>Air handle unit</v>
      </c>
      <c r="S20" s="4" t="str">
        <f>IF(I20&lt;&gt;"",VLOOKUP(I20,Tabla1[#All],3,FALSE),"")</f>
        <v>Air handle unit</v>
      </c>
      <c r="T20" s="4" t="str">
        <f>IF(J20&lt;&gt;"",VLOOKUP(J20,Tabla1[#All],3,FALSE),"")</f>
        <v>Common zone</v>
      </c>
      <c r="U20" s="4" t="str">
        <f>IF(K20&lt;&gt;"",VLOOKUP(K20,Tabla1[#All],3,FALSE),"")</f>
        <v>Air handle unit</v>
      </c>
      <c r="V20" s="4" t="str">
        <f>IF(L20&lt;&gt;"",VLOOKUP(L20,Tabla1[#All],3,FALSE),"")</f>
        <v/>
      </c>
      <c r="W20" s="1" t="str">
        <f>IF(H20&lt;&gt;"",VLOOKUP(H20,Tabla1[#All],4,FALSE),"")</f>
        <v>Discharge-Air Temp</v>
      </c>
      <c r="X20" s="1" t="str">
        <f>IF(I20&lt;&gt;"",VLOOKUP(I20,Tabla1[#All],4,FALSE),"")</f>
        <v>Mixed-Air Temp</v>
      </c>
      <c r="Y20" s="1" t="str">
        <f>IF(J20&lt;&gt;"",VLOOKUP(J20,Tabla1[#All],4,FALSE),"")</f>
        <v>Outdoor-Air Temp (temp)</v>
      </c>
      <c r="Z20" s="1" t="str">
        <f>IF(K20&lt;&gt;"",VLOOKUP(K20,Tabla1[#All],4,FALSE),"")</f>
        <v>Return-Air Temp</v>
      </c>
      <c r="AA20" s="1" t="str">
        <f>IF(L20&lt;&gt;"",VLOOKUP(L20,Tabla1[#All],4,FALSE),"")</f>
        <v/>
      </c>
      <c r="AB20" s="3" t="str">
        <f t="shared" si="1"/>
        <v>['DAT','left','Air handle unit','Discharge-Air Temp']</v>
      </c>
      <c r="AC20" s="3" t="str">
        <f t="shared" si="2"/>
        <v>,['MAT','left','Air handle unit','Mixed-Air Temp']</v>
      </c>
      <c r="AD20" s="3" t="str">
        <f t="shared" si="2"/>
        <v>,['OAT','left','Common zone','Outdoor-Air Temp (temp)']</v>
      </c>
      <c r="AE20" s="3" t="str">
        <f t="shared" si="2"/>
        <v>,['RAT','left','Air handle unit','Return-Air Temp']</v>
      </c>
      <c r="AF20" s="3" t="str">
        <f t="shared" si="2"/>
        <v/>
      </c>
    </row>
    <row r="21" spans="1:32" x14ac:dyDescent="0.25">
      <c r="A21">
        <v>11</v>
      </c>
      <c r="B21" t="str">
        <f t="shared" si="0"/>
        <v>if ($('#dparameters').html().trim()==11) { var dataparameter=[['CCV','right','Chiller','Cooling-Coil Valve Signal (%)'],['HCVS','right','Boiler','Heating-Coil Valve Signal (%)'],['OAT','left','Common zone','Outdoor-Air Temp (temp)']]; }</v>
      </c>
      <c r="H21" t="s">
        <v>12</v>
      </c>
      <c r="I21" t="s">
        <v>26</v>
      </c>
      <c r="J21" t="s">
        <v>11</v>
      </c>
      <c r="M21" s="1" t="str">
        <f>IF(H21&lt;&gt;"",VLOOKUP(H21,Tabla1[#All],2,FALSE),"")</f>
        <v>right</v>
      </c>
      <c r="N21" s="1" t="str">
        <f>IF(I21&lt;&gt;"",VLOOKUP(I21,Tabla1[#All],2,FALSE),"")</f>
        <v>right</v>
      </c>
      <c r="O21" s="1" t="str">
        <f>IF(J21&lt;&gt;"",VLOOKUP(J21,Tabla1[#All],2,FALSE),"")</f>
        <v>left</v>
      </c>
      <c r="P21" s="1" t="str">
        <f>IF(K21&lt;&gt;"",VLOOKUP(K21,Tabla1[#All],2,FALSE),"")</f>
        <v/>
      </c>
      <c r="Q21" s="1" t="str">
        <f>IF(L21&lt;&gt;"",VLOOKUP(L21,Tabla1[#All],2,FALSE),"")</f>
        <v/>
      </c>
      <c r="R21" s="4" t="str">
        <f>IF(H21&lt;&gt;"",VLOOKUP(H21,Tabla1[#All],3,FALSE),"")</f>
        <v>Chiller</v>
      </c>
      <c r="S21" s="4" t="str">
        <f>IF(I21&lt;&gt;"",VLOOKUP(I21,Tabla1[#All],3,FALSE),"")</f>
        <v>Boiler</v>
      </c>
      <c r="T21" s="4" t="str">
        <f>IF(J21&lt;&gt;"",VLOOKUP(J21,Tabla1[#All],3,FALSE),"")</f>
        <v>Common zone</v>
      </c>
      <c r="U21" s="4" t="str">
        <f>IF(K21&lt;&gt;"",VLOOKUP(K21,Tabla1[#All],3,FALSE),"")</f>
        <v/>
      </c>
      <c r="V21" s="4" t="str">
        <f>IF(L21&lt;&gt;"",VLOOKUP(L21,Tabla1[#All],3,FALSE),"")</f>
        <v/>
      </c>
      <c r="W21" s="1" t="str">
        <f>IF(H21&lt;&gt;"",VLOOKUP(H21,Tabla1[#All],4,FALSE),"")</f>
        <v>Cooling-Coil Valve Signal (%)</v>
      </c>
      <c r="X21" s="1" t="str">
        <f>IF(I21&lt;&gt;"",VLOOKUP(I21,Tabla1[#All],4,FALSE),"")</f>
        <v>Heating-Coil Valve Signal (%)</v>
      </c>
      <c r="Y21" s="1" t="str">
        <f>IF(J21&lt;&gt;"",VLOOKUP(J21,Tabla1[#All],4,FALSE),"")</f>
        <v>Outdoor-Air Temp (temp)</v>
      </c>
      <c r="Z21" s="1" t="str">
        <f>IF(K21&lt;&gt;"",VLOOKUP(K21,Tabla1[#All],4,FALSE),"")</f>
        <v/>
      </c>
      <c r="AA21" s="1" t="str">
        <f>IF(L21&lt;&gt;"",VLOOKUP(L21,Tabla1[#All],4,FALSE),"")</f>
        <v/>
      </c>
      <c r="AB21" s="3" t="str">
        <f t="shared" si="1"/>
        <v>['CCV','right','Chiller','Cooling-Coil Valve Signal (%)']</v>
      </c>
      <c r="AC21" s="3" t="str">
        <f t="shared" si="2"/>
        <v>,['HCVS','right','Boiler','Heating-Coil Valve Signal (%)']</v>
      </c>
      <c r="AD21" s="3" t="str">
        <f t="shared" si="2"/>
        <v>,['OAT','left','Common zone','Outdoor-Air Temp (temp)']</v>
      </c>
      <c r="AE21" s="3" t="str">
        <f t="shared" si="2"/>
        <v/>
      </c>
      <c r="AF21" s="3" t="str">
        <f t="shared" si="2"/>
        <v/>
      </c>
    </row>
    <row r="22" spans="1:32" x14ac:dyDescent="0.25">
      <c r="A22">
        <v>12</v>
      </c>
      <c r="B22" t="str">
        <f t="shared" si="0"/>
        <v>if ($('#dparameters').html().trim()==12) { var dataparameter=[['ChWST','left','Chiller','Chilled-Water Supply Temp'],['OAT','left','Common zone','Outdoor-Air Temp (temp)']]; }</v>
      </c>
      <c r="H22" t="s">
        <v>14</v>
      </c>
      <c r="I22" t="s">
        <v>11</v>
      </c>
      <c r="M22" s="1" t="str">
        <f>IF(H22&lt;&gt;"",VLOOKUP(H22,Tabla1[#All],2,FALSE),"")</f>
        <v>left</v>
      </c>
      <c r="N22" s="1" t="str">
        <f>IF(I22&lt;&gt;"",VLOOKUP(I22,Tabla1[#All],2,FALSE),"")</f>
        <v>left</v>
      </c>
      <c r="O22" s="1" t="str">
        <f>IF(J22&lt;&gt;"",VLOOKUP(J22,Tabla1[#All],2,FALSE),"")</f>
        <v/>
      </c>
      <c r="P22" s="1" t="str">
        <f>IF(K22&lt;&gt;"",VLOOKUP(K22,Tabla1[#All],2,FALSE),"")</f>
        <v/>
      </c>
      <c r="Q22" s="1" t="str">
        <f>IF(L22&lt;&gt;"",VLOOKUP(L22,Tabla1[#All],2,FALSE),"")</f>
        <v/>
      </c>
      <c r="R22" s="4" t="str">
        <f>IF(H22&lt;&gt;"",VLOOKUP(H22,Tabla1[#All],3,FALSE),"")</f>
        <v>Chiller</v>
      </c>
      <c r="S22" s="4" t="str">
        <f>IF(I22&lt;&gt;"",VLOOKUP(I22,Tabla1[#All],3,FALSE),"")</f>
        <v>Common zone</v>
      </c>
      <c r="T22" s="4" t="str">
        <f>IF(J22&lt;&gt;"",VLOOKUP(J22,Tabla1[#All],3,FALSE),"")</f>
        <v/>
      </c>
      <c r="U22" s="4" t="str">
        <f>IF(K22&lt;&gt;"",VLOOKUP(K22,Tabla1[#All],3,FALSE),"")</f>
        <v/>
      </c>
      <c r="V22" s="4" t="str">
        <f>IF(L22&lt;&gt;"",VLOOKUP(L22,Tabla1[#All],3,FALSE),"")</f>
        <v/>
      </c>
      <c r="W22" s="1" t="str">
        <f>IF(H22&lt;&gt;"",VLOOKUP(H22,Tabla1[#All],4,FALSE),"")</f>
        <v>Chilled-Water Supply Temp</v>
      </c>
      <c r="X22" s="1" t="str">
        <f>IF(I22&lt;&gt;"",VLOOKUP(I22,Tabla1[#All],4,FALSE),"")</f>
        <v>Outdoor-Air Temp (temp)</v>
      </c>
      <c r="Y22" s="1" t="str">
        <f>IF(J22&lt;&gt;"",VLOOKUP(J22,Tabla1[#All],4,FALSE),"")</f>
        <v/>
      </c>
      <c r="Z22" s="1" t="str">
        <f>IF(K22&lt;&gt;"",VLOOKUP(K22,Tabla1[#All],4,FALSE),"")</f>
        <v/>
      </c>
      <c r="AA22" s="1" t="str">
        <f>IF(L22&lt;&gt;"",VLOOKUP(L22,Tabla1[#All],4,FALSE),"")</f>
        <v/>
      </c>
      <c r="AB22" s="3" t="str">
        <f t="shared" si="1"/>
        <v>['ChWST','left','Chiller','Chilled-Water Supply Temp']</v>
      </c>
      <c r="AC22" s="3" t="str">
        <f t="shared" si="2"/>
        <v>,['OAT','left','Common zone','Outdoor-Air Temp (temp)']</v>
      </c>
      <c r="AD22" s="3" t="str">
        <f t="shared" si="2"/>
        <v/>
      </c>
      <c r="AE22" s="3" t="str">
        <f t="shared" si="2"/>
        <v/>
      </c>
      <c r="AF22" s="3" t="str">
        <f t="shared" si="2"/>
        <v/>
      </c>
    </row>
    <row r="23" spans="1:32" x14ac:dyDescent="0.25">
      <c r="A23">
        <v>13</v>
      </c>
      <c r="B23" t="str">
        <f t="shared" si="0"/>
        <v>if ($('#dparameters').html().trim()==13) { var dataparameter=[['ChWST','left','Chiller','Chilled-Water Supply Temp'],['CCV','right','Chiller','Cooling-Coil Valve Signal (%)'],['OAT','left','Common zone','Outdoor-Air Temp (temp)']]; }</v>
      </c>
      <c r="H23" t="s">
        <v>14</v>
      </c>
      <c r="I23" t="s">
        <v>12</v>
      </c>
      <c r="J23" t="s">
        <v>11</v>
      </c>
      <c r="M23" s="1" t="str">
        <f>IF(H23&lt;&gt;"",VLOOKUP(H23,Tabla1[#All],2,FALSE),"")</f>
        <v>left</v>
      </c>
      <c r="N23" s="1" t="str">
        <f>IF(I23&lt;&gt;"",VLOOKUP(I23,Tabla1[#All],2,FALSE),"")</f>
        <v>right</v>
      </c>
      <c r="O23" s="1" t="str">
        <f>IF(J23&lt;&gt;"",VLOOKUP(J23,Tabla1[#All],2,FALSE),"")</f>
        <v>left</v>
      </c>
      <c r="P23" s="1" t="str">
        <f>IF(K23&lt;&gt;"",VLOOKUP(K23,Tabla1[#All],2,FALSE),"")</f>
        <v/>
      </c>
      <c r="Q23" s="1" t="str">
        <f>IF(L23&lt;&gt;"",VLOOKUP(L23,Tabla1[#All],2,FALSE),"")</f>
        <v/>
      </c>
      <c r="R23" s="4" t="str">
        <f>IF(H23&lt;&gt;"",VLOOKUP(H23,Tabla1[#All],3,FALSE),"")</f>
        <v>Chiller</v>
      </c>
      <c r="S23" s="4" t="str">
        <f>IF(I23&lt;&gt;"",VLOOKUP(I23,Tabla1[#All],3,FALSE),"")</f>
        <v>Chiller</v>
      </c>
      <c r="T23" s="4" t="str">
        <f>IF(J23&lt;&gt;"",VLOOKUP(J23,Tabla1[#All],3,FALSE),"")</f>
        <v>Common zone</v>
      </c>
      <c r="U23" s="4" t="str">
        <f>IF(K23&lt;&gt;"",VLOOKUP(K23,Tabla1[#All],3,FALSE),"")</f>
        <v/>
      </c>
      <c r="V23" s="4" t="str">
        <f>IF(L23&lt;&gt;"",VLOOKUP(L23,Tabla1[#All],3,FALSE),"")</f>
        <v/>
      </c>
      <c r="W23" s="1" t="str">
        <f>IF(H23&lt;&gt;"",VLOOKUP(H23,Tabla1[#All],4,FALSE),"")</f>
        <v>Chilled-Water Supply Temp</v>
      </c>
      <c r="X23" s="1" t="str">
        <f>IF(I23&lt;&gt;"",VLOOKUP(I23,Tabla1[#All],4,FALSE),"")</f>
        <v>Cooling-Coil Valve Signal (%)</v>
      </c>
      <c r="Y23" s="1" t="str">
        <f>IF(J23&lt;&gt;"",VLOOKUP(J23,Tabla1[#All],4,FALSE),"")</f>
        <v>Outdoor-Air Temp (temp)</v>
      </c>
      <c r="Z23" s="1" t="str">
        <f>IF(K23&lt;&gt;"",VLOOKUP(K23,Tabla1[#All],4,FALSE),"")</f>
        <v/>
      </c>
      <c r="AA23" s="1" t="str">
        <f>IF(L23&lt;&gt;"",VLOOKUP(L23,Tabla1[#All],4,FALSE),"")</f>
        <v/>
      </c>
      <c r="AB23" s="3" t="str">
        <f t="shared" si="1"/>
        <v>['ChWST','left','Chiller','Chilled-Water Supply Temp']</v>
      </c>
      <c r="AC23" s="3" t="str">
        <f t="shared" si="2"/>
        <v>,['CCV','right','Chiller','Cooling-Coil Valve Signal (%)']</v>
      </c>
      <c r="AD23" s="3" t="str">
        <f t="shared" si="2"/>
        <v>,['OAT','left','Common zone','Outdoor-Air Temp (temp)']</v>
      </c>
      <c r="AE23" s="3" t="str">
        <f t="shared" si="2"/>
        <v/>
      </c>
      <c r="AF23" s="3" t="str">
        <f t="shared" si="2"/>
        <v/>
      </c>
    </row>
    <row r="24" spans="1:32" x14ac:dyDescent="0.25">
      <c r="A24">
        <v>14</v>
      </c>
      <c r="B24" t="str">
        <f t="shared" si="0"/>
        <v>if ($('#dparameters').html().trim()==14) { var dataparameter=[['ChWRT','left','Chiller','Chilled-Water Return Temp'],['ChWST','left','Chiller','Chilled-Water Supply Temp'],['OAT','left','Common zone','Outdoor-Air Temp (temp)']]; }</v>
      </c>
      <c r="H24" t="s">
        <v>15</v>
      </c>
      <c r="I24" t="s">
        <v>14</v>
      </c>
      <c r="J24" t="s">
        <v>11</v>
      </c>
      <c r="M24" s="1" t="str">
        <f>IF(H24&lt;&gt;"",VLOOKUP(H24,Tabla1[#All],2,FALSE),"")</f>
        <v>left</v>
      </c>
      <c r="N24" s="1" t="str">
        <f>IF(I24&lt;&gt;"",VLOOKUP(I24,Tabla1[#All],2,FALSE),"")</f>
        <v>left</v>
      </c>
      <c r="O24" s="1" t="str">
        <f>IF(J24&lt;&gt;"",VLOOKUP(J24,Tabla1[#All],2,FALSE),"")</f>
        <v>left</v>
      </c>
      <c r="P24" s="1" t="str">
        <f>IF(K24&lt;&gt;"",VLOOKUP(K24,Tabla1[#All],2,FALSE),"")</f>
        <v/>
      </c>
      <c r="Q24" s="1" t="str">
        <f>IF(L24&lt;&gt;"",VLOOKUP(L24,Tabla1[#All],2,FALSE),"")</f>
        <v/>
      </c>
      <c r="R24" s="4" t="str">
        <f>IF(H24&lt;&gt;"",VLOOKUP(H24,Tabla1[#All],3,FALSE),"")</f>
        <v>Chiller</v>
      </c>
      <c r="S24" s="4" t="str">
        <f>IF(I24&lt;&gt;"",VLOOKUP(I24,Tabla1[#All],3,FALSE),"")</f>
        <v>Chiller</v>
      </c>
      <c r="T24" s="4" t="str">
        <f>IF(J24&lt;&gt;"",VLOOKUP(J24,Tabla1[#All],3,FALSE),"")</f>
        <v>Common zone</v>
      </c>
      <c r="U24" s="4" t="str">
        <f>IF(K24&lt;&gt;"",VLOOKUP(K24,Tabla1[#All],3,FALSE),"")</f>
        <v/>
      </c>
      <c r="V24" s="4" t="str">
        <f>IF(L24&lt;&gt;"",VLOOKUP(L24,Tabla1[#All],3,FALSE),"")</f>
        <v/>
      </c>
      <c r="W24" s="1" t="str">
        <f>IF(H24&lt;&gt;"",VLOOKUP(H24,Tabla1[#All],4,FALSE),"")</f>
        <v>Chilled-Water Return Temp</v>
      </c>
      <c r="X24" s="1" t="str">
        <f>IF(I24&lt;&gt;"",VLOOKUP(I24,Tabla1[#All],4,FALSE),"")</f>
        <v>Chilled-Water Supply Temp</v>
      </c>
      <c r="Y24" s="1" t="str">
        <f>IF(J24&lt;&gt;"",VLOOKUP(J24,Tabla1[#All],4,FALSE),"")</f>
        <v>Outdoor-Air Temp (temp)</v>
      </c>
      <c r="Z24" s="1" t="str">
        <f>IF(K24&lt;&gt;"",VLOOKUP(K24,Tabla1[#All],4,FALSE),"")</f>
        <v/>
      </c>
      <c r="AA24" s="1" t="str">
        <f>IF(L24&lt;&gt;"",VLOOKUP(L24,Tabla1[#All],4,FALSE),"")</f>
        <v/>
      </c>
      <c r="AB24" s="3" t="str">
        <f t="shared" si="1"/>
        <v>['ChWRT','left','Chiller','Chilled-Water Return Temp']</v>
      </c>
      <c r="AC24" s="3" t="str">
        <f t="shared" si="2"/>
        <v>,['ChWST','left','Chiller','Chilled-Water Supply Temp']</v>
      </c>
      <c r="AD24" s="3" t="str">
        <f t="shared" si="2"/>
        <v>,['OAT','left','Common zone','Outdoor-Air Temp (temp)']</v>
      </c>
      <c r="AE24" s="3" t="str">
        <f t="shared" si="2"/>
        <v/>
      </c>
      <c r="AF24" s="3" t="str">
        <f t="shared" si="2"/>
        <v/>
      </c>
    </row>
    <row r="25" spans="1:32" x14ac:dyDescent="0.25">
      <c r="A25">
        <v>15</v>
      </c>
      <c r="B25" t="str">
        <f t="shared" si="0"/>
        <v>if ($('#dparameters').html().trim()==15) { var dataparameter=[['CHWRT','left','Chiller','Chilled-Water Return Temp'],['CCV','right','Chiller','Cooling-Coil Valve Signal (%)']]; }</v>
      </c>
      <c r="H25" t="s">
        <v>16</v>
      </c>
      <c r="I25" t="s">
        <v>12</v>
      </c>
      <c r="M25" s="1" t="str">
        <f>IF(H25&lt;&gt;"",VLOOKUP(H25,Tabla1[#All],2,FALSE),"")</f>
        <v>left</v>
      </c>
      <c r="N25" s="1" t="str">
        <f>IF(I25&lt;&gt;"",VLOOKUP(I25,Tabla1[#All],2,FALSE),"")</f>
        <v>right</v>
      </c>
      <c r="O25" s="1" t="str">
        <f>IF(J25&lt;&gt;"",VLOOKUP(J25,Tabla1[#All],2,FALSE),"")</f>
        <v/>
      </c>
      <c r="P25" s="1" t="str">
        <f>IF(K25&lt;&gt;"",VLOOKUP(K25,Tabla1[#All],2,FALSE),"")</f>
        <v/>
      </c>
      <c r="Q25" s="1" t="str">
        <f>IF(L25&lt;&gt;"",VLOOKUP(L25,Tabla1[#All],2,FALSE),"")</f>
        <v/>
      </c>
      <c r="R25" s="4" t="str">
        <f>IF(H25&lt;&gt;"",VLOOKUP(H25,Tabla1[#All],3,FALSE),"")</f>
        <v>Chiller</v>
      </c>
      <c r="S25" s="4" t="str">
        <f>IF(I25&lt;&gt;"",VLOOKUP(I25,Tabla1[#All],3,FALSE),"")</f>
        <v>Chiller</v>
      </c>
      <c r="T25" s="4" t="str">
        <f>IF(J25&lt;&gt;"",VLOOKUP(J25,Tabla1[#All],3,FALSE),"")</f>
        <v/>
      </c>
      <c r="U25" s="4" t="str">
        <f>IF(K25&lt;&gt;"",VLOOKUP(K25,Tabla1[#All],3,FALSE),"")</f>
        <v/>
      </c>
      <c r="V25" s="4" t="str">
        <f>IF(L25&lt;&gt;"",VLOOKUP(L25,Tabla1[#All],3,FALSE),"")</f>
        <v/>
      </c>
      <c r="W25" s="1" t="str">
        <f>IF(H25&lt;&gt;"",VLOOKUP(H25,Tabla1[#All],4,FALSE),"")</f>
        <v>Chilled-Water Return Temp</v>
      </c>
      <c r="X25" s="1" t="str">
        <f>IF(I25&lt;&gt;"",VLOOKUP(I25,Tabla1[#All],4,FALSE),"")</f>
        <v>Cooling-Coil Valve Signal (%)</v>
      </c>
      <c r="Y25" s="1" t="str">
        <f>IF(J25&lt;&gt;"",VLOOKUP(J25,Tabla1[#All],4,FALSE),"")</f>
        <v/>
      </c>
      <c r="Z25" s="1" t="str">
        <f>IF(K25&lt;&gt;"",VLOOKUP(K25,Tabla1[#All],4,FALSE),"")</f>
        <v/>
      </c>
      <c r="AA25" s="1" t="str">
        <f>IF(L25&lt;&gt;"",VLOOKUP(L25,Tabla1[#All],4,FALSE),"")</f>
        <v/>
      </c>
      <c r="AB25" s="3" t="str">
        <f t="shared" si="1"/>
        <v>['CHWRT','left','Chiller','Chilled-Water Return Temp']</v>
      </c>
      <c r="AC25" s="3" t="str">
        <f t="shared" si="2"/>
        <v>,['CCV','right','Chiller','Cooling-Coil Valve Signal (%)']</v>
      </c>
      <c r="AD25" s="3" t="str">
        <f t="shared" si="2"/>
        <v/>
      </c>
      <c r="AE25" s="3" t="str">
        <f t="shared" si="2"/>
        <v/>
      </c>
      <c r="AF25" s="3" t="str">
        <f t="shared" si="2"/>
        <v/>
      </c>
    </row>
    <row r="26" spans="1:32" x14ac:dyDescent="0.25">
      <c r="A26">
        <v>16</v>
      </c>
      <c r="B26" t="str">
        <f t="shared" si="0"/>
        <v>if ($('#dparameters').html().trim()==16) { var dataparameter=[['HWST','left','Boiler','Hot-Water Supply Temp'],['OAT','left','Common zone','Outdoor-Air Temp (temp)']]; }</v>
      </c>
      <c r="H26" t="s">
        <v>17</v>
      </c>
      <c r="I26" t="s">
        <v>11</v>
      </c>
      <c r="M26" s="1" t="str">
        <f>IF(H26&lt;&gt;"",VLOOKUP(H26,Tabla1[#All],2,FALSE),"")</f>
        <v>left</v>
      </c>
      <c r="N26" s="1" t="str">
        <f>IF(I26&lt;&gt;"",VLOOKUP(I26,Tabla1[#All],2,FALSE),"")</f>
        <v>left</v>
      </c>
      <c r="O26" s="1" t="str">
        <f>IF(J26&lt;&gt;"",VLOOKUP(J26,Tabla1[#All],2,FALSE),"")</f>
        <v/>
      </c>
      <c r="P26" s="1" t="str">
        <f>IF(K26&lt;&gt;"",VLOOKUP(K26,Tabla1[#All],2,FALSE),"")</f>
        <v/>
      </c>
      <c r="Q26" s="1" t="str">
        <f>IF(L26&lt;&gt;"",VLOOKUP(L26,Tabla1[#All],2,FALSE),"")</f>
        <v/>
      </c>
      <c r="R26" s="4" t="str">
        <f>IF(H26&lt;&gt;"",VLOOKUP(H26,Tabla1[#All],3,FALSE),"")</f>
        <v>Boiler</v>
      </c>
      <c r="S26" s="4" t="str">
        <f>IF(I26&lt;&gt;"",VLOOKUP(I26,Tabla1[#All],3,FALSE),"")</f>
        <v>Common zone</v>
      </c>
      <c r="T26" s="4" t="str">
        <f>IF(J26&lt;&gt;"",VLOOKUP(J26,Tabla1[#All],3,FALSE),"")</f>
        <v/>
      </c>
      <c r="U26" s="4" t="str">
        <f>IF(K26&lt;&gt;"",VLOOKUP(K26,Tabla1[#All],3,FALSE),"")</f>
        <v/>
      </c>
      <c r="V26" s="4" t="str">
        <f>IF(L26&lt;&gt;"",VLOOKUP(L26,Tabla1[#All],3,FALSE),"")</f>
        <v/>
      </c>
      <c r="W26" s="1" t="str">
        <f>IF(H26&lt;&gt;"",VLOOKUP(H26,Tabla1[#All],4,FALSE),"")</f>
        <v>Hot-Water Supply Temp</v>
      </c>
      <c r="X26" s="1" t="str">
        <f>IF(I26&lt;&gt;"",VLOOKUP(I26,Tabla1[#All],4,FALSE),"")</f>
        <v>Outdoor-Air Temp (temp)</v>
      </c>
      <c r="Y26" s="1" t="str">
        <f>IF(J26&lt;&gt;"",VLOOKUP(J26,Tabla1[#All],4,FALSE),"")</f>
        <v/>
      </c>
      <c r="Z26" s="1" t="str">
        <f>IF(K26&lt;&gt;"",VLOOKUP(K26,Tabla1[#All],4,FALSE),"")</f>
        <v/>
      </c>
      <c r="AA26" s="1" t="str">
        <f>IF(L26&lt;&gt;"",VLOOKUP(L26,Tabla1[#All],4,FALSE),"")</f>
        <v/>
      </c>
      <c r="AB26" s="3" t="str">
        <f t="shared" si="1"/>
        <v>['HWST','left','Boiler','Hot-Water Supply Temp']</v>
      </c>
      <c r="AC26" s="3" t="str">
        <f t="shared" si="2"/>
        <v>,['OAT','left','Common zone','Outdoor-Air Temp (temp)']</v>
      </c>
      <c r="AD26" s="3" t="str">
        <f t="shared" si="2"/>
        <v/>
      </c>
      <c r="AE26" s="3" t="str">
        <f t="shared" si="2"/>
        <v/>
      </c>
      <c r="AF26" s="3" t="str">
        <f t="shared" si="2"/>
        <v/>
      </c>
    </row>
    <row r="27" spans="1:32" x14ac:dyDescent="0.25">
      <c r="A27">
        <v>17</v>
      </c>
      <c r="B27" t="str">
        <f t="shared" si="0"/>
        <v>if ($('#dparameters').html().trim()==17) { var dataparameter=[['HWRT','left','Boiler','Hot-Water Return Temp'],['HWST','left','Boiler','Hot-Water Supply Temp'],['OAT','left','Common zone','Outdoor-Air Temp (temp)']]; }</v>
      </c>
      <c r="H27" t="s">
        <v>18</v>
      </c>
      <c r="I27" t="s">
        <v>17</v>
      </c>
      <c r="J27" t="s">
        <v>11</v>
      </c>
      <c r="M27" s="1" t="str">
        <f>IF(H27&lt;&gt;"",VLOOKUP(H27,Tabla1[#All],2,FALSE),"")</f>
        <v>left</v>
      </c>
      <c r="N27" s="1" t="str">
        <f>IF(I27&lt;&gt;"",VLOOKUP(I27,Tabla1[#All],2,FALSE),"")</f>
        <v>left</v>
      </c>
      <c r="O27" s="1" t="str">
        <f>IF(J27&lt;&gt;"",VLOOKUP(J27,Tabla1[#All],2,FALSE),"")</f>
        <v>left</v>
      </c>
      <c r="P27" s="1" t="str">
        <f>IF(K27&lt;&gt;"",VLOOKUP(K27,Tabla1[#All],2,FALSE),"")</f>
        <v/>
      </c>
      <c r="Q27" s="1" t="str">
        <f>IF(L27&lt;&gt;"",VLOOKUP(L27,Tabla1[#All],2,FALSE),"")</f>
        <v/>
      </c>
      <c r="R27" s="4" t="str">
        <f>IF(H27&lt;&gt;"",VLOOKUP(H27,Tabla1[#All],3,FALSE),"")</f>
        <v>Boiler</v>
      </c>
      <c r="S27" s="4" t="str">
        <f>IF(I27&lt;&gt;"",VLOOKUP(I27,Tabla1[#All],3,FALSE),"")</f>
        <v>Boiler</v>
      </c>
      <c r="T27" s="4" t="str">
        <f>IF(J27&lt;&gt;"",VLOOKUP(J27,Tabla1[#All],3,FALSE),"")</f>
        <v>Common zone</v>
      </c>
      <c r="U27" s="4" t="str">
        <f>IF(K27&lt;&gt;"",VLOOKUP(K27,Tabla1[#All],3,FALSE),"")</f>
        <v/>
      </c>
      <c r="V27" s="4" t="str">
        <f>IF(L27&lt;&gt;"",VLOOKUP(L27,Tabla1[#All],3,FALSE),"")</f>
        <v/>
      </c>
      <c r="W27" s="1" t="str">
        <f>IF(H27&lt;&gt;"",VLOOKUP(H27,Tabla1[#All],4,FALSE),"")</f>
        <v>Hot-Water Return Temp</v>
      </c>
      <c r="X27" s="1" t="str">
        <f>IF(I27&lt;&gt;"",VLOOKUP(I27,Tabla1[#All],4,FALSE),"")</f>
        <v>Hot-Water Supply Temp</v>
      </c>
      <c r="Y27" s="1" t="str">
        <f>IF(J27&lt;&gt;"",VLOOKUP(J27,Tabla1[#All],4,FALSE),"")</f>
        <v>Outdoor-Air Temp (temp)</v>
      </c>
      <c r="Z27" s="1" t="str">
        <f>IF(K27&lt;&gt;"",VLOOKUP(K27,Tabla1[#All],4,FALSE),"")</f>
        <v/>
      </c>
      <c r="AA27" s="1" t="str">
        <f>IF(L27&lt;&gt;"",VLOOKUP(L27,Tabla1[#All],4,FALSE),"")</f>
        <v/>
      </c>
      <c r="AB27" s="3" t="str">
        <f t="shared" si="1"/>
        <v>['HWRT','left','Boiler','Hot-Water Return Temp']</v>
      </c>
      <c r="AC27" s="3" t="str">
        <f t="shared" si="2"/>
        <v>,['HWST','left','Boiler','Hot-Water Supply Temp']</v>
      </c>
      <c r="AD27" s="3" t="str">
        <f t="shared" si="2"/>
        <v>,['OAT','left','Common zone','Outdoor-Air Temp (temp)']</v>
      </c>
      <c r="AE27" s="3" t="str">
        <f t="shared" si="2"/>
        <v/>
      </c>
      <c r="AF27" s="3" t="str">
        <f t="shared" si="2"/>
        <v/>
      </c>
    </row>
    <row r="28" spans="1:32" x14ac:dyDescent="0.25">
      <c r="A28">
        <v>18</v>
      </c>
      <c r="B28" t="str">
        <f t="shared" si="0"/>
        <v>if ($('#dparameters').html().trim()==18) { var dataparameter=[['HWLDP','left','Boiler','Hot-Water Loop Differential Pressure'],['HCVS','right','Boiler','Heating-Coil Valve Signal (%)']]; }</v>
      </c>
      <c r="H28" t="s">
        <v>19</v>
      </c>
      <c r="I28" t="s">
        <v>26</v>
      </c>
      <c r="M28" s="1" t="str">
        <f>IF(H28&lt;&gt;"",VLOOKUP(H28,Tabla1[#All],2,FALSE),"")</f>
        <v>left</v>
      </c>
      <c r="N28" s="1" t="str">
        <f>IF(I28&lt;&gt;"",VLOOKUP(I28,Tabla1[#All],2,FALSE),"")</f>
        <v>right</v>
      </c>
      <c r="O28" s="1" t="str">
        <f>IF(J28&lt;&gt;"",VLOOKUP(J28,Tabla1[#All],2,FALSE),"")</f>
        <v/>
      </c>
      <c r="P28" s="1" t="str">
        <f>IF(K28&lt;&gt;"",VLOOKUP(K28,Tabla1[#All],2,FALSE),"")</f>
        <v/>
      </c>
      <c r="Q28" s="1" t="str">
        <f>IF(L28&lt;&gt;"",VLOOKUP(L28,Tabla1[#All],2,FALSE),"")</f>
        <v/>
      </c>
      <c r="R28" s="4" t="str">
        <f>IF(H28&lt;&gt;"",VLOOKUP(H28,Tabla1[#All],3,FALSE),"")</f>
        <v>Boiler</v>
      </c>
      <c r="S28" s="4" t="str">
        <f>IF(I28&lt;&gt;"",VLOOKUP(I28,Tabla1[#All],3,FALSE),"")</f>
        <v>Boiler</v>
      </c>
      <c r="T28" s="4" t="str">
        <f>IF(J28&lt;&gt;"",VLOOKUP(J28,Tabla1[#All],3,FALSE),"")</f>
        <v/>
      </c>
      <c r="U28" s="4" t="str">
        <f>IF(K28&lt;&gt;"",VLOOKUP(K28,Tabla1[#All],3,FALSE),"")</f>
        <v/>
      </c>
      <c r="V28" s="4" t="str">
        <f>IF(L28&lt;&gt;"",VLOOKUP(L28,Tabla1[#All],3,FALSE),"")</f>
        <v/>
      </c>
      <c r="W28" s="1" t="str">
        <f>IF(H28&lt;&gt;"",VLOOKUP(H28,Tabla1[#All],4,FALSE),"")</f>
        <v>Hot-Water Loop Differential Pressure</v>
      </c>
      <c r="X28" s="1" t="str">
        <f>IF(I28&lt;&gt;"",VLOOKUP(I28,Tabla1[#All],4,FALSE),"")</f>
        <v>Heating-Coil Valve Signal (%)</v>
      </c>
      <c r="Y28" s="1" t="str">
        <f>IF(J28&lt;&gt;"",VLOOKUP(J28,Tabla1[#All],4,FALSE),"")</f>
        <v/>
      </c>
      <c r="Z28" s="1" t="str">
        <f>IF(K28&lt;&gt;"",VLOOKUP(K28,Tabla1[#All],4,FALSE),"")</f>
        <v/>
      </c>
      <c r="AA28" s="1" t="str">
        <f>IF(L28&lt;&gt;"",VLOOKUP(L28,Tabla1[#All],4,FALSE),"")</f>
        <v/>
      </c>
      <c r="AB28" s="3" t="str">
        <f t="shared" si="1"/>
        <v>['HWLDP','left','Boiler','Hot-Water Loop Differential Pressure']</v>
      </c>
      <c r="AC28" s="3" t="str">
        <f t="shared" si="2"/>
        <v>,['HCVS','right','Boiler','Heating-Coil Valve Signal (%)']</v>
      </c>
      <c r="AD28" s="3" t="str">
        <f t="shared" si="2"/>
        <v/>
      </c>
      <c r="AE28" s="3" t="str">
        <f t="shared" si="2"/>
        <v/>
      </c>
      <c r="AF28" s="3" t="str">
        <f t="shared" si="2"/>
        <v/>
      </c>
    </row>
    <row r="29" spans="1:32" x14ac:dyDescent="0.25">
      <c r="A29">
        <v>19</v>
      </c>
      <c r="B29" t="str">
        <f t="shared" si="0"/>
        <v>if ($('#dparameters').html().trim()==19) { var dataparameter=[['OAT','left','Common zone','Outdoor-Air Temp (temp)'],['OADPS','right','Air handle unit','Outdoor-Air Damper Position Signal (%)'],['OAF','right','Air handle unit','Outdoor-Air Fraction temp'],['OM','right','Common zone','Occupancy Mode']]; }</v>
      </c>
      <c r="H29" t="s">
        <v>11</v>
      </c>
      <c r="I29" t="s">
        <v>30</v>
      </c>
      <c r="J29" t="s">
        <v>31</v>
      </c>
      <c r="K29" t="s">
        <v>29</v>
      </c>
      <c r="M29" s="1" t="str">
        <f>IF(H29&lt;&gt;"",VLOOKUP(H29,Tabla1[#All],2,FALSE),"")</f>
        <v>left</v>
      </c>
      <c r="N29" s="1" t="str">
        <f>IF(I29&lt;&gt;"",VLOOKUP(I29,Tabla1[#All],2,FALSE),"")</f>
        <v>right</v>
      </c>
      <c r="O29" s="1" t="str">
        <f>IF(J29&lt;&gt;"",VLOOKUP(J29,Tabla1[#All],2,FALSE),"")</f>
        <v>right</v>
      </c>
      <c r="P29" s="1" t="str">
        <f>IF(K29&lt;&gt;"",VLOOKUP(K29,Tabla1[#All],2,FALSE),"")</f>
        <v>right</v>
      </c>
      <c r="Q29" s="1" t="str">
        <f>IF(L29&lt;&gt;"",VLOOKUP(L29,Tabla1[#All],2,FALSE),"")</f>
        <v/>
      </c>
      <c r="R29" s="4" t="str">
        <f>IF(H29&lt;&gt;"",VLOOKUP(H29,Tabla1[#All],3,FALSE),"")</f>
        <v>Common zone</v>
      </c>
      <c r="S29" s="4" t="str">
        <f>IF(I29&lt;&gt;"",VLOOKUP(I29,Tabla1[#All],3,FALSE),"")</f>
        <v>Air handle unit</v>
      </c>
      <c r="T29" s="4" t="str">
        <f>IF(J29&lt;&gt;"",VLOOKUP(J29,Tabla1[#All],3,FALSE),"")</f>
        <v>Air handle unit</v>
      </c>
      <c r="U29" s="4" t="str">
        <f>IF(K29&lt;&gt;"",VLOOKUP(K29,Tabla1[#All],3,FALSE),"")</f>
        <v>Common zone</v>
      </c>
      <c r="V29" s="4" t="str">
        <f>IF(L29&lt;&gt;"",VLOOKUP(L29,Tabla1[#All],3,FALSE),"")</f>
        <v/>
      </c>
      <c r="W29" s="1" t="str">
        <f>IF(H29&lt;&gt;"",VLOOKUP(H29,Tabla1[#All],4,FALSE),"")</f>
        <v>Outdoor-Air Temp (temp)</v>
      </c>
      <c r="X29" s="1" t="str">
        <f>IF(I29&lt;&gt;"",VLOOKUP(I29,Tabla1[#All],4,FALSE),"")</f>
        <v>Outdoor-Air Damper Position Signal (%)</v>
      </c>
      <c r="Y29" s="1" t="str">
        <f>IF(J29&lt;&gt;"",VLOOKUP(J29,Tabla1[#All],4,FALSE),"")</f>
        <v>Outdoor-Air Fraction temp</v>
      </c>
      <c r="Z29" s="1" t="str">
        <f>IF(K29&lt;&gt;"",VLOOKUP(K29,Tabla1[#All],4,FALSE),"")</f>
        <v>Occupancy Mode</v>
      </c>
      <c r="AA29" s="1" t="str">
        <f>IF(L29&lt;&gt;"",VLOOKUP(L29,Tabla1[#All],4,FALSE),"")</f>
        <v/>
      </c>
      <c r="AB29" s="3" t="str">
        <f t="shared" si="1"/>
        <v>['OAT','left','Common zone','Outdoor-Air Temp (temp)']</v>
      </c>
      <c r="AC29" s="3" t="str">
        <f t="shared" si="2"/>
        <v>,['OADPS','right','Air handle unit','Outdoor-Air Damper Position Signal (%)']</v>
      </c>
      <c r="AD29" s="3" t="str">
        <f t="shared" si="2"/>
        <v>,['OAF','right','Air handle unit','Outdoor-Air Fraction temp']</v>
      </c>
      <c r="AE29" s="3" t="str">
        <f t="shared" si="2"/>
        <v>,['OM','right','Common zone','Occupancy Mode']</v>
      </c>
      <c r="AF29" s="3" t="str">
        <f t="shared" si="2"/>
        <v/>
      </c>
    </row>
    <row r="30" spans="1:32" x14ac:dyDescent="0.25">
      <c r="A30">
        <v>20</v>
      </c>
      <c r="B30" t="str">
        <f t="shared" si="0"/>
        <v>if ($('#dparameters').html().trim()==20) { var dataparameter=[['OAT','left','Common zone','Outdoor-Air Temp (temp)'],['OADPS','right','Air handle unit','Outdoor-Air Damper Position Signal (%)'],['OM','right','Common zone','Occupancy Mode']]; }</v>
      </c>
      <c r="H30" t="s">
        <v>11</v>
      </c>
      <c r="I30" t="s">
        <v>30</v>
      </c>
      <c r="J30" t="s">
        <v>29</v>
      </c>
      <c r="M30" s="1" t="str">
        <f>IF(H30&lt;&gt;"",VLOOKUP(H30,Tabla1[#All],2,FALSE),"")</f>
        <v>left</v>
      </c>
      <c r="N30" s="1" t="str">
        <f>IF(I30&lt;&gt;"",VLOOKUP(I30,Tabla1[#All],2,FALSE),"")</f>
        <v>right</v>
      </c>
      <c r="O30" s="1" t="str">
        <f>IF(J30&lt;&gt;"",VLOOKUP(J30,Tabla1[#All],2,FALSE),"")</f>
        <v>right</v>
      </c>
      <c r="P30" s="1" t="str">
        <f>IF(K30&lt;&gt;"",VLOOKUP(K30,Tabla1[#All],2,FALSE),"")</f>
        <v/>
      </c>
      <c r="Q30" s="1" t="str">
        <f>IF(L30&lt;&gt;"",VLOOKUP(L30,Tabla1[#All],2,FALSE),"")</f>
        <v/>
      </c>
      <c r="R30" s="4" t="str">
        <f>IF(H30&lt;&gt;"",VLOOKUP(H30,Tabla1[#All],3,FALSE),"")</f>
        <v>Common zone</v>
      </c>
      <c r="S30" s="4" t="str">
        <f>IF(I30&lt;&gt;"",VLOOKUP(I30,Tabla1[#All],3,FALSE),"")</f>
        <v>Air handle unit</v>
      </c>
      <c r="T30" s="4" t="str">
        <f>IF(J30&lt;&gt;"",VLOOKUP(J30,Tabla1[#All],3,FALSE),"")</f>
        <v>Common zone</v>
      </c>
      <c r="U30" s="4" t="str">
        <f>IF(K30&lt;&gt;"",VLOOKUP(K30,Tabla1[#All],3,FALSE),"")</f>
        <v/>
      </c>
      <c r="V30" s="4" t="str">
        <f>IF(L30&lt;&gt;"",VLOOKUP(L30,Tabla1[#All],3,FALSE),"")</f>
        <v/>
      </c>
      <c r="W30" s="1" t="str">
        <f>IF(H30&lt;&gt;"",VLOOKUP(H30,Tabla1[#All],4,FALSE),"")</f>
        <v>Outdoor-Air Temp (temp)</v>
      </c>
      <c r="X30" s="1" t="str">
        <f>IF(I30&lt;&gt;"",VLOOKUP(I30,Tabla1[#All],4,FALSE),"")</f>
        <v>Outdoor-Air Damper Position Signal (%)</v>
      </c>
      <c r="Y30" s="1" t="str">
        <f>IF(J30&lt;&gt;"",VLOOKUP(J30,Tabla1[#All],4,FALSE),"")</f>
        <v>Occupancy Mode</v>
      </c>
      <c r="Z30" s="1" t="str">
        <f>IF(K30&lt;&gt;"",VLOOKUP(K30,Tabla1[#All],4,FALSE),"")</f>
        <v/>
      </c>
      <c r="AA30" s="1" t="str">
        <f>IF(L30&lt;&gt;"",VLOOKUP(L30,Tabla1[#All],4,FALSE),"")</f>
        <v/>
      </c>
      <c r="AB30" s="3" t="str">
        <f t="shared" si="1"/>
        <v>['OAT','left','Common zone','Outdoor-Air Temp (temp)']</v>
      </c>
      <c r="AC30" s="3" t="str">
        <f t="shared" si="2"/>
        <v>,['OADPS','right','Air handle unit','Outdoor-Air Damper Position Signal (%)']</v>
      </c>
      <c r="AD30" s="3" t="str">
        <f t="shared" si="2"/>
        <v>,['OM','right','Common zone','Occupancy Mode']</v>
      </c>
      <c r="AE30" s="3" t="str">
        <f t="shared" si="2"/>
        <v/>
      </c>
      <c r="AF30" s="3" t="str">
        <f t="shared" si="2"/>
        <v/>
      </c>
    </row>
    <row r="31" spans="1:32" x14ac:dyDescent="0.25">
      <c r="A31">
        <v>21</v>
      </c>
      <c r="B31" t="str">
        <f t="shared" si="0"/>
        <v>if ($('#dparameters').html().trim()==21) { var dataparameter=[['DSP','left','Air handle unit','Duct Static Pressure'],['DSPSP','left','Air handle unit','Duct Static Pressure Set Point']]; }</v>
      </c>
      <c r="H31" t="s">
        <v>6</v>
      </c>
      <c r="I31" t="s">
        <v>25</v>
      </c>
      <c r="M31" s="1" t="str">
        <f>IF(H31&lt;&gt;"",VLOOKUP(H31,Tabla1[#All],2,FALSE),"")</f>
        <v>left</v>
      </c>
      <c r="N31" s="1" t="str">
        <f>IF(I31&lt;&gt;"",VLOOKUP(I31,Tabla1[#All],2,FALSE),"")</f>
        <v>left</v>
      </c>
      <c r="O31" s="1" t="str">
        <f>IF(J31&lt;&gt;"",VLOOKUP(J31,Tabla1[#All],2,FALSE),"")</f>
        <v/>
      </c>
      <c r="P31" s="1" t="str">
        <f>IF(K31&lt;&gt;"",VLOOKUP(K31,Tabla1[#All],2,FALSE),"")</f>
        <v/>
      </c>
      <c r="Q31" s="1" t="str">
        <f>IF(L31&lt;&gt;"",VLOOKUP(L31,Tabla1[#All],2,FALSE),"")</f>
        <v/>
      </c>
      <c r="R31" s="4" t="str">
        <f>IF(H31&lt;&gt;"",VLOOKUP(H31,Tabla1[#All],3,FALSE),"")</f>
        <v>Air handle unit</v>
      </c>
      <c r="S31" s="4" t="str">
        <f>IF(I31&lt;&gt;"",VLOOKUP(I31,Tabla1[#All],3,FALSE),"")</f>
        <v>Air handle unit</v>
      </c>
      <c r="T31" s="4" t="str">
        <f>IF(J31&lt;&gt;"",VLOOKUP(J31,Tabla1[#All],3,FALSE),"")</f>
        <v/>
      </c>
      <c r="U31" s="4" t="str">
        <f>IF(K31&lt;&gt;"",VLOOKUP(K31,Tabla1[#All],3,FALSE),"")</f>
        <v/>
      </c>
      <c r="V31" s="4" t="str">
        <f>IF(L31&lt;&gt;"",VLOOKUP(L31,Tabla1[#All],3,FALSE),"")</f>
        <v/>
      </c>
      <c r="W31" s="1" t="str">
        <f>IF(H31&lt;&gt;"",VLOOKUP(H31,Tabla1[#All],4,FALSE),"")</f>
        <v>Duct Static Pressure</v>
      </c>
      <c r="X31" s="1" t="str">
        <f>IF(I31&lt;&gt;"",VLOOKUP(I31,Tabla1[#All],4,FALSE),"")</f>
        <v>Duct Static Pressure Set Point</v>
      </c>
      <c r="Y31" s="1" t="str">
        <f>IF(J31&lt;&gt;"",VLOOKUP(J31,Tabla1[#All],4,FALSE),"")</f>
        <v/>
      </c>
      <c r="Z31" s="1" t="str">
        <f>IF(K31&lt;&gt;"",VLOOKUP(K31,Tabla1[#All],4,FALSE),"")</f>
        <v/>
      </c>
      <c r="AA31" s="1" t="str">
        <f>IF(L31&lt;&gt;"",VLOOKUP(L31,Tabla1[#All],4,FALSE),"")</f>
        <v/>
      </c>
      <c r="AB31" s="3" t="str">
        <f t="shared" si="1"/>
        <v>['DSP','left','Air handle unit','Duct Static Pressure']</v>
      </c>
      <c r="AC31" s="3" t="str">
        <f t="shared" si="2"/>
        <v>,['DSPSP','left','Air handle unit','Duct Static Pressure Set Point']</v>
      </c>
      <c r="AD31" s="3" t="str">
        <f t="shared" si="2"/>
        <v/>
      </c>
      <c r="AE31" s="3" t="str">
        <f t="shared" si="2"/>
        <v/>
      </c>
      <c r="AF31" s="3" t="str">
        <f t="shared" si="2"/>
        <v/>
      </c>
    </row>
    <row r="32" spans="1:32" x14ac:dyDescent="0.25">
      <c r="A32">
        <v>22</v>
      </c>
      <c r="B32" t="str">
        <f t="shared" si="0"/>
        <v>if ($('#dparameters').html().trim()==22) { var dataparameter=[['DSP','left','Air handle unit','Duct Static Pressure']]; }</v>
      </c>
      <c r="H32" t="s">
        <v>6</v>
      </c>
      <c r="M32" s="1" t="str">
        <f>IF(H32&lt;&gt;"",VLOOKUP(H32,Tabla1[#All],2,FALSE),"")</f>
        <v>left</v>
      </c>
      <c r="N32" s="1" t="str">
        <f>IF(I32&lt;&gt;"",VLOOKUP(I32,Tabla1[#All],2,FALSE),"")</f>
        <v/>
      </c>
      <c r="O32" s="1" t="str">
        <f>IF(J32&lt;&gt;"",VLOOKUP(J32,Tabla1[#All],2,FALSE),"")</f>
        <v/>
      </c>
      <c r="P32" s="1" t="str">
        <f>IF(K32&lt;&gt;"",VLOOKUP(K32,Tabla1[#All],2,FALSE),"")</f>
        <v/>
      </c>
      <c r="Q32" s="1" t="str">
        <f>IF(L32&lt;&gt;"",VLOOKUP(L32,Tabla1[#All],2,FALSE),"")</f>
        <v/>
      </c>
      <c r="R32" s="4" t="str">
        <f>IF(H32&lt;&gt;"",VLOOKUP(H32,Tabla1[#All],3,FALSE),"")</f>
        <v>Air handle unit</v>
      </c>
      <c r="S32" s="4" t="str">
        <f>IF(I32&lt;&gt;"",VLOOKUP(I32,Tabla1[#All],3,FALSE),"")</f>
        <v/>
      </c>
      <c r="T32" s="4" t="str">
        <f>IF(J32&lt;&gt;"",VLOOKUP(J32,Tabla1[#All],3,FALSE),"")</f>
        <v/>
      </c>
      <c r="U32" s="4" t="str">
        <f>IF(K32&lt;&gt;"",VLOOKUP(K32,Tabla1[#All],3,FALSE),"")</f>
        <v/>
      </c>
      <c r="V32" s="4" t="str">
        <f>IF(L32&lt;&gt;"",VLOOKUP(L32,Tabla1[#All],3,FALSE),"")</f>
        <v/>
      </c>
      <c r="W32" s="1" t="str">
        <f>IF(H32&lt;&gt;"",VLOOKUP(H32,Tabla1[#All],4,FALSE),"")</f>
        <v>Duct Static Pressure</v>
      </c>
      <c r="X32" s="1" t="str">
        <f>IF(I32&lt;&gt;"",VLOOKUP(I32,Tabla1[#All],4,FALSE),"")</f>
        <v/>
      </c>
      <c r="Y32" s="1" t="str">
        <f>IF(J32&lt;&gt;"",VLOOKUP(J32,Tabla1[#All],4,FALSE),"")</f>
        <v/>
      </c>
      <c r="Z32" s="1" t="str">
        <f>IF(K32&lt;&gt;"",VLOOKUP(K32,Tabla1[#All],4,FALSE),"")</f>
        <v/>
      </c>
      <c r="AA32" s="1" t="str">
        <f>IF(L32&lt;&gt;"",VLOOKUP(L32,Tabla1[#All],4,FALSE),"")</f>
        <v/>
      </c>
      <c r="AB32" s="3" t="str">
        <f t="shared" si="1"/>
        <v>['DSP','left','Air handle unit','Duct Static Pressure']</v>
      </c>
      <c r="AC32" s="3" t="str">
        <f t="shared" si="2"/>
        <v/>
      </c>
      <c r="AD32" s="3" t="str">
        <f t="shared" si="2"/>
        <v/>
      </c>
      <c r="AE32" s="3" t="str">
        <f t="shared" si="2"/>
        <v/>
      </c>
      <c r="AF32" s="3" t="str">
        <f t="shared" si="2"/>
        <v/>
      </c>
    </row>
    <row r="33" spans="1:32" x14ac:dyDescent="0.25">
      <c r="A33">
        <v>23</v>
      </c>
      <c r="B33" t="str">
        <f t="shared" si="0"/>
        <v>if ($('#dparameters').html().trim()==23) { var dataparameter=[['VAVDPSP','right','0','VAV Damper Position Set Point (%)']]; }</v>
      </c>
      <c r="H33" s="2" t="s">
        <v>34</v>
      </c>
      <c r="M33" s="1" t="str">
        <f>IF(H33&lt;&gt;"",VLOOKUP(H33,Tabla1[#All],2,FALSE),"")</f>
        <v>right</v>
      </c>
      <c r="N33" s="1" t="str">
        <f>IF(I33&lt;&gt;"",VLOOKUP(I33,Tabla1[#All],2,FALSE),"")</f>
        <v/>
      </c>
      <c r="O33" s="1" t="str">
        <f>IF(J33&lt;&gt;"",VLOOKUP(J33,Tabla1[#All],2,FALSE),"")</f>
        <v/>
      </c>
      <c r="P33" s="1" t="str">
        <f>IF(K33&lt;&gt;"",VLOOKUP(K33,Tabla1[#All],2,FALSE),"")</f>
        <v/>
      </c>
      <c r="Q33" s="1" t="str">
        <f>IF(L33&lt;&gt;"",VLOOKUP(L33,Tabla1[#All],2,FALSE),"")</f>
        <v/>
      </c>
      <c r="R33" s="4">
        <f>IF(H33&lt;&gt;"",VLOOKUP(H33,Tabla1[#All],3,FALSE),"")</f>
        <v>0</v>
      </c>
      <c r="S33" s="4" t="str">
        <f>IF(I33&lt;&gt;"",VLOOKUP(I33,Tabla1[#All],3,FALSE),"")</f>
        <v/>
      </c>
      <c r="T33" s="4" t="str">
        <f>IF(J33&lt;&gt;"",VLOOKUP(J33,Tabla1[#All],3,FALSE),"")</f>
        <v/>
      </c>
      <c r="U33" s="4" t="str">
        <f>IF(K33&lt;&gt;"",VLOOKUP(K33,Tabla1[#All],3,FALSE),"")</f>
        <v/>
      </c>
      <c r="V33" s="4" t="str">
        <f>IF(L33&lt;&gt;"",VLOOKUP(L33,Tabla1[#All],3,FALSE),"")</f>
        <v/>
      </c>
      <c r="W33" s="1" t="str">
        <f>IF(H33&lt;&gt;"",VLOOKUP(H33,Tabla1[#All],4,FALSE),"")</f>
        <v>VAV Damper Position Set Point (%)</v>
      </c>
      <c r="X33" s="1" t="str">
        <f>IF(I33&lt;&gt;"",VLOOKUP(I33,Tabla1[#All],4,FALSE),"")</f>
        <v/>
      </c>
      <c r="Y33" s="1" t="str">
        <f>IF(J33&lt;&gt;"",VLOOKUP(J33,Tabla1[#All],4,FALSE),"")</f>
        <v/>
      </c>
      <c r="Z33" s="1" t="str">
        <f>IF(K33&lt;&gt;"",VLOOKUP(K33,Tabla1[#All],4,FALSE),"")</f>
        <v/>
      </c>
      <c r="AA33" s="1" t="str">
        <f>IF(L33&lt;&gt;"",VLOOKUP(L33,Tabla1[#All],4,FALSE),"")</f>
        <v/>
      </c>
      <c r="AB33" s="3" t="str">
        <f t="shared" si="1"/>
        <v>['VAVDPSP','right','0','VAV Damper Position Set Point (%)']</v>
      </c>
      <c r="AC33" s="3" t="str">
        <f t="shared" si="2"/>
        <v/>
      </c>
      <c r="AD33" s="3" t="str">
        <f t="shared" si="2"/>
        <v/>
      </c>
      <c r="AE33" s="3" t="str">
        <f t="shared" si="2"/>
        <v/>
      </c>
      <c r="AF33" s="3" t="str">
        <f t="shared" si="2"/>
        <v/>
      </c>
    </row>
    <row r="34" spans="1:32" x14ac:dyDescent="0.25">
      <c r="A34">
        <v>24</v>
      </c>
      <c r="B34" t="str">
        <f t="shared" si="0"/>
        <v>if ($('#dparameters').html().trim()==24) { var dataparameter=[['DAT','left','Air handle unit','Discharge-Air Temp'],['DATSP','left','Air handle unit','Discharge-Air Temp Set Point']]; }</v>
      </c>
      <c r="H34" t="s">
        <v>13</v>
      </c>
      <c r="I34" t="s">
        <v>24</v>
      </c>
      <c r="M34" s="1" t="str">
        <f>IF(H34&lt;&gt;"",VLOOKUP(H34,Tabla1[#All],2,FALSE),"")</f>
        <v>left</v>
      </c>
      <c r="N34" s="1" t="str">
        <f>IF(I34&lt;&gt;"",VLOOKUP(I34,Tabla1[#All],2,FALSE),"")</f>
        <v>left</v>
      </c>
      <c r="O34" s="1" t="str">
        <f>IF(J34&lt;&gt;"",VLOOKUP(J34,Tabla1[#All],2,FALSE),"")</f>
        <v/>
      </c>
      <c r="P34" s="1" t="str">
        <f>IF(K34&lt;&gt;"",VLOOKUP(K34,Tabla1[#All],2,FALSE),"")</f>
        <v/>
      </c>
      <c r="Q34" s="1" t="str">
        <f>IF(L34&lt;&gt;"",VLOOKUP(L34,Tabla1[#All],2,FALSE),"")</f>
        <v/>
      </c>
      <c r="R34" s="4" t="str">
        <f>IF(H34&lt;&gt;"",VLOOKUP(H34,Tabla1[#All],3,FALSE),"")</f>
        <v>Air handle unit</v>
      </c>
      <c r="S34" s="4" t="str">
        <f>IF(I34&lt;&gt;"",VLOOKUP(I34,Tabla1[#All],3,FALSE),"")</f>
        <v>Air handle unit</v>
      </c>
      <c r="T34" s="4" t="str">
        <f>IF(J34&lt;&gt;"",VLOOKUP(J34,Tabla1[#All],3,FALSE),"")</f>
        <v/>
      </c>
      <c r="U34" s="4" t="str">
        <f>IF(K34&lt;&gt;"",VLOOKUP(K34,Tabla1[#All],3,FALSE),"")</f>
        <v/>
      </c>
      <c r="V34" s="4" t="str">
        <f>IF(L34&lt;&gt;"",VLOOKUP(L34,Tabla1[#All],3,FALSE),"")</f>
        <v/>
      </c>
      <c r="W34" s="1" t="str">
        <f>IF(H34&lt;&gt;"",VLOOKUP(H34,Tabla1[#All],4,FALSE),"")</f>
        <v>Discharge-Air Temp</v>
      </c>
      <c r="X34" s="1" t="str">
        <f>IF(I34&lt;&gt;"",VLOOKUP(I34,Tabla1[#All],4,FALSE),"")</f>
        <v>Discharge-Air Temp Set Point</v>
      </c>
      <c r="Y34" s="1" t="str">
        <f>IF(J34&lt;&gt;"",VLOOKUP(J34,Tabla1[#All],4,FALSE),"")</f>
        <v/>
      </c>
      <c r="Z34" s="1" t="str">
        <f>IF(K34&lt;&gt;"",VLOOKUP(K34,Tabla1[#All],4,FALSE),"")</f>
        <v/>
      </c>
      <c r="AA34" s="1" t="str">
        <f>IF(L34&lt;&gt;"",VLOOKUP(L34,Tabla1[#All],4,FALSE),"")</f>
        <v/>
      </c>
      <c r="AB34" s="3" t="str">
        <f t="shared" si="1"/>
        <v>['DAT','left','Air handle unit','Discharge-Air Temp']</v>
      </c>
      <c r="AC34" s="3" t="str">
        <f t="shared" si="2"/>
        <v>,['DATSP','left','Air handle unit','Discharge-Air Temp Set Point']</v>
      </c>
      <c r="AD34" s="3" t="str">
        <f t="shared" si="2"/>
        <v/>
      </c>
      <c r="AE34" s="3" t="str">
        <f t="shared" si="2"/>
        <v/>
      </c>
      <c r="AF34" s="3" t="str">
        <f t="shared" si="2"/>
        <v/>
      </c>
    </row>
    <row r="35" spans="1:32" x14ac:dyDescent="0.25">
      <c r="A35">
        <v>25</v>
      </c>
      <c r="B35" t="str">
        <f t="shared" si="0"/>
        <v>if ($('#dparameters').html().trim()==25) { var dataparameter=[['DAT','left','Air handle unit','Discharge-Air Temp'],['DATSP','left','Air handle unit','Discharge-Air Temp Set Point'],['OAT','left','Common zone','Outdoor-Air Temp (temp)']]; }</v>
      </c>
      <c r="H35" t="s">
        <v>13</v>
      </c>
      <c r="I35" t="s">
        <v>24</v>
      </c>
      <c r="J35" t="s">
        <v>11</v>
      </c>
      <c r="M35" s="1" t="str">
        <f>IF(H35&lt;&gt;"",VLOOKUP(H35,Tabla1[#All],2,FALSE),"")</f>
        <v>left</v>
      </c>
      <c r="N35" s="1" t="str">
        <f>IF(I35&lt;&gt;"",VLOOKUP(I35,Tabla1[#All],2,FALSE),"")</f>
        <v>left</v>
      </c>
      <c r="O35" s="1" t="str">
        <f>IF(J35&lt;&gt;"",VLOOKUP(J35,Tabla1[#All],2,FALSE),"")</f>
        <v>left</v>
      </c>
      <c r="P35" s="1" t="str">
        <f>IF(K35&lt;&gt;"",VLOOKUP(K35,Tabla1[#All],2,FALSE),"")</f>
        <v/>
      </c>
      <c r="Q35" s="1" t="str">
        <f>IF(L35&lt;&gt;"",VLOOKUP(L35,Tabla1[#All],2,FALSE),"")</f>
        <v/>
      </c>
      <c r="R35" s="4" t="str">
        <f>IF(H35&lt;&gt;"",VLOOKUP(H35,Tabla1[#All],3,FALSE),"")</f>
        <v>Air handle unit</v>
      </c>
      <c r="S35" s="4" t="str">
        <f>IF(I35&lt;&gt;"",VLOOKUP(I35,Tabla1[#All],3,FALSE),"")</f>
        <v>Air handle unit</v>
      </c>
      <c r="T35" s="4" t="str">
        <f>IF(J35&lt;&gt;"",VLOOKUP(J35,Tabla1[#All],3,FALSE),"")</f>
        <v>Common zone</v>
      </c>
      <c r="U35" s="4" t="str">
        <f>IF(K35&lt;&gt;"",VLOOKUP(K35,Tabla1[#All],3,FALSE),"")</f>
        <v/>
      </c>
      <c r="V35" s="4" t="str">
        <f>IF(L35&lt;&gt;"",VLOOKUP(L35,Tabla1[#All],3,FALSE),"")</f>
        <v/>
      </c>
      <c r="W35" s="1" t="str">
        <f>IF(H35&lt;&gt;"",VLOOKUP(H35,Tabla1[#All],4,FALSE),"")</f>
        <v>Discharge-Air Temp</v>
      </c>
      <c r="X35" s="1" t="str">
        <f>IF(I35&lt;&gt;"",VLOOKUP(I35,Tabla1[#All],4,FALSE),"")</f>
        <v>Discharge-Air Temp Set Point</v>
      </c>
      <c r="Y35" s="1" t="str">
        <f>IF(J35&lt;&gt;"",VLOOKUP(J35,Tabla1[#All],4,FALSE),"")</f>
        <v>Outdoor-Air Temp (temp)</v>
      </c>
      <c r="Z35" s="1" t="str">
        <f>IF(K35&lt;&gt;"",VLOOKUP(K35,Tabla1[#All],4,FALSE),"")</f>
        <v/>
      </c>
      <c r="AA35" s="1" t="str">
        <f>IF(L35&lt;&gt;"",VLOOKUP(L35,Tabla1[#All],4,FALSE),"")</f>
        <v/>
      </c>
      <c r="AB35" s="3" t="str">
        <f t="shared" si="1"/>
        <v>['DAT','left','Air handle unit','Discharge-Air Temp']</v>
      </c>
      <c r="AC35" s="3" t="str">
        <f t="shared" si="2"/>
        <v>,['DATSP','left','Air handle unit','Discharge-Air Temp Set Point']</v>
      </c>
      <c r="AD35" s="3" t="str">
        <f t="shared" si="2"/>
        <v>,['OAT','left','Common zone','Outdoor-Air Temp (temp)']</v>
      </c>
      <c r="AE35" s="3" t="str">
        <f t="shared" si="2"/>
        <v/>
      </c>
      <c r="AF35" s="3" t="str">
        <f t="shared" si="2"/>
        <v/>
      </c>
    </row>
    <row r="36" spans="1:32" x14ac:dyDescent="0.25">
      <c r="A36">
        <v>26</v>
      </c>
      <c r="B36" t="str">
        <f t="shared" si="0"/>
        <v>if ($('#dparameters').html().trim()==26) { var dataparameter=[['ZRVS','right','Common zone','Zone Reheat Valve Signal (%)']]; }</v>
      </c>
      <c r="H36" t="s">
        <v>7</v>
      </c>
      <c r="M36" s="1" t="str">
        <f>IF(H36&lt;&gt;"",VLOOKUP(H36,Tabla1[#All],2,FALSE),"")</f>
        <v>right</v>
      </c>
      <c r="N36" s="1" t="str">
        <f>IF(I36&lt;&gt;"",VLOOKUP(I36,Tabla1[#All],2,FALSE),"")</f>
        <v/>
      </c>
      <c r="O36" s="1" t="str">
        <f>IF(J36&lt;&gt;"",VLOOKUP(J36,Tabla1[#All],2,FALSE),"")</f>
        <v/>
      </c>
      <c r="P36" s="1" t="str">
        <f>IF(K36&lt;&gt;"",VLOOKUP(K36,Tabla1[#All],2,FALSE),"")</f>
        <v/>
      </c>
      <c r="Q36" s="1" t="str">
        <f>IF(L36&lt;&gt;"",VLOOKUP(L36,Tabla1[#All],2,FALSE),"")</f>
        <v/>
      </c>
      <c r="R36" s="4" t="str">
        <f>IF(H36&lt;&gt;"",VLOOKUP(H36,Tabla1[#All],3,FALSE),"")</f>
        <v>Common zone</v>
      </c>
      <c r="S36" s="4" t="str">
        <f>IF(I36&lt;&gt;"",VLOOKUP(I36,Tabla1[#All],3,FALSE),"")</f>
        <v/>
      </c>
      <c r="T36" s="4" t="str">
        <f>IF(J36&lt;&gt;"",VLOOKUP(J36,Tabla1[#All],3,FALSE),"")</f>
        <v/>
      </c>
      <c r="U36" s="4" t="str">
        <f>IF(K36&lt;&gt;"",VLOOKUP(K36,Tabla1[#All],3,FALSE),"")</f>
        <v/>
      </c>
      <c r="V36" s="4" t="str">
        <f>IF(L36&lt;&gt;"",VLOOKUP(L36,Tabla1[#All],3,FALSE),"")</f>
        <v/>
      </c>
      <c r="W36" s="1" t="str">
        <f>IF(H36&lt;&gt;"",VLOOKUP(H36,Tabla1[#All],4,FALSE),"")</f>
        <v>Zone Reheat Valve Signal (%)</v>
      </c>
      <c r="X36" s="1" t="str">
        <f>IF(I36&lt;&gt;"",VLOOKUP(I36,Tabla1[#All],4,FALSE),"")</f>
        <v/>
      </c>
      <c r="Y36" s="1" t="str">
        <f>IF(J36&lt;&gt;"",VLOOKUP(J36,Tabla1[#All],4,FALSE),"")</f>
        <v/>
      </c>
      <c r="Z36" s="1" t="str">
        <f>IF(K36&lt;&gt;"",VLOOKUP(K36,Tabla1[#All],4,FALSE),"")</f>
        <v/>
      </c>
      <c r="AA36" s="1" t="str">
        <f>IF(L36&lt;&gt;"",VLOOKUP(L36,Tabla1[#All],4,FALSE),"")</f>
        <v/>
      </c>
      <c r="AB36" s="3" t="str">
        <f t="shared" si="1"/>
        <v>['ZRVS','right','Common zone','Zone Reheat Valve Signal (%)']</v>
      </c>
      <c r="AC36" s="3" t="str">
        <f t="shared" si="2"/>
        <v/>
      </c>
      <c r="AD36" s="3" t="str">
        <f t="shared" si="2"/>
        <v/>
      </c>
      <c r="AE36" s="3" t="str">
        <f t="shared" si="2"/>
        <v/>
      </c>
      <c r="AF36" s="3" t="str">
        <f t="shared" si="2"/>
        <v/>
      </c>
    </row>
    <row r="37" spans="1:32" x14ac:dyDescent="0.25">
      <c r="A37">
        <v>27</v>
      </c>
      <c r="B37" t="str">
        <f t="shared" si="0"/>
        <v>if ($('#dparameters').html().trim()==27) { var dataparameter=[['DSP','left','Air handle unit','Duct Static Pressure']]; }</v>
      </c>
      <c r="H37" t="s">
        <v>6</v>
      </c>
      <c r="M37" s="1" t="str">
        <f>IF(H37&lt;&gt;"",VLOOKUP(H37,Tabla1[#All],2,FALSE),"")</f>
        <v>left</v>
      </c>
      <c r="N37" s="1" t="str">
        <f>IF(I37&lt;&gt;"",VLOOKUP(I37,Tabla1[#All],2,FALSE),"")</f>
        <v/>
      </c>
      <c r="O37" s="1" t="str">
        <f>IF(J37&lt;&gt;"",VLOOKUP(J37,Tabla1[#All],2,FALSE),"")</f>
        <v/>
      </c>
      <c r="P37" s="1" t="str">
        <f>IF(K37&lt;&gt;"",VLOOKUP(K37,Tabla1[#All],2,FALSE),"")</f>
        <v/>
      </c>
      <c r="Q37" s="1" t="str">
        <f>IF(L37&lt;&gt;"",VLOOKUP(L37,Tabla1[#All],2,FALSE),"")</f>
        <v/>
      </c>
      <c r="R37" s="4" t="str">
        <f>IF(H37&lt;&gt;"",VLOOKUP(H37,Tabla1[#All],3,FALSE),"")</f>
        <v>Air handle unit</v>
      </c>
      <c r="S37" s="4" t="str">
        <f>IF(I37&lt;&gt;"",VLOOKUP(I37,Tabla1[#All],3,FALSE),"")</f>
        <v/>
      </c>
      <c r="T37" s="4" t="str">
        <f>IF(J37&lt;&gt;"",VLOOKUP(J37,Tabla1[#All],3,FALSE),"")</f>
        <v/>
      </c>
      <c r="U37" s="4" t="str">
        <f>IF(K37&lt;&gt;"",VLOOKUP(K37,Tabla1[#All],3,FALSE),"")</f>
        <v/>
      </c>
      <c r="V37" s="4" t="str">
        <f>IF(L37&lt;&gt;"",VLOOKUP(L37,Tabla1[#All],3,FALSE),"")</f>
        <v/>
      </c>
      <c r="W37" s="1" t="str">
        <f>IF(H37&lt;&gt;"",VLOOKUP(H37,Tabla1[#All],4,FALSE),"")</f>
        <v>Duct Static Pressure</v>
      </c>
      <c r="X37" s="1" t="str">
        <f>IF(I37&lt;&gt;"",VLOOKUP(I37,Tabla1[#All],4,FALSE),"")</f>
        <v/>
      </c>
      <c r="Y37" s="1" t="str">
        <f>IF(J37&lt;&gt;"",VLOOKUP(J37,Tabla1[#All],4,FALSE),"")</f>
        <v/>
      </c>
      <c r="Z37" s="1" t="str">
        <f>IF(K37&lt;&gt;"",VLOOKUP(K37,Tabla1[#All],4,FALSE),"")</f>
        <v/>
      </c>
      <c r="AA37" s="1" t="str">
        <f>IF(L37&lt;&gt;"",VLOOKUP(L37,Tabla1[#All],4,FALSE),"")</f>
        <v/>
      </c>
      <c r="AB37" s="3" t="str">
        <f t="shared" si="1"/>
        <v>['DSP','left','Air handle unit','Duct Static Pressure']</v>
      </c>
      <c r="AC37" s="3" t="str">
        <f t="shared" si="2"/>
        <v/>
      </c>
      <c r="AD37" s="3" t="str">
        <f t="shared" si="2"/>
        <v/>
      </c>
      <c r="AE37" s="3" t="str">
        <f t="shared" si="2"/>
        <v/>
      </c>
      <c r="AF37" s="3" t="str">
        <f t="shared" si="2"/>
        <v/>
      </c>
    </row>
    <row r="38" spans="1:32" x14ac:dyDescent="0.25">
      <c r="A38">
        <v>28</v>
      </c>
      <c r="B38" t="str">
        <f t="shared" si="0"/>
        <v>if ($('#dparameters').html().trim()==28) { var dataparameter=[['SFS','right','Air handle unit','Supply Fan Status (on/off)']]; }</v>
      </c>
      <c r="H38" t="s">
        <v>8</v>
      </c>
      <c r="M38" s="1" t="str">
        <f>IF(H38&lt;&gt;"",VLOOKUP(H38,Tabla1[#All],2,FALSE),"")</f>
        <v>right</v>
      </c>
      <c r="N38" s="1" t="str">
        <f>IF(I38&lt;&gt;"",VLOOKUP(I38,Tabla1[#All],2,FALSE),"")</f>
        <v/>
      </c>
      <c r="O38" s="1" t="str">
        <f>IF(J38&lt;&gt;"",VLOOKUP(J38,Tabla1[#All],2,FALSE),"")</f>
        <v/>
      </c>
      <c r="P38" s="1" t="str">
        <f>IF(K38&lt;&gt;"",VLOOKUP(K38,Tabla1[#All],2,FALSE),"")</f>
        <v/>
      </c>
      <c r="Q38" s="1" t="str">
        <f>IF(L38&lt;&gt;"",VLOOKUP(L38,Tabla1[#All],2,FALSE),"")</f>
        <v/>
      </c>
      <c r="R38" s="4" t="str">
        <f>IF(H38&lt;&gt;"",VLOOKUP(H38,Tabla1[#All],3,FALSE),"")</f>
        <v>Air handle unit</v>
      </c>
      <c r="S38" s="4" t="str">
        <f>IF(I38&lt;&gt;"",VLOOKUP(I38,Tabla1[#All],3,FALSE),"")</f>
        <v/>
      </c>
      <c r="T38" s="4" t="str">
        <f>IF(J38&lt;&gt;"",VLOOKUP(J38,Tabla1[#All],3,FALSE),"")</f>
        <v/>
      </c>
      <c r="U38" s="4" t="str">
        <f>IF(K38&lt;&gt;"",VLOOKUP(K38,Tabla1[#All],3,FALSE),"")</f>
        <v/>
      </c>
      <c r="V38" s="4" t="str">
        <f>IF(L38&lt;&gt;"",VLOOKUP(L38,Tabla1[#All],3,FALSE),"")</f>
        <v/>
      </c>
      <c r="W38" s="1" t="str">
        <f>IF(H38&lt;&gt;"",VLOOKUP(H38,Tabla1[#All],4,FALSE),"")</f>
        <v>Supply Fan Status (on/off)</v>
      </c>
      <c r="X38" s="1" t="str">
        <f>IF(I38&lt;&gt;"",VLOOKUP(I38,Tabla1[#All],4,FALSE),"")</f>
        <v/>
      </c>
      <c r="Y38" s="1" t="str">
        <f>IF(J38&lt;&gt;"",VLOOKUP(J38,Tabla1[#All],4,FALSE),"")</f>
        <v/>
      </c>
      <c r="Z38" s="1" t="str">
        <f>IF(K38&lt;&gt;"",VLOOKUP(K38,Tabla1[#All],4,FALSE),"")</f>
        <v/>
      </c>
      <c r="AA38" s="1" t="str">
        <f>IF(L38&lt;&gt;"",VLOOKUP(L38,Tabla1[#All],4,FALSE),"")</f>
        <v/>
      </c>
      <c r="AB38" s="3" t="str">
        <f t="shared" si="1"/>
        <v>['SFS','right','Air handle unit','Supply Fan Status (on/off)']</v>
      </c>
      <c r="AC38" s="3" t="str">
        <f t="shared" si="2"/>
        <v/>
      </c>
      <c r="AD38" s="3" t="str">
        <f t="shared" si="2"/>
        <v/>
      </c>
      <c r="AE38" s="3" t="str">
        <f t="shared" si="2"/>
        <v/>
      </c>
      <c r="AF38" s="3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codes and names</vt:lpstr>
      <vt:lpstr>Hoja3</vt:lpstr>
      <vt:lpstr>js constructor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2013-11-10T11:07:15Z</dcterms:created>
  <dcterms:modified xsi:type="dcterms:W3CDTF">2014-02-12T07:48:15Z</dcterms:modified>
</cp:coreProperties>
</file>