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martChartv1\public\support files\"/>
    </mc:Choice>
  </mc:AlternateContent>
  <bookViews>
    <workbookView xWindow="0" yWindow="0" windowWidth="10200" windowHeight="4395" activeTab="2"/>
  </bookViews>
  <sheets>
    <sheet name="DB schema" sheetId="5" r:id="rId1"/>
    <sheet name="Operational tables" sheetId="2" r:id="rId2"/>
    <sheet name="definitive table" sheetId="6" r:id="rId3"/>
    <sheet name="Schema" sheetId="7" r:id="rId4"/>
    <sheet name="Non operational tabl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7" l="1"/>
  <c r="D5" i="7"/>
  <c r="D6" i="7"/>
  <c r="D7" i="7"/>
  <c r="D8" i="7"/>
  <c r="D9" i="7"/>
  <c r="D10" i="7"/>
  <c r="D11" i="7"/>
  <c r="D14" i="7"/>
  <c r="D15" i="7"/>
  <c r="D16" i="7"/>
  <c r="D17" i="7"/>
  <c r="D18" i="7"/>
  <c r="D21" i="7"/>
  <c r="D23" i="7"/>
  <c r="D27" i="7"/>
  <c r="D28" i="7"/>
  <c r="D29" i="7"/>
  <c r="D30" i="7"/>
  <c r="D31" i="7"/>
  <c r="D32" i="7"/>
  <c r="D33" i="7"/>
  <c r="D34" i="7"/>
  <c r="D35" i="7"/>
  <c r="D36" i="7"/>
  <c r="D38" i="7"/>
  <c r="D39" i="7"/>
  <c r="D40" i="7"/>
  <c r="D4" i="7"/>
  <c r="H3" i="6"/>
  <c r="H4" i="6"/>
  <c r="C6" i="7" s="1"/>
  <c r="H5" i="6"/>
  <c r="H6" i="6"/>
  <c r="C8" i="7" s="1"/>
  <c r="H7" i="6"/>
  <c r="H8" i="6"/>
  <c r="C10" i="7" s="1"/>
  <c r="H9" i="6"/>
  <c r="H10" i="6"/>
  <c r="C12" i="7" s="1"/>
  <c r="D12" i="7" s="1"/>
  <c r="H11" i="6"/>
  <c r="C13" i="7" s="1"/>
  <c r="D13" i="7" s="1"/>
  <c r="H12" i="6"/>
  <c r="C14" i="7" s="1"/>
  <c r="H13" i="6"/>
  <c r="H14" i="6"/>
  <c r="C16" i="7" s="1"/>
  <c r="H15" i="6"/>
  <c r="H16" i="6"/>
  <c r="C18" i="7" s="1"/>
  <c r="H17" i="6"/>
  <c r="C19" i="7" s="1"/>
  <c r="D19" i="7" s="1"/>
  <c r="H18" i="6"/>
  <c r="C20" i="7" s="1"/>
  <c r="D20" i="7" s="1"/>
  <c r="H19" i="6"/>
  <c r="H20" i="6"/>
  <c r="C22" i="7" s="1"/>
  <c r="D22" i="7" s="1"/>
  <c r="H21" i="6"/>
  <c r="H22" i="6"/>
  <c r="C24" i="7" s="1"/>
  <c r="D24" i="7" s="1"/>
  <c r="H23" i="6"/>
  <c r="H24" i="6"/>
  <c r="C26" i="7" s="1"/>
  <c r="D26" i="7" s="1"/>
  <c r="H25" i="6"/>
  <c r="H26" i="6"/>
  <c r="C28" i="7" s="1"/>
  <c r="H27" i="6"/>
  <c r="H28" i="6"/>
  <c r="C30" i="7" s="1"/>
  <c r="H29" i="6"/>
  <c r="H30" i="6"/>
  <c r="C32" i="7" s="1"/>
  <c r="H31" i="6"/>
  <c r="H32" i="6"/>
  <c r="C34" i="7" s="1"/>
  <c r="H33" i="6"/>
  <c r="H34" i="6"/>
  <c r="C36" i="7" s="1"/>
  <c r="H35" i="6"/>
  <c r="C37" i="7" s="1"/>
  <c r="D37" i="7" s="1"/>
  <c r="H2" i="6"/>
  <c r="C38" i="7"/>
  <c r="C39" i="7"/>
  <c r="C40" i="7"/>
  <c r="C5" i="7"/>
  <c r="C7" i="7"/>
  <c r="C9" i="7"/>
  <c r="C11" i="7"/>
  <c r="C15" i="7"/>
  <c r="C17" i="7"/>
  <c r="C21" i="7"/>
  <c r="C23" i="7"/>
  <c r="C25" i="7"/>
  <c r="D25" i="7" s="1"/>
  <c r="C27" i="7"/>
  <c r="C29" i="7"/>
  <c r="C31" i="7"/>
  <c r="C33" i="7"/>
  <c r="C35" i="7"/>
  <c r="C4" i="7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</calcChain>
</file>

<file path=xl/sharedStrings.xml><?xml version="1.0" encoding="utf-8"?>
<sst xmlns="http://schemas.openxmlformats.org/spreadsheetml/2006/main" count="403" uniqueCount="217">
  <si>
    <t>DSP</t>
  </si>
  <si>
    <t>ZRVS</t>
  </si>
  <si>
    <t>SFS</t>
  </si>
  <si>
    <t>ZT</t>
  </si>
  <si>
    <t>MAT</t>
  </si>
  <si>
    <t>OAT</t>
  </si>
  <si>
    <t>CCV</t>
  </si>
  <si>
    <t>DAT</t>
  </si>
  <si>
    <t>ChWST</t>
  </si>
  <si>
    <t>ChWRT</t>
  </si>
  <si>
    <t>HWST</t>
  </si>
  <si>
    <t>HWRT</t>
  </si>
  <si>
    <t>HWLDP</t>
  </si>
  <si>
    <t>ChWLDP</t>
  </si>
  <si>
    <t>ChWLDSP</t>
  </si>
  <si>
    <t>ChWSTSP</t>
  </si>
  <si>
    <t>ConskWH</t>
  </si>
  <si>
    <t>DATSP</t>
  </si>
  <si>
    <t>DSPSP</t>
  </si>
  <si>
    <t>HCVS</t>
  </si>
  <si>
    <t>HWLDPSP</t>
  </si>
  <si>
    <t>HWSTSP</t>
  </si>
  <si>
    <t>OM</t>
  </si>
  <si>
    <t>OADPS</t>
  </si>
  <si>
    <t>OAF</t>
  </si>
  <si>
    <t>RAT</t>
  </si>
  <si>
    <t>SFSpd</t>
  </si>
  <si>
    <t>VAVDPSP</t>
  </si>
  <si>
    <t>ZDPS</t>
  </si>
  <si>
    <t>ZONE</t>
  </si>
  <si>
    <t>Column name</t>
  </si>
  <si>
    <t>Description</t>
  </si>
  <si>
    <t>Chilled-Water Loop Differential Pressure</t>
  </si>
  <si>
    <t>Chilled-Water Loop Differential Pressure Set Point</t>
  </si>
  <si>
    <t>Chilled-Water Return Temp</t>
  </si>
  <si>
    <t>Chilled-Water Supply Temp</t>
  </si>
  <si>
    <t>Cooling-Coil Valve Signal (%)</t>
  </si>
  <si>
    <t>Duct Static Pressure</t>
  </si>
  <si>
    <t>Duct Static Pressure Set Point</t>
  </si>
  <si>
    <t>Heating-Coil Valve Signal (%)</t>
  </si>
  <si>
    <t>Hot-Water Loop Differential Pressure</t>
  </si>
  <si>
    <t>Hot-Water Loop Differential Pressure Set Point</t>
  </si>
  <si>
    <t>Hot-Water Return Temp</t>
  </si>
  <si>
    <t>Consumption kWH</t>
  </si>
  <si>
    <t>Discharge-Air Temp</t>
  </si>
  <si>
    <t>Discharge-Air Temp Set Point</t>
  </si>
  <si>
    <t>Hot-Water Supply Temp</t>
  </si>
  <si>
    <t>Hot-Water Supply Temp Set Point</t>
  </si>
  <si>
    <t>Mixed-Air Temp</t>
  </si>
  <si>
    <t>Occupancy Mode</t>
  </si>
  <si>
    <t>Outdoor-Air Damper Position Signal (%)</t>
  </si>
  <si>
    <t>Outdoor-Air Temp (temp)</t>
  </si>
  <si>
    <t>Return-Air Temp</t>
  </si>
  <si>
    <t>Supply Fan Status (on/off)</t>
  </si>
  <si>
    <t>VAV Damper Position Set Point (%)</t>
  </si>
  <si>
    <t>Zone Damper Position Signal (%)</t>
  </si>
  <si>
    <t>Zone Reheat Valve Signal (%)</t>
  </si>
  <si>
    <t>Zone Temperature</t>
  </si>
  <si>
    <t>Zone</t>
  </si>
  <si>
    <t>System</t>
  </si>
  <si>
    <t>Hot water valve position</t>
  </si>
  <si>
    <t>Comments</t>
  </si>
  <si>
    <t>High when occupied, zero if empty</t>
  </si>
  <si>
    <t>On - occupied / off - empty</t>
  </si>
  <si>
    <t>Closed when unnocuppied</t>
  </si>
  <si>
    <t>Damper closed while heating or unnocuppied. Dampers open wider when outdoor temperature is higher</t>
  </si>
  <si>
    <t>Outdoor-Air Fraction (%)</t>
  </si>
  <si>
    <t>Trigger value</t>
  </si>
  <si>
    <t>USELESS: a building contains many zones</t>
  </si>
  <si>
    <t>Air to be exhausted or reused. Air is reused if outdoor temp is high</t>
  </si>
  <si>
    <t>Delivered (hot) temp</t>
  </si>
  <si>
    <t>Delivered (cold) temp</t>
  </si>
  <si>
    <t>Chilled-Water Supply Temp set point</t>
  </si>
  <si>
    <t>Variable Air Volume. Trigger</t>
  </si>
  <si>
    <t>b. air handle unit</t>
  </si>
  <si>
    <t>c. water heater</t>
  </si>
  <si>
    <t>d. chiller</t>
  </si>
  <si>
    <t>1 / 0</t>
  </si>
  <si>
    <t>kWH</t>
  </si>
  <si>
    <t>Outside temperature</t>
  </si>
  <si>
    <t>Inside temperature</t>
  </si>
  <si>
    <t>Ratio: proportion of outer temperature used in return temperature</t>
  </si>
  <si>
    <t>Supply-Fan Speed (rpm)</t>
  </si>
  <si>
    <t>High when occupied, zero if unoccupied</t>
  </si>
  <si>
    <t>Cold water valve position</t>
  </si>
  <si>
    <t>Field</t>
  </si>
  <si>
    <t>table</t>
  </si>
  <si>
    <t>id</t>
  </si>
  <si>
    <t>unique user id</t>
  </si>
  <si>
    <t>email</t>
  </si>
  <si>
    <t>user email</t>
  </si>
  <si>
    <t>Comment</t>
  </si>
  <si>
    <t>Provided by client as: DB access, XML access (preferred) or JSON access</t>
  </si>
  <si>
    <t>name</t>
  </si>
  <si>
    <t>user name</t>
  </si>
  <si>
    <t>users</t>
  </si>
  <si>
    <t>surname</t>
  </si>
  <si>
    <t>user surname</t>
  </si>
  <si>
    <t>datasets</t>
  </si>
  <si>
    <t>unique id</t>
  </si>
  <si>
    <t>dataset name</t>
  </si>
  <si>
    <t>user_id</t>
  </si>
  <si>
    <t>foreing key</t>
  </si>
  <si>
    <t>Each user can create or update a dataset</t>
  </si>
  <si>
    <t>Dataset is parent of operational tables.  All operational table registers belongs to a dataset register</t>
  </si>
  <si>
    <t>a. external inputs</t>
  </si>
  <si>
    <t>Not so important.  Can lead to confusion</t>
  </si>
  <si>
    <t>a</t>
  </si>
  <si>
    <t>b</t>
  </si>
  <si>
    <t>c</t>
  </si>
  <si>
    <t>C1</t>
  </si>
  <si>
    <t>C2</t>
  </si>
  <si>
    <t>d</t>
  </si>
  <si>
    <t>c3</t>
  </si>
  <si>
    <t>a01OM</t>
  </si>
  <si>
    <t>a02OAT</t>
  </si>
  <si>
    <t>a03ZT</t>
  </si>
  <si>
    <t>a04ZONE</t>
  </si>
  <si>
    <t>a05ConskWH</t>
  </si>
  <si>
    <t>b01ZRVS</t>
  </si>
  <si>
    <t>b02DAT</t>
  </si>
  <si>
    <t>b03DATSP</t>
  </si>
  <si>
    <t>b04DSP</t>
  </si>
  <si>
    <t>b05DSPSP</t>
  </si>
  <si>
    <t>b06MAT</t>
  </si>
  <si>
    <t>b07OADPS</t>
  </si>
  <si>
    <t>b08OAF</t>
  </si>
  <si>
    <t>b09RAT</t>
  </si>
  <si>
    <t>b10SFSpd</t>
  </si>
  <si>
    <t>b11SFS</t>
  </si>
  <si>
    <t>b12VAVDPSP</t>
  </si>
  <si>
    <t>b13ZDPS</t>
  </si>
  <si>
    <t>c01HCVS</t>
  </si>
  <si>
    <t>c02HWLDP</t>
  </si>
  <si>
    <t>c03HWLDPSP</t>
  </si>
  <si>
    <t>c04HWRT</t>
  </si>
  <si>
    <t>c05HWST</t>
  </si>
  <si>
    <t>c06HWSTSP</t>
  </si>
  <si>
    <t>d01ChWLDP</t>
  </si>
  <si>
    <t>d02ChWLDSP</t>
  </si>
  <si>
    <t>d03ChWRT</t>
  </si>
  <si>
    <t>d04ChWST</t>
  </si>
  <si>
    <t>d05ChWSTSP</t>
  </si>
  <si>
    <t>d06CCV</t>
  </si>
  <si>
    <t>column name</t>
  </si>
  <si>
    <t>dataset_id</t>
  </si>
  <si>
    <t>datereading</t>
  </si>
  <si>
    <t>timereading</t>
  </si>
  <si>
    <t>date of reading</t>
  </si>
  <si>
    <t>time of reading</t>
  </si>
  <si>
    <t>foraing key</t>
  </si>
  <si>
    <t>public function up()</t>
  </si>
  <si>
    <t>{</t>
  </si>
  <si>
    <t>Schema::create('buildingregisters', function(Blueprint $table) {</t>
  </si>
  <si>
    <t>$table-&gt;increments('id');</t>
  </si>
  <si>
    <t>$table-&gt;date('datereading');</t>
  </si>
  <si>
    <t>$table-&gt;time('timereading');</t>
  </si>
  <si>
    <t>$table-&gt;integer('dataset_id');</t>
  </si>
  <si>
    <t>$table-&gt;tinyinteger('a01OM');</t>
  </si>
  <si>
    <t>$table-&gt;float('a02OAT');</t>
  </si>
  <si>
    <t>$table-&gt;float('a03ZT');</t>
  </si>
  <si>
    <t>$table-&gt;string('a04ZONE');</t>
  </si>
  <si>
    <t>$table-&gt;float('a05ConskWH');</t>
  </si>
  <si>
    <t>$table-&gt;float('b01ZRVS');</t>
  </si>
  <si>
    <t>$table-&gt;float('b02DAT');</t>
  </si>
  <si>
    <t>$table-&gt;float('b03DATSP');</t>
  </si>
  <si>
    <t>$table-&gt;float('b04DSP');</t>
  </si>
  <si>
    <t>$table-&gt;float('b05DSPSP');</t>
  </si>
  <si>
    <t>$table-&gt;float('b06MAT');</t>
  </si>
  <si>
    <t>$table-&gt;float('b07OADPS');</t>
  </si>
  <si>
    <t>$table-&gt;float('b08OAF');</t>
  </si>
  <si>
    <t>$table-&gt;float('b09RAT');</t>
  </si>
  <si>
    <t>$table-&gt;integer('b10SFSpd');</t>
  </si>
  <si>
    <t>$table-&gt;tinyinteger('b11SFS');</t>
  </si>
  <si>
    <t>$table-&gt;float('b12VAVDPSP');</t>
  </si>
  <si>
    <t>$table-&gt;float('b13ZDPS');</t>
  </si>
  <si>
    <t>$table-&gt;float('c01HCVS');</t>
  </si>
  <si>
    <t>$table-&gt;float('c02HWLDP');</t>
  </si>
  <si>
    <t>$table-&gt;float('c03HWLDPSP');</t>
  </si>
  <si>
    <t>$table-&gt;float('c04HWRT');</t>
  </si>
  <si>
    <t>$table-&gt;float('c05HWST');</t>
  </si>
  <si>
    <t>$table-&gt;float('c06HWSTSP');</t>
  </si>
  <si>
    <t>$table-&gt;float('d01ChWLDP');</t>
  </si>
  <si>
    <t>$table-&gt;float('d02ChWLDSP');</t>
  </si>
  <si>
    <t>$table-&gt;float('d03ChWRT');</t>
  </si>
  <si>
    <t>$table-&gt;float('d04ChWST');</t>
  </si>
  <si>
    <t>$table-&gt;float('d05ChWSTSP');</t>
  </si>
  <si>
    <t>$table-&gt;float('d06CCV');</t>
  </si>
  <si>
    <t>$table-&gt;timestamps();</t>
  </si>
  <si>
    <t>});</t>
  </si>
  <si>
    <t>}</t>
  </si>
  <si>
    <t>psi</t>
  </si>
  <si>
    <t>1/0</t>
  </si>
  <si>
    <t>F</t>
  </si>
  <si>
    <t>%</t>
  </si>
  <si>
    <t>wc</t>
  </si>
  <si>
    <t>tinyinteger</t>
  </si>
  <si>
    <t>date</t>
  </si>
  <si>
    <t>time</t>
  </si>
  <si>
    <t>integer</t>
  </si>
  <si>
    <t>string</t>
  </si>
  <si>
    <t>kW/h</t>
  </si>
  <si>
    <t xml:space="preserve">Table </t>
  </si>
  <si>
    <t>Dampers</t>
  </si>
  <si>
    <t>buildingregister_id</t>
  </si>
  <si>
    <t>All registers belong to one dataset</t>
  </si>
  <si>
    <t>Be careful with format</t>
  </si>
  <si>
    <t>Unit msm</t>
  </si>
  <si>
    <t>Data type</t>
  </si>
  <si>
    <t>rpm</t>
  </si>
  <si>
    <t>0/1</t>
  </si>
  <si>
    <t>length</t>
  </si>
  <si>
    <t>decimals</t>
  </si>
  <si>
    <t>decimal</t>
  </si>
  <si>
    <t>increments</t>
  </si>
  <si>
    <t>Schema</t>
  </si>
  <si>
    <t>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</si>
</sst>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vertical="top" wrapText="1"/>
    </xf>
    <xf numFmtId="0" fontId="0" fillId="4" borderId="0" xfId="0" quotePrefix="1" applyFill="1" applyAlignment="1">
      <alignment vertical="top" wrapText="1"/>
    </xf>
    <xf numFmtId="0" fontId="2" fillId="4" borderId="0" xfId="0" applyFont="1" applyFill="1"/>
    <xf numFmtId="0" fontId="2" fillId="4" borderId="0" xfId="0" applyFont="1" applyFill="1" applyAlignment="1">
      <alignment vertical="top" wrapText="1"/>
    </xf>
    <xf numFmtId="0" fontId="1" fillId="3" borderId="0" xfId="0" applyFont="1" applyFill="1"/>
    <xf numFmtId="0" fontId="1" fillId="3" borderId="0" xfId="0" applyFont="1" applyFill="1" applyAlignment="1">
      <alignment vertical="top" wrapText="1"/>
    </xf>
    <xf numFmtId="0" fontId="2" fillId="3" borderId="0" xfId="0" applyFont="1" applyFill="1"/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2" fillId="2" borderId="0" xfId="0" applyFont="1" applyFill="1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1" fillId="2" borderId="0" xfId="0" applyFont="1" applyFill="1"/>
    <xf numFmtId="0" fontId="1" fillId="2" borderId="0" xfId="0" applyFont="1" applyFill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 wrapText="1"/>
    </xf>
    <xf numFmtId="0" fontId="1" fillId="6" borderId="0" xfId="0" applyFont="1" applyFill="1"/>
    <xf numFmtId="0" fontId="1" fillId="6" borderId="0" xfId="0" applyFont="1" applyFill="1" applyAlignment="1">
      <alignment vertical="top" wrapText="1"/>
    </xf>
    <xf numFmtId="0" fontId="3" fillId="0" borderId="0" xfId="0" applyFont="1"/>
    <xf numFmtId="0" fontId="3" fillId="5" borderId="0" xfId="0" applyFont="1" applyFill="1"/>
    <xf numFmtId="0" fontId="0" fillId="5" borderId="0" xfId="0" quotePrefix="1" applyFill="1"/>
  </cellXfs>
  <cellStyles count="1">
    <cellStyle name="Normal" xfId="0" builtinId="0"/>
  </cellStyles>
  <dxfs count="2"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2</xdr:row>
      <xdr:rowOff>180975</xdr:rowOff>
    </xdr:from>
    <xdr:to>
      <xdr:col>3</xdr:col>
      <xdr:colOff>495300</xdr:colOff>
      <xdr:row>4</xdr:row>
      <xdr:rowOff>142875</xdr:rowOff>
    </xdr:to>
    <xdr:sp macro="" textlink="">
      <xdr:nvSpPr>
        <xdr:cNvPr id="2" name="Proceso alternativo 1"/>
        <xdr:cNvSpPr/>
      </xdr:nvSpPr>
      <xdr:spPr>
        <a:xfrm>
          <a:off x="1428750" y="561975"/>
          <a:ext cx="13525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users</a:t>
          </a:r>
        </a:p>
      </xdr:txBody>
    </xdr:sp>
    <xdr:clientData/>
  </xdr:twoCellAnchor>
  <xdr:twoCellAnchor>
    <xdr:from>
      <xdr:col>1</xdr:col>
      <xdr:colOff>666750</xdr:colOff>
      <xdr:row>10</xdr:row>
      <xdr:rowOff>66675</xdr:rowOff>
    </xdr:from>
    <xdr:to>
      <xdr:col>3</xdr:col>
      <xdr:colOff>495300</xdr:colOff>
      <xdr:row>12</xdr:row>
      <xdr:rowOff>28575</xdr:rowOff>
    </xdr:to>
    <xdr:sp macro="" textlink="">
      <xdr:nvSpPr>
        <xdr:cNvPr id="3" name="Proceso alternativo 2"/>
        <xdr:cNvSpPr/>
      </xdr:nvSpPr>
      <xdr:spPr>
        <a:xfrm>
          <a:off x="1428750" y="1971675"/>
          <a:ext cx="13525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datasets</a:t>
          </a:r>
        </a:p>
      </xdr:txBody>
    </xdr:sp>
    <xdr:clientData/>
  </xdr:twoCellAnchor>
  <xdr:twoCellAnchor>
    <xdr:from>
      <xdr:col>2</xdr:col>
      <xdr:colOff>581025</xdr:colOff>
      <xdr:row>4</xdr:row>
      <xdr:rowOff>142875</xdr:rowOff>
    </xdr:from>
    <xdr:to>
      <xdr:col>2</xdr:col>
      <xdr:colOff>581025</xdr:colOff>
      <xdr:row>10</xdr:row>
      <xdr:rowOff>66675</xdr:rowOff>
    </xdr:to>
    <xdr:cxnSp macro="">
      <xdr:nvCxnSpPr>
        <xdr:cNvPr id="5" name="Conector recto de flecha 4"/>
        <xdr:cNvCxnSpPr>
          <a:stCxn id="2" idx="2"/>
          <a:endCxn id="3" idx="0"/>
        </xdr:cNvCxnSpPr>
      </xdr:nvCxnSpPr>
      <xdr:spPr>
        <a:xfrm>
          <a:off x="2105025" y="904875"/>
          <a:ext cx="0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10</xdr:row>
      <xdr:rowOff>66675</xdr:rowOff>
    </xdr:from>
    <xdr:to>
      <xdr:col>9</xdr:col>
      <xdr:colOff>95250</xdr:colOff>
      <xdr:row>12</xdr:row>
      <xdr:rowOff>28575</xdr:rowOff>
    </xdr:to>
    <xdr:sp macro="" textlink="">
      <xdr:nvSpPr>
        <xdr:cNvPr id="9" name="Proceso alternativo 8"/>
        <xdr:cNvSpPr/>
      </xdr:nvSpPr>
      <xdr:spPr>
        <a:xfrm>
          <a:off x="5448300" y="1971675"/>
          <a:ext cx="1504950" cy="3429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externalinputs</a:t>
          </a:r>
        </a:p>
      </xdr:txBody>
    </xdr:sp>
    <xdr:clientData/>
  </xdr:twoCellAnchor>
  <xdr:twoCellAnchor>
    <xdr:from>
      <xdr:col>3</xdr:col>
      <xdr:colOff>495300</xdr:colOff>
      <xdr:row>11</xdr:row>
      <xdr:rowOff>47625</xdr:rowOff>
    </xdr:from>
    <xdr:to>
      <xdr:col>7</xdr:col>
      <xdr:colOff>114300</xdr:colOff>
      <xdr:row>11</xdr:row>
      <xdr:rowOff>47625</xdr:rowOff>
    </xdr:to>
    <xdr:cxnSp macro="">
      <xdr:nvCxnSpPr>
        <xdr:cNvPr id="10" name="Conector recto de flecha 9"/>
        <xdr:cNvCxnSpPr>
          <a:stCxn id="3" idx="3"/>
          <a:endCxn id="9" idx="1"/>
        </xdr:cNvCxnSpPr>
      </xdr:nvCxnSpPr>
      <xdr:spPr>
        <a:xfrm>
          <a:off x="2781300" y="2143125"/>
          <a:ext cx="266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123824</xdr:colOff>
      <xdr:row>16</xdr:row>
      <xdr:rowOff>85724</xdr:rowOff>
    </xdr:from>
    <xdr:to>
      <xdr:col>9</xdr:col>
      <xdr:colOff>85725</xdr:colOff>
      <xdr:row>19</xdr:row>
      <xdr:rowOff>38099</xdr:rowOff>
    </xdr:to>
    <xdr:sp macro="" textlink="">
      <xdr:nvSpPr>
        <xdr:cNvPr id="16" name="Proceso alternativo 15"/>
        <xdr:cNvSpPr/>
      </xdr:nvSpPr>
      <xdr:spPr>
        <a:xfrm>
          <a:off x="5457824" y="3133724"/>
          <a:ext cx="1485901" cy="5238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ahus</a:t>
          </a:r>
          <a:r>
            <a:rPr lang="es-ES" sz="1100" baseline="0"/>
            <a:t> </a:t>
          </a:r>
        </a:p>
        <a:p>
          <a:pPr algn="l"/>
          <a:r>
            <a:rPr lang="es-ES" sz="1100" baseline="0"/>
            <a:t>(air handle units data)</a:t>
          </a:r>
          <a:endParaRPr lang="es-ES" sz="1100"/>
        </a:p>
      </xdr:txBody>
    </xdr:sp>
    <xdr:clientData/>
  </xdr:twoCellAnchor>
  <xdr:twoCellAnchor>
    <xdr:from>
      <xdr:col>8</xdr:col>
      <xdr:colOff>104775</xdr:colOff>
      <xdr:row>12</xdr:row>
      <xdr:rowOff>28575</xdr:rowOff>
    </xdr:from>
    <xdr:to>
      <xdr:col>8</xdr:col>
      <xdr:colOff>104775</xdr:colOff>
      <xdr:row>16</xdr:row>
      <xdr:rowOff>85724</xdr:rowOff>
    </xdr:to>
    <xdr:cxnSp macro="">
      <xdr:nvCxnSpPr>
        <xdr:cNvPr id="17" name="Conector recto de flecha 16"/>
        <xdr:cNvCxnSpPr>
          <a:stCxn id="9" idx="2"/>
          <a:endCxn id="16" idx="0"/>
        </xdr:cNvCxnSpPr>
      </xdr:nvCxnSpPr>
      <xdr:spPr>
        <a:xfrm>
          <a:off x="6200775" y="2314575"/>
          <a:ext cx="0" cy="819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485775</xdr:colOff>
      <xdr:row>5</xdr:row>
      <xdr:rowOff>171450</xdr:rowOff>
    </xdr:from>
    <xdr:ext cx="2176430" cy="436786"/>
    <xdr:sp macro="" textlink="">
      <xdr:nvSpPr>
        <xdr:cNvPr id="25" name="CuadroTexto 24"/>
        <xdr:cNvSpPr txBox="1"/>
      </xdr:nvSpPr>
      <xdr:spPr>
        <a:xfrm>
          <a:off x="1247775" y="1123950"/>
          <a:ext cx="2176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has many </a:t>
          </a:r>
        </a:p>
        <a:p>
          <a:r>
            <a:rPr lang="es-ES" sz="1100"/>
            <a:t>(one</a:t>
          </a:r>
          <a:r>
            <a:rPr lang="es-ES" sz="1100" baseline="0"/>
            <a:t> user can have many datasets)</a:t>
          </a:r>
          <a:endParaRPr lang="es-ES" sz="1100"/>
        </a:p>
      </xdr:txBody>
    </xdr:sp>
    <xdr:clientData/>
  </xdr:oneCellAnchor>
  <xdr:oneCellAnchor>
    <xdr:from>
      <xdr:col>3</xdr:col>
      <xdr:colOff>590550</xdr:colOff>
      <xdr:row>10</xdr:row>
      <xdr:rowOff>171450</xdr:rowOff>
    </xdr:from>
    <xdr:ext cx="2662845" cy="436786"/>
    <xdr:sp macro="" textlink="">
      <xdr:nvSpPr>
        <xdr:cNvPr id="26" name="CuadroTexto 25"/>
        <xdr:cNvSpPr txBox="1"/>
      </xdr:nvSpPr>
      <xdr:spPr>
        <a:xfrm>
          <a:off x="2876550" y="2076450"/>
          <a:ext cx="266284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has many </a:t>
          </a:r>
        </a:p>
        <a:p>
          <a:r>
            <a:rPr lang="es-ES" sz="1100"/>
            <a:t>(one</a:t>
          </a:r>
          <a:r>
            <a:rPr lang="es-ES" sz="1100" baseline="0"/>
            <a:t> datase has many external inputs data)</a:t>
          </a:r>
          <a:endParaRPr lang="es-ES" sz="1100"/>
        </a:p>
      </xdr:txBody>
    </xdr:sp>
    <xdr:clientData/>
  </xdr:oneCellAnchor>
  <xdr:oneCellAnchor>
    <xdr:from>
      <xdr:col>7</xdr:col>
      <xdr:colOff>495300</xdr:colOff>
      <xdr:row>12</xdr:row>
      <xdr:rowOff>9525</xdr:rowOff>
    </xdr:from>
    <xdr:ext cx="2981970" cy="781240"/>
    <xdr:sp macro="" textlink="">
      <xdr:nvSpPr>
        <xdr:cNvPr id="31" name="CuadroTexto 30"/>
        <xdr:cNvSpPr txBox="1"/>
      </xdr:nvSpPr>
      <xdr:spPr>
        <a:xfrm>
          <a:off x="5829300" y="2295525"/>
          <a:ext cx="298197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  <a:p>
          <a:r>
            <a:rPr lang="es-ES" sz="1100"/>
            <a:t>Each external</a:t>
          </a:r>
          <a:r>
            <a:rPr lang="es-ES" sz="1100" baseline="0"/>
            <a:t> input row is associated</a:t>
          </a:r>
        </a:p>
        <a:p>
          <a:r>
            <a:rPr lang="es-ES" sz="1100" baseline="0"/>
            <a:t>with one ahu row.  If time intervals are different:</a:t>
          </a:r>
        </a:p>
        <a:p>
          <a:r>
            <a:rPr lang="es-ES" sz="1100" baseline="0"/>
            <a:t>empty row is associated with filled row.</a:t>
          </a:r>
          <a:endParaRPr lang="es-ES" sz="1100"/>
        </a:p>
      </xdr:txBody>
    </xdr:sp>
    <xdr:clientData/>
  </xdr:oneCellAnchor>
  <xdr:twoCellAnchor>
    <xdr:from>
      <xdr:col>5</xdr:col>
      <xdr:colOff>419100</xdr:colOff>
      <xdr:row>23</xdr:row>
      <xdr:rowOff>66675</xdr:rowOff>
    </xdr:from>
    <xdr:to>
      <xdr:col>7</xdr:col>
      <xdr:colOff>400050</xdr:colOff>
      <xdr:row>26</xdr:row>
      <xdr:rowOff>9525</xdr:rowOff>
    </xdr:to>
    <xdr:sp macro="" textlink="">
      <xdr:nvSpPr>
        <xdr:cNvPr id="33" name="Proceso alternativo 32"/>
        <xdr:cNvSpPr/>
      </xdr:nvSpPr>
      <xdr:spPr>
        <a:xfrm>
          <a:off x="4229100" y="4448175"/>
          <a:ext cx="150495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colds </a:t>
          </a:r>
        </a:p>
        <a:p>
          <a:pPr algn="l"/>
          <a:r>
            <a:rPr lang="es-ES" sz="1100"/>
            <a:t>(chilled water data)</a:t>
          </a:r>
        </a:p>
      </xdr:txBody>
    </xdr:sp>
    <xdr:clientData/>
  </xdr:twoCellAnchor>
  <xdr:twoCellAnchor>
    <xdr:from>
      <xdr:col>9</xdr:col>
      <xdr:colOff>314325</xdr:colOff>
      <xdr:row>23</xdr:row>
      <xdr:rowOff>104775</xdr:rowOff>
    </xdr:from>
    <xdr:to>
      <xdr:col>11</xdr:col>
      <xdr:colOff>295275</xdr:colOff>
      <xdr:row>26</xdr:row>
      <xdr:rowOff>47625</xdr:rowOff>
    </xdr:to>
    <xdr:sp macro="" textlink="">
      <xdr:nvSpPr>
        <xdr:cNvPr id="34" name="Proceso alternativo 33"/>
        <xdr:cNvSpPr/>
      </xdr:nvSpPr>
      <xdr:spPr>
        <a:xfrm>
          <a:off x="7172325" y="4486275"/>
          <a:ext cx="1504950" cy="5143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Table: hots </a:t>
          </a:r>
        </a:p>
        <a:p>
          <a:pPr algn="l"/>
          <a:r>
            <a:rPr lang="es-ES" sz="1100"/>
            <a:t>(boiled water data)</a:t>
          </a:r>
        </a:p>
      </xdr:txBody>
    </xdr:sp>
    <xdr:clientData/>
  </xdr:twoCellAnchor>
  <xdr:twoCellAnchor>
    <xdr:from>
      <xdr:col>6</xdr:col>
      <xdr:colOff>409575</xdr:colOff>
      <xdr:row>19</xdr:row>
      <xdr:rowOff>38099</xdr:rowOff>
    </xdr:from>
    <xdr:to>
      <xdr:col>8</xdr:col>
      <xdr:colOff>104775</xdr:colOff>
      <xdr:row>23</xdr:row>
      <xdr:rowOff>66675</xdr:rowOff>
    </xdr:to>
    <xdr:cxnSp macro="">
      <xdr:nvCxnSpPr>
        <xdr:cNvPr id="35" name="Conector recto de flecha 34"/>
        <xdr:cNvCxnSpPr>
          <a:stCxn id="16" idx="2"/>
          <a:endCxn id="33" idx="0"/>
        </xdr:cNvCxnSpPr>
      </xdr:nvCxnSpPr>
      <xdr:spPr>
        <a:xfrm flipH="1">
          <a:off x="4981575" y="3657599"/>
          <a:ext cx="1219200" cy="790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19</xdr:row>
      <xdr:rowOff>38099</xdr:rowOff>
    </xdr:from>
    <xdr:to>
      <xdr:col>10</xdr:col>
      <xdr:colOff>304800</xdr:colOff>
      <xdr:row>23</xdr:row>
      <xdr:rowOff>104775</xdr:rowOff>
    </xdr:to>
    <xdr:cxnSp macro="">
      <xdr:nvCxnSpPr>
        <xdr:cNvPr id="38" name="Conector recto de flecha 37"/>
        <xdr:cNvCxnSpPr>
          <a:stCxn id="16" idx="2"/>
          <a:endCxn id="34" idx="0"/>
        </xdr:cNvCxnSpPr>
      </xdr:nvCxnSpPr>
      <xdr:spPr>
        <a:xfrm>
          <a:off x="6200775" y="3657599"/>
          <a:ext cx="1724025" cy="828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685800</xdr:colOff>
      <xdr:row>20</xdr:row>
      <xdr:rowOff>95250</xdr:rowOff>
    </xdr:from>
    <xdr:ext cx="1352037" cy="264560"/>
    <xdr:sp macro="" textlink="">
      <xdr:nvSpPr>
        <xdr:cNvPr id="41" name="CuadroTexto 40"/>
        <xdr:cNvSpPr txBox="1"/>
      </xdr:nvSpPr>
      <xdr:spPr>
        <a:xfrm>
          <a:off x="4495800" y="3905250"/>
          <a:ext cx="1352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</xdr:txBody>
    </xdr:sp>
    <xdr:clientData/>
  </xdr:oneCellAnchor>
  <xdr:oneCellAnchor>
    <xdr:from>
      <xdr:col>8</xdr:col>
      <xdr:colOff>723900</xdr:colOff>
      <xdr:row>20</xdr:row>
      <xdr:rowOff>142875</xdr:rowOff>
    </xdr:from>
    <xdr:ext cx="1352037" cy="264560"/>
    <xdr:sp macro="" textlink="">
      <xdr:nvSpPr>
        <xdr:cNvPr id="42" name="CuadroTexto 41"/>
        <xdr:cNvSpPr txBox="1"/>
      </xdr:nvSpPr>
      <xdr:spPr>
        <a:xfrm>
          <a:off x="6819900" y="3952875"/>
          <a:ext cx="1352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Relation: one to one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1:G31" totalsRowShown="0">
  <autoFilter ref="A1:G31"/>
  <sortState ref="A2:D33">
    <sortCondition ref="B1"/>
  </sortState>
  <tableColumns count="7">
    <tableColumn id="1" name="Column name"/>
    <tableColumn id="5" name="System"/>
    <tableColumn id="3" name="Description"/>
    <tableColumn id="6" name="Comments" dataDxfId="1"/>
    <tableColumn id="2" name="C1"/>
    <tableColumn id="4" name="C2"/>
    <tableColumn id="7" name="c3" dataDxfId="0">
      <calculatedColumnFormula>Tabla1[[#This Row],[C1]]&amp;IF(LEN(Tabla1[[#This Row],[C2]])=1,"0","")&amp;Tabla1[[#This Row],[C2]]&amp;Tabla1[[#This Row],[Column 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D8" totalsRowShown="0">
  <autoFilter ref="A1:D8"/>
  <tableColumns count="4">
    <tableColumn id="1" name="table"/>
    <tableColumn id="2" name="Field"/>
    <tableColumn id="3" name="Description"/>
    <tableColumn id="4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baseColWidth="10" defaultRowHeight="15" x14ac:dyDescent="0.25"/>
  <cols>
    <col min="1" max="16384" width="11.425781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15.42578125" customWidth="1"/>
    <col min="2" max="2" width="22.85546875" bestFit="1" customWidth="1"/>
    <col min="3" max="3" width="46.28515625" bestFit="1" customWidth="1"/>
    <col min="4" max="4" width="66.28515625" customWidth="1"/>
    <col min="5" max="6" width="5.42578125" hidden="1" customWidth="1"/>
  </cols>
  <sheetData>
    <row r="1" spans="1:7" x14ac:dyDescent="0.25">
      <c r="A1" t="s">
        <v>30</v>
      </c>
      <c r="B1" t="s">
        <v>59</v>
      </c>
      <c r="C1" t="s">
        <v>31</v>
      </c>
      <c r="D1" t="s">
        <v>61</v>
      </c>
      <c r="E1" t="s">
        <v>110</v>
      </c>
      <c r="F1" t="s">
        <v>111</v>
      </c>
      <c r="G1" t="s">
        <v>113</v>
      </c>
    </row>
    <row r="2" spans="1:7" x14ac:dyDescent="0.25">
      <c r="A2" s="3" t="s">
        <v>22</v>
      </c>
      <c r="B2" s="3" t="s">
        <v>105</v>
      </c>
      <c r="C2" s="3" t="s">
        <v>49</v>
      </c>
      <c r="D2" s="6" t="s">
        <v>77</v>
      </c>
      <c r="E2" t="s">
        <v>107</v>
      </c>
      <c r="F2">
        <v>1</v>
      </c>
      <c r="G2" t="str">
        <f>Tabla1[[#This Row],[C1]]&amp;IF(LEN(Tabla1[[#This Row],[C2]])=1,"0","")&amp;Tabla1[[#This Row],[C2]]&amp;Tabla1[[#This Row],[Column name]]</f>
        <v>a01OM</v>
      </c>
    </row>
    <row r="3" spans="1:7" x14ac:dyDescent="0.25">
      <c r="A3" s="3" t="s">
        <v>5</v>
      </c>
      <c r="B3" s="3" t="s">
        <v>105</v>
      </c>
      <c r="C3" s="3" t="s">
        <v>51</v>
      </c>
      <c r="D3" s="5" t="s">
        <v>79</v>
      </c>
      <c r="E3" t="s">
        <v>107</v>
      </c>
      <c r="F3">
        <v>2</v>
      </c>
      <c r="G3" t="str">
        <f>Tabla1[[#This Row],[C1]]&amp;IF(LEN(Tabla1[[#This Row],[C2]])=1,"0","")&amp;Tabla1[[#This Row],[C2]]&amp;Tabla1[[#This Row],[Column name]]</f>
        <v>a02OAT</v>
      </c>
    </row>
    <row r="4" spans="1:7" x14ac:dyDescent="0.25">
      <c r="A4" s="3" t="s">
        <v>3</v>
      </c>
      <c r="B4" s="3" t="s">
        <v>105</v>
      </c>
      <c r="C4" s="3" t="s">
        <v>57</v>
      </c>
      <c r="D4" s="5" t="s">
        <v>80</v>
      </c>
      <c r="E4" t="s">
        <v>107</v>
      </c>
      <c r="F4">
        <v>3</v>
      </c>
      <c r="G4" t="str">
        <f>Tabla1[[#This Row],[C1]]&amp;IF(LEN(Tabla1[[#This Row],[C2]])=1,"0","")&amp;Tabla1[[#This Row],[C2]]&amp;Tabla1[[#This Row],[Column name]]</f>
        <v>a03ZT</v>
      </c>
    </row>
    <row r="5" spans="1:7" x14ac:dyDescent="0.25">
      <c r="A5" s="7" t="s">
        <v>29</v>
      </c>
      <c r="B5" s="7" t="s">
        <v>105</v>
      </c>
      <c r="C5" s="7" t="s">
        <v>58</v>
      </c>
      <c r="D5" s="8" t="s">
        <v>68</v>
      </c>
      <c r="E5" t="s">
        <v>107</v>
      </c>
      <c r="F5">
        <v>4</v>
      </c>
      <c r="G5" t="str">
        <f>Tabla1[[#This Row],[C1]]&amp;IF(LEN(Tabla1[[#This Row],[C2]])=1,"0","")&amp;Tabla1[[#This Row],[C2]]&amp;Tabla1[[#This Row],[Column name]]</f>
        <v>a04ZONE</v>
      </c>
    </row>
    <row r="6" spans="1:7" x14ac:dyDescent="0.25">
      <c r="A6" s="3" t="s">
        <v>16</v>
      </c>
      <c r="B6" s="3" t="s">
        <v>105</v>
      </c>
      <c r="C6" s="3" t="s">
        <v>43</v>
      </c>
      <c r="D6" s="5" t="s">
        <v>78</v>
      </c>
      <c r="E6" t="s">
        <v>107</v>
      </c>
      <c r="F6">
        <v>5</v>
      </c>
      <c r="G6" t="str">
        <f>Tabla1[[#This Row],[C1]]&amp;IF(LEN(Tabla1[[#This Row],[C2]])=1,"0","")&amp;Tabla1[[#This Row],[C2]]&amp;Tabla1[[#This Row],[Column name]]</f>
        <v>a05ConskWH</v>
      </c>
    </row>
    <row r="7" spans="1:7" x14ac:dyDescent="0.25">
      <c r="A7" s="19" t="s">
        <v>1</v>
      </c>
      <c r="B7" s="19" t="s">
        <v>74</v>
      </c>
      <c r="C7" s="19" t="s">
        <v>56</v>
      </c>
      <c r="D7" s="20" t="s">
        <v>67</v>
      </c>
      <c r="E7" t="s">
        <v>108</v>
      </c>
      <c r="F7">
        <v>1</v>
      </c>
      <c r="G7" t="str">
        <f>Tabla1[[#This Row],[C1]]&amp;IF(LEN(Tabla1[[#This Row],[C2]])=1,"0","")&amp;Tabla1[[#This Row],[C2]]&amp;Tabla1[[#This Row],[Column name]]</f>
        <v>b01ZRVS</v>
      </c>
    </row>
    <row r="8" spans="1:7" x14ac:dyDescent="0.25">
      <c r="A8" s="19" t="s">
        <v>7</v>
      </c>
      <c r="B8" s="19" t="s">
        <v>74</v>
      </c>
      <c r="C8" s="19" t="s">
        <v>44</v>
      </c>
      <c r="D8" s="20"/>
      <c r="E8" t="s">
        <v>108</v>
      </c>
      <c r="F8">
        <v>2</v>
      </c>
      <c r="G8" t="str">
        <f>Tabla1[[#This Row],[C1]]&amp;IF(LEN(Tabla1[[#This Row],[C2]])=1,"0","")&amp;Tabla1[[#This Row],[C2]]&amp;Tabla1[[#This Row],[Column name]]</f>
        <v>b02DAT</v>
      </c>
    </row>
    <row r="9" spans="1:7" x14ac:dyDescent="0.25">
      <c r="A9" s="19" t="s">
        <v>17</v>
      </c>
      <c r="B9" s="19" t="s">
        <v>74</v>
      </c>
      <c r="C9" s="19" t="s">
        <v>45</v>
      </c>
      <c r="D9" s="20" t="s">
        <v>67</v>
      </c>
      <c r="E9" t="s">
        <v>108</v>
      </c>
      <c r="F9">
        <v>3</v>
      </c>
      <c r="G9" t="str">
        <f>Tabla1[[#This Row],[C1]]&amp;IF(LEN(Tabla1[[#This Row],[C2]])=1,"0","")&amp;Tabla1[[#This Row],[C2]]&amp;Tabla1[[#This Row],[Column name]]</f>
        <v>b03DATSP</v>
      </c>
    </row>
    <row r="10" spans="1:7" x14ac:dyDescent="0.25">
      <c r="A10" s="19" t="s">
        <v>0</v>
      </c>
      <c r="B10" s="19" t="s">
        <v>74</v>
      </c>
      <c r="C10" s="19" t="s">
        <v>37</v>
      </c>
      <c r="D10" s="20" t="s">
        <v>62</v>
      </c>
      <c r="E10" t="s">
        <v>108</v>
      </c>
      <c r="F10">
        <v>4</v>
      </c>
      <c r="G10" t="str">
        <f>Tabla1[[#This Row],[C1]]&amp;IF(LEN(Tabla1[[#This Row],[C2]])=1,"0","")&amp;Tabla1[[#This Row],[C2]]&amp;Tabla1[[#This Row],[Column name]]</f>
        <v>b04DSP</v>
      </c>
    </row>
    <row r="11" spans="1:7" x14ac:dyDescent="0.25">
      <c r="A11" s="19" t="s">
        <v>18</v>
      </c>
      <c r="B11" s="19" t="s">
        <v>74</v>
      </c>
      <c r="C11" s="19" t="s">
        <v>38</v>
      </c>
      <c r="D11" s="20"/>
      <c r="E11" t="s">
        <v>108</v>
      </c>
      <c r="F11">
        <v>5</v>
      </c>
      <c r="G11" t="str">
        <f>Tabla1[[#This Row],[C1]]&amp;IF(LEN(Tabla1[[#This Row],[C2]])=1,"0","")&amp;Tabla1[[#This Row],[C2]]&amp;Tabla1[[#This Row],[Column name]]</f>
        <v>b05DSPSP</v>
      </c>
    </row>
    <row r="12" spans="1:7" x14ac:dyDescent="0.25">
      <c r="A12" s="19" t="s">
        <v>4</v>
      </c>
      <c r="B12" s="19" t="s">
        <v>74</v>
      </c>
      <c r="C12" s="19" t="s">
        <v>48</v>
      </c>
      <c r="D12" s="20"/>
      <c r="E12" t="s">
        <v>108</v>
      </c>
      <c r="F12">
        <v>6</v>
      </c>
      <c r="G12" t="str">
        <f>Tabla1[[#This Row],[C1]]&amp;IF(LEN(Tabla1[[#This Row],[C2]])=1,"0","")&amp;Tabla1[[#This Row],[C2]]&amp;Tabla1[[#This Row],[Column name]]</f>
        <v>b06MAT</v>
      </c>
    </row>
    <row r="13" spans="1:7" x14ac:dyDescent="0.25">
      <c r="A13" s="19" t="s">
        <v>23</v>
      </c>
      <c r="B13" s="19" t="s">
        <v>74</v>
      </c>
      <c r="C13" s="19" t="s">
        <v>50</v>
      </c>
      <c r="D13" s="20" t="s">
        <v>64</v>
      </c>
      <c r="E13" t="s">
        <v>108</v>
      </c>
      <c r="F13">
        <v>7</v>
      </c>
      <c r="G13" t="str">
        <f>Tabla1[[#This Row],[C1]]&amp;IF(LEN(Tabla1[[#This Row],[C2]])=1,"0","")&amp;Tabla1[[#This Row],[C2]]&amp;Tabla1[[#This Row],[Column name]]</f>
        <v>b07OADPS</v>
      </c>
    </row>
    <row r="14" spans="1:7" x14ac:dyDescent="0.25">
      <c r="A14" s="21" t="s">
        <v>24</v>
      </c>
      <c r="B14" s="19" t="s">
        <v>74</v>
      </c>
      <c r="C14" s="21" t="s">
        <v>66</v>
      </c>
      <c r="D14" s="22" t="s">
        <v>81</v>
      </c>
      <c r="E14" t="s">
        <v>108</v>
      </c>
      <c r="F14">
        <v>8</v>
      </c>
      <c r="G14" t="str">
        <f>Tabla1[[#This Row],[C1]]&amp;IF(LEN(Tabla1[[#This Row],[C2]])=1,"0","")&amp;Tabla1[[#This Row],[C2]]&amp;Tabla1[[#This Row],[Column name]]</f>
        <v>b08OAF</v>
      </c>
    </row>
    <row r="15" spans="1:7" x14ac:dyDescent="0.25">
      <c r="A15" s="19" t="s">
        <v>25</v>
      </c>
      <c r="B15" s="19" t="s">
        <v>74</v>
      </c>
      <c r="C15" s="19" t="s">
        <v>52</v>
      </c>
      <c r="D15" s="20" t="s">
        <v>69</v>
      </c>
      <c r="E15" t="s">
        <v>108</v>
      </c>
      <c r="F15">
        <v>9</v>
      </c>
      <c r="G15" t="str">
        <f>Tabla1[[#This Row],[C1]]&amp;IF(LEN(Tabla1[[#This Row],[C2]])=1,"0","")&amp;Tabla1[[#This Row],[C2]]&amp;Tabla1[[#This Row],[Column name]]</f>
        <v>b09RAT</v>
      </c>
    </row>
    <row r="16" spans="1:7" x14ac:dyDescent="0.25">
      <c r="A16" s="19" t="s">
        <v>26</v>
      </c>
      <c r="B16" s="19" t="s">
        <v>74</v>
      </c>
      <c r="C16" s="19" t="s">
        <v>82</v>
      </c>
      <c r="D16" s="20" t="s">
        <v>83</v>
      </c>
      <c r="E16" t="s">
        <v>108</v>
      </c>
      <c r="F16">
        <v>10</v>
      </c>
      <c r="G16" t="str">
        <f>Tabla1[[#This Row],[C1]]&amp;IF(LEN(Tabla1[[#This Row],[C2]])=1,"0","")&amp;Tabla1[[#This Row],[C2]]&amp;Tabla1[[#This Row],[Column name]]</f>
        <v>b10SFSpd</v>
      </c>
    </row>
    <row r="17" spans="1:7" x14ac:dyDescent="0.25">
      <c r="A17" s="19" t="s">
        <v>2</v>
      </c>
      <c r="B17" s="19" t="s">
        <v>74</v>
      </c>
      <c r="C17" s="19" t="s">
        <v>53</v>
      </c>
      <c r="D17" s="20" t="s">
        <v>63</v>
      </c>
      <c r="E17" t="s">
        <v>108</v>
      </c>
      <c r="F17">
        <v>11</v>
      </c>
      <c r="G17" t="str">
        <f>Tabla1[[#This Row],[C1]]&amp;IF(LEN(Tabla1[[#This Row],[C2]])=1,"0","")&amp;Tabla1[[#This Row],[C2]]&amp;Tabla1[[#This Row],[Column name]]</f>
        <v>b11SFS</v>
      </c>
    </row>
    <row r="18" spans="1:7" x14ac:dyDescent="0.25">
      <c r="A18" s="19" t="s">
        <v>27</v>
      </c>
      <c r="B18" s="19" t="s">
        <v>74</v>
      </c>
      <c r="C18" s="19" t="s">
        <v>54</v>
      </c>
      <c r="D18" s="20" t="s">
        <v>73</v>
      </c>
      <c r="E18" t="s">
        <v>108</v>
      </c>
      <c r="F18">
        <v>12</v>
      </c>
      <c r="G18" t="str">
        <f>Tabla1[[#This Row],[C1]]&amp;IF(LEN(Tabla1[[#This Row],[C2]])=1,"0","")&amp;Tabla1[[#This Row],[C2]]&amp;Tabla1[[#This Row],[Column name]]</f>
        <v>b12VAVDPSP</v>
      </c>
    </row>
    <row r="19" spans="1:7" ht="30" x14ac:dyDescent="0.25">
      <c r="A19" s="19" t="s">
        <v>28</v>
      </c>
      <c r="B19" s="19" t="s">
        <v>74</v>
      </c>
      <c r="C19" s="19" t="s">
        <v>55</v>
      </c>
      <c r="D19" s="20" t="s">
        <v>65</v>
      </c>
      <c r="E19" t="s">
        <v>108</v>
      </c>
      <c r="F19">
        <v>13</v>
      </c>
      <c r="G19" t="str">
        <f>Tabla1[[#This Row],[C1]]&amp;IF(LEN(Tabla1[[#This Row],[C2]])=1,"0","")&amp;Tabla1[[#This Row],[C2]]&amp;Tabla1[[#This Row],[Column name]]</f>
        <v>b13ZDPS</v>
      </c>
    </row>
    <row r="20" spans="1:7" x14ac:dyDescent="0.25">
      <c r="A20" s="9" t="s">
        <v>19</v>
      </c>
      <c r="B20" s="9" t="s">
        <v>75</v>
      </c>
      <c r="C20" s="9" t="s">
        <v>39</v>
      </c>
      <c r="D20" s="10" t="s">
        <v>60</v>
      </c>
      <c r="E20" t="s">
        <v>109</v>
      </c>
      <c r="F20">
        <v>1</v>
      </c>
      <c r="G20" t="str">
        <f>Tabla1[[#This Row],[C1]]&amp;IF(LEN(Tabla1[[#This Row],[C2]])=1,"0","")&amp;Tabla1[[#This Row],[C2]]&amp;Tabla1[[#This Row],[Column name]]</f>
        <v>c01HCVS</v>
      </c>
    </row>
    <row r="21" spans="1:7" x14ac:dyDescent="0.25">
      <c r="A21" s="11" t="s">
        <v>12</v>
      </c>
      <c r="B21" s="11" t="s">
        <v>75</v>
      </c>
      <c r="C21" s="11" t="s">
        <v>40</v>
      </c>
      <c r="D21" s="12" t="s">
        <v>106</v>
      </c>
      <c r="E21" t="s">
        <v>109</v>
      </c>
      <c r="F21">
        <v>2</v>
      </c>
      <c r="G21" t="str">
        <f>Tabla1[[#This Row],[C1]]&amp;IF(LEN(Tabla1[[#This Row],[C2]])=1,"0","")&amp;Tabla1[[#This Row],[C2]]&amp;Tabla1[[#This Row],[Column name]]</f>
        <v>c02HWLDP</v>
      </c>
    </row>
    <row r="22" spans="1:7" x14ac:dyDescent="0.25">
      <c r="A22" s="11" t="s">
        <v>20</v>
      </c>
      <c r="B22" s="11" t="s">
        <v>75</v>
      </c>
      <c r="C22" s="11" t="s">
        <v>41</v>
      </c>
      <c r="D22" s="12" t="s">
        <v>106</v>
      </c>
      <c r="E22" t="s">
        <v>109</v>
      </c>
      <c r="F22">
        <v>3</v>
      </c>
      <c r="G22" t="str">
        <f>Tabla1[[#This Row],[C1]]&amp;IF(LEN(Tabla1[[#This Row],[C2]])=1,"0","")&amp;Tabla1[[#This Row],[C2]]&amp;Tabla1[[#This Row],[Column name]]</f>
        <v>c03HWLDPSP</v>
      </c>
    </row>
    <row r="23" spans="1:7" x14ac:dyDescent="0.25">
      <c r="A23" s="2" t="s">
        <v>11</v>
      </c>
      <c r="B23" s="2" t="s">
        <v>75</v>
      </c>
      <c r="C23" s="2" t="s">
        <v>42</v>
      </c>
      <c r="D23" s="13" t="s">
        <v>70</v>
      </c>
      <c r="E23" t="s">
        <v>109</v>
      </c>
      <c r="F23">
        <v>4</v>
      </c>
      <c r="G23" t="str">
        <f>Tabla1[[#This Row],[C1]]&amp;IF(LEN(Tabla1[[#This Row],[C2]])=1,"0","")&amp;Tabla1[[#This Row],[C2]]&amp;Tabla1[[#This Row],[Column name]]</f>
        <v>c04HWRT</v>
      </c>
    </row>
    <row r="24" spans="1:7" x14ac:dyDescent="0.25">
      <c r="A24" s="2" t="s">
        <v>10</v>
      </c>
      <c r="B24" s="2" t="s">
        <v>75</v>
      </c>
      <c r="C24" s="2" t="s">
        <v>46</v>
      </c>
      <c r="D24" s="13"/>
      <c r="E24" t="s">
        <v>109</v>
      </c>
      <c r="F24">
        <v>5</v>
      </c>
      <c r="G24" t="str">
        <f>Tabla1[[#This Row],[C1]]&amp;IF(LEN(Tabla1[[#This Row],[C2]])=1,"0","")&amp;Tabla1[[#This Row],[C2]]&amp;Tabla1[[#This Row],[Column name]]</f>
        <v>c05HWST</v>
      </c>
    </row>
    <row r="25" spans="1:7" x14ac:dyDescent="0.25">
      <c r="A25" s="11" t="s">
        <v>21</v>
      </c>
      <c r="B25" s="11" t="s">
        <v>75</v>
      </c>
      <c r="C25" s="11" t="s">
        <v>47</v>
      </c>
      <c r="D25" s="12" t="s">
        <v>67</v>
      </c>
      <c r="E25" t="s">
        <v>109</v>
      </c>
      <c r="F25">
        <v>6</v>
      </c>
      <c r="G25" t="str">
        <f>Tabla1[[#This Row],[C1]]&amp;IF(LEN(Tabla1[[#This Row],[C2]])=1,"0","")&amp;Tabla1[[#This Row],[C2]]&amp;Tabla1[[#This Row],[Column name]]</f>
        <v>c06HWSTSP</v>
      </c>
    </row>
    <row r="26" spans="1:7" x14ac:dyDescent="0.25">
      <c r="A26" s="14" t="s">
        <v>13</v>
      </c>
      <c r="B26" s="14" t="s">
        <v>76</v>
      </c>
      <c r="C26" s="14" t="s">
        <v>32</v>
      </c>
      <c r="D26" s="15" t="s">
        <v>106</v>
      </c>
      <c r="E26" t="s">
        <v>112</v>
      </c>
      <c r="F26">
        <v>1</v>
      </c>
      <c r="G26" t="str">
        <f>Tabla1[[#This Row],[C1]]&amp;IF(LEN(Tabla1[[#This Row],[C2]])=1,"0","")&amp;Tabla1[[#This Row],[C2]]&amp;Tabla1[[#This Row],[Column name]]</f>
        <v>d01ChWLDP</v>
      </c>
    </row>
    <row r="27" spans="1:7" x14ac:dyDescent="0.25">
      <c r="A27" s="14" t="s">
        <v>14</v>
      </c>
      <c r="B27" s="14" t="s">
        <v>76</v>
      </c>
      <c r="C27" s="14" t="s">
        <v>33</v>
      </c>
      <c r="D27" s="15" t="s">
        <v>106</v>
      </c>
      <c r="E27" t="s">
        <v>112</v>
      </c>
      <c r="F27">
        <v>2</v>
      </c>
      <c r="G27" t="str">
        <f>Tabla1[[#This Row],[C1]]&amp;IF(LEN(Tabla1[[#This Row],[C2]])=1,"0","")&amp;Tabla1[[#This Row],[C2]]&amp;Tabla1[[#This Row],[Column name]]</f>
        <v>d02ChWLDSP</v>
      </c>
    </row>
    <row r="28" spans="1:7" x14ac:dyDescent="0.25">
      <c r="A28" s="1" t="s">
        <v>9</v>
      </c>
      <c r="B28" s="1" t="s">
        <v>76</v>
      </c>
      <c r="C28" s="1" t="s">
        <v>34</v>
      </c>
      <c r="D28" s="16" t="s">
        <v>71</v>
      </c>
      <c r="E28" t="s">
        <v>112</v>
      </c>
      <c r="F28">
        <v>3</v>
      </c>
      <c r="G28" t="str">
        <f>Tabla1[[#This Row],[C1]]&amp;IF(LEN(Tabla1[[#This Row],[C2]])=1,"0","")&amp;Tabla1[[#This Row],[C2]]&amp;Tabla1[[#This Row],[Column name]]</f>
        <v>d03ChWRT</v>
      </c>
    </row>
    <row r="29" spans="1:7" x14ac:dyDescent="0.25">
      <c r="A29" s="1" t="s">
        <v>8</v>
      </c>
      <c r="B29" s="1" t="s">
        <v>76</v>
      </c>
      <c r="C29" s="1" t="s">
        <v>35</v>
      </c>
      <c r="D29" s="16"/>
      <c r="E29" t="s">
        <v>112</v>
      </c>
      <c r="F29">
        <v>4</v>
      </c>
      <c r="G29" t="str">
        <f>Tabla1[[#This Row],[C1]]&amp;IF(LEN(Tabla1[[#This Row],[C2]])=1,"0","")&amp;Tabla1[[#This Row],[C2]]&amp;Tabla1[[#This Row],[Column name]]</f>
        <v>d04ChWST</v>
      </c>
    </row>
    <row r="30" spans="1:7" x14ac:dyDescent="0.25">
      <c r="A30" s="14" t="s">
        <v>15</v>
      </c>
      <c r="B30" s="14" t="s">
        <v>76</v>
      </c>
      <c r="C30" s="14" t="s">
        <v>72</v>
      </c>
      <c r="D30" s="15" t="s">
        <v>67</v>
      </c>
      <c r="E30" t="s">
        <v>112</v>
      </c>
      <c r="F30">
        <v>5</v>
      </c>
      <c r="G30" t="str">
        <f>Tabla1[[#This Row],[C1]]&amp;IF(LEN(Tabla1[[#This Row],[C2]])=1,"0","")&amp;Tabla1[[#This Row],[C2]]&amp;Tabla1[[#This Row],[Column name]]</f>
        <v>d05ChWSTSP</v>
      </c>
    </row>
    <row r="31" spans="1:7" x14ac:dyDescent="0.25">
      <c r="A31" s="17" t="s">
        <v>6</v>
      </c>
      <c r="B31" s="17" t="s">
        <v>76</v>
      </c>
      <c r="C31" s="17" t="s">
        <v>36</v>
      </c>
      <c r="D31" s="18" t="s">
        <v>84</v>
      </c>
      <c r="E31" t="s">
        <v>112</v>
      </c>
      <c r="F31">
        <v>6</v>
      </c>
      <c r="G31" t="str">
        <f>Tabla1[[#This Row],[C1]]&amp;IF(LEN(Tabla1[[#This Row],[C2]])=1,"0","")&amp;Tabla1[[#This Row],[C2]]&amp;Tabla1[[#This Row],[Column name]]</f>
        <v>d06CCV</v>
      </c>
    </row>
    <row r="33" spans="1:2" x14ac:dyDescent="0.25">
      <c r="A33" s="23" t="s">
        <v>202</v>
      </c>
      <c r="B33" s="23" t="s">
        <v>203</v>
      </c>
    </row>
    <row r="34" spans="1:2" x14ac:dyDescent="0.25">
      <c r="A34" s="1" t="s">
        <v>87</v>
      </c>
      <c r="B34" s="1" t="s">
        <v>199</v>
      </c>
    </row>
    <row r="35" spans="1:2" x14ac:dyDescent="0.25">
      <c r="A35" s="1" t="s">
        <v>93</v>
      </c>
      <c r="B35" s="1" t="s">
        <v>200</v>
      </c>
    </row>
    <row r="36" spans="1:2" x14ac:dyDescent="0.25">
      <c r="A36" s="1" t="s">
        <v>204</v>
      </c>
      <c r="B36" s="1" t="s">
        <v>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3" style="4" bestFit="1" customWidth="1"/>
    <col min="2" max="2" width="28.85546875" style="4" customWidth="1"/>
    <col min="3" max="3" width="46.28515625" style="4" customWidth="1"/>
    <col min="4" max="4" width="10.7109375" style="4" customWidth="1"/>
    <col min="5" max="5" width="10.85546875" style="4" bestFit="1" customWidth="1"/>
    <col min="6" max="6" width="6.7109375" style="4" bestFit="1" customWidth="1"/>
    <col min="7" max="7" width="9.85546875" style="4" customWidth="1"/>
    <col min="8" max="16384" width="11.42578125" style="4"/>
  </cols>
  <sheetData>
    <row r="1" spans="1:8" x14ac:dyDescent="0.25">
      <c r="A1" s="24" t="s">
        <v>144</v>
      </c>
      <c r="B1" s="24" t="s">
        <v>31</v>
      </c>
      <c r="C1" s="24" t="s">
        <v>61</v>
      </c>
      <c r="D1" s="24" t="s">
        <v>207</v>
      </c>
      <c r="E1" s="24" t="s">
        <v>208</v>
      </c>
      <c r="F1" s="24" t="s">
        <v>211</v>
      </c>
      <c r="G1" s="24" t="s">
        <v>212</v>
      </c>
      <c r="H1" s="24" t="s">
        <v>215</v>
      </c>
    </row>
    <row r="2" spans="1:8" x14ac:dyDescent="0.25">
      <c r="A2" s="4" t="s">
        <v>87</v>
      </c>
      <c r="E2" s="4" t="s">
        <v>214</v>
      </c>
      <c r="H2" s="4" t="str">
        <f>"$table-&gt;"&amp;E2&amp;"('"&amp;A2&amp;"'"&amp;IF(F2="","",","&amp;F2)&amp;IF(G2="","",","&amp;G2)&amp;");"</f>
        <v>$table-&gt;increments('id');</v>
      </c>
    </row>
    <row r="3" spans="1:8" x14ac:dyDescent="0.25">
      <c r="A3" s="4" t="s">
        <v>146</v>
      </c>
      <c r="B3" s="4" t="s">
        <v>148</v>
      </c>
      <c r="C3" s="4" t="s">
        <v>206</v>
      </c>
      <c r="D3" s="4" t="s">
        <v>197</v>
      </c>
      <c r="E3" s="4" t="s">
        <v>197</v>
      </c>
      <c r="H3" s="4" t="str">
        <f t="shared" ref="H3:H35" si="0">"$table-&gt;"&amp;E3&amp;"('"&amp;A3&amp;"'"&amp;IF(F3="","",","&amp;F3)&amp;IF(G3="","",","&amp;G3)&amp;");"</f>
        <v>$table-&gt;date('datereading');</v>
      </c>
    </row>
    <row r="4" spans="1:8" x14ac:dyDescent="0.25">
      <c r="A4" s="4" t="s">
        <v>147</v>
      </c>
      <c r="B4" s="4" t="s">
        <v>149</v>
      </c>
      <c r="C4" s="4" t="s">
        <v>206</v>
      </c>
      <c r="D4" s="4" t="s">
        <v>198</v>
      </c>
      <c r="E4" s="4" t="s">
        <v>198</v>
      </c>
      <c r="H4" s="4" t="str">
        <f t="shared" si="0"/>
        <v>$table-&gt;time('timereading');</v>
      </c>
    </row>
    <row r="5" spans="1:8" x14ac:dyDescent="0.25">
      <c r="A5" s="4" t="s">
        <v>145</v>
      </c>
      <c r="B5" s="4" t="s">
        <v>150</v>
      </c>
      <c r="C5" s="4" t="s">
        <v>205</v>
      </c>
      <c r="D5" s="4" t="s">
        <v>199</v>
      </c>
      <c r="E5" s="4" t="s">
        <v>199</v>
      </c>
      <c r="H5" s="4" t="str">
        <f t="shared" si="0"/>
        <v>$table-&gt;integer('dataset_id');</v>
      </c>
    </row>
    <row r="6" spans="1:8" x14ac:dyDescent="0.25">
      <c r="A6" s="4" t="s">
        <v>114</v>
      </c>
      <c r="B6" s="4" t="s">
        <v>49</v>
      </c>
      <c r="C6" s="4" t="s">
        <v>77</v>
      </c>
      <c r="D6" s="25" t="s">
        <v>192</v>
      </c>
      <c r="E6" s="4" t="s">
        <v>196</v>
      </c>
      <c r="H6" s="4" t="str">
        <f t="shared" si="0"/>
        <v>$table-&gt;tinyinteger('a01OM');</v>
      </c>
    </row>
    <row r="7" spans="1:8" x14ac:dyDescent="0.25">
      <c r="A7" s="4" t="s">
        <v>115</v>
      </c>
      <c r="B7" s="4" t="s">
        <v>51</v>
      </c>
      <c r="C7" s="4" t="s">
        <v>79</v>
      </c>
      <c r="D7" s="4" t="s">
        <v>193</v>
      </c>
      <c r="E7" s="4" t="s">
        <v>213</v>
      </c>
      <c r="F7" s="4">
        <v>4</v>
      </c>
      <c r="G7" s="4">
        <v>1</v>
      </c>
      <c r="H7" s="4" t="str">
        <f t="shared" si="0"/>
        <v>$table-&gt;decimal('a02OAT',4,1);</v>
      </c>
    </row>
    <row r="8" spans="1:8" x14ac:dyDescent="0.25">
      <c r="A8" s="4" t="s">
        <v>116</v>
      </c>
      <c r="B8" s="4" t="s">
        <v>57</v>
      </c>
      <c r="C8" s="4" t="s">
        <v>80</v>
      </c>
      <c r="D8" s="4" t="s">
        <v>193</v>
      </c>
      <c r="E8" s="4" t="s">
        <v>213</v>
      </c>
      <c r="F8" s="4">
        <v>4</v>
      </c>
      <c r="G8" s="4">
        <v>1</v>
      </c>
      <c r="H8" s="4" t="str">
        <f t="shared" si="0"/>
        <v>$table-&gt;decimal('a03ZT',4,1);</v>
      </c>
    </row>
    <row r="9" spans="1:8" x14ac:dyDescent="0.25">
      <c r="A9" s="4" t="s">
        <v>117</v>
      </c>
      <c r="B9" s="4" t="s">
        <v>58</v>
      </c>
      <c r="C9" s="4" t="s">
        <v>68</v>
      </c>
      <c r="D9" s="4" t="s">
        <v>200</v>
      </c>
      <c r="E9" s="4" t="s">
        <v>200</v>
      </c>
      <c r="H9" s="4" t="str">
        <f t="shared" si="0"/>
        <v>$table-&gt;string('a04ZONE');</v>
      </c>
    </row>
    <row r="10" spans="1:8" x14ac:dyDescent="0.25">
      <c r="A10" s="4" t="s">
        <v>118</v>
      </c>
      <c r="B10" s="4" t="s">
        <v>43</v>
      </c>
      <c r="C10" s="4" t="s">
        <v>78</v>
      </c>
      <c r="D10" s="4" t="s">
        <v>201</v>
      </c>
      <c r="E10" s="4" t="s">
        <v>213</v>
      </c>
      <c r="F10" s="4">
        <v>3</v>
      </c>
      <c r="G10" s="4">
        <v>0</v>
      </c>
      <c r="H10" s="4" t="str">
        <f t="shared" si="0"/>
        <v>$table-&gt;decimal('a05ConskWH',3,0);</v>
      </c>
    </row>
    <row r="11" spans="1:8" x14ac:dyDescent="0.25">
      <c r="A11" s="4" t="s">
        <v>119</v>
      </c>
      <c r="B11" s="4" t="s">
        <v>56</v>
      </c>
      <c r="C11" s="4" t="s">
        <v>67</v>
      </c>
      <c r="D11" s="4" t="s">
        <v>194</v>
      </c>
      <c r="E11" s="4" t="s">
        <v>213</v>
      </c>
      <c r="F11" s="4">
        <v>3</v>
      </c>
      <c r="G11" s="4">
        <v>0</v>
      </c>
      <c r="H11" s="4" t="str">
        <f t="shared" si="0"/>
        <v>$table-&gt;decimal('b01ZRVS',3,0);</v>
      </c>
    </row>
    <row r="12" spans="1:8" x14ac:dyDescent="0.25">
      <c r="A12" s="4" t="s">
        <v>120</v>
      </c>
      <c r="B12" s="4" t="s">
        <v>44</v>
      </c>
      <c r="C12" s="4">
        <v>0</v>
      </c>
      <c r="D12" s="4" t="s">
        <v>193</v>
      </c>
      <c r="E12" s="4" t="s">
        <v>213</v>
      </c>
      <c r="F12" s="4">
        <v>4</v>
      </c>
      <c r="G12" s="4">
        <v>1</v>
      </c>
      <c r="H12" s="4" t="str">
        <f t="shared" si="0"/>
        <v>$table-&gt;decimal('b02DAT',4,1);</v>
      </c>
    </row>
    <row r="13" spans="1:8" x14ac:dyDescent="0.25">
      <c r="A13" s="4" t="s">
        <v>121</v>
      </c>
      <c r="B13" s="4" t="s">
        <v>45</v>
      </c>
      <c r="C13" s="4" t="s">
        <v>67</v>
      </c>
      <c r="D13" s="4" t="s">
        <v>193</v>
      </c>
      <c r="E13" s="4" t="s">
        <v>213</v>
      </c>
      <c r="F13" s="4">
        <v>4</v>
      </c>
      <c r="G13" s="4">
        <v>1</v>
      </c>
      <c r="H13" s="4" t="str">
        <f t="shared" si="0"/>
        <v>$table-&gt;decimal('b03DATSP',4,1);</v>
      </c>
    </row>
    <row r="14" spans="1:8" x14ac:dyDescent="0.25">
      <c r="A14" s="4" t="s">
        <v>122</v>
      </c>
      <c r="B14" s="4" t="s">
        <v>37</v>
      </c>
      <c r="C14" s="4" t="s">
        <v>62</v>
      </c>
      <c r="D14" s="4" t="s">
        <v>195</v>
      </c>
      <c r="E14" s="4" t="s">
        <v>213</v>
      </c>
      <c r="F14" s="4">
        <v>3</v>
      </c>
      <c r="G14" s="4">
        <v>1</v>
      </c>
      <c r="H14" s="4" t="str">
        <f t="shared" si="0"/>
        <v>$table-&gt;decimal('b04DSP',3,1);</v>
      </c>
    </row>
    <row r="15" spans="1:8" x14ac:dyDescent="0.25">
      <c r="A15" s="4" t="s">
        <v>123</v>
      </c>
      <c r="B15" s="4" t="s">
        <v>38</v>
      </c>
      <c r="C15" s="4">
        <v>0</v>
      </c>
      <c r="D15" s="4" t="s">
        <v>195</v>
      </c>
      <c r="E15" s="4" t="s">
        <v>213</v>
      </c>
      <c r="F15" s="4">
        <v>3</v>
      </c>
      <c r="G15" s="4">
        <v>1</v>
      </c>
      <c r="H15" s="4" t="str">
        <f t="shared" si="0"/>
        <v>$table-&gt;decimal('b05DSPSP',3,1);</v>
      </c>
    </row>
    <row r="16" spans="1:8" x14ac:dyDescent="0.25">
      <c r="A16" s="4" t="s">
        <v>124</v>
      </c>
      <c r="B16" s="4" t="s">
        <v>48</v>
      </c>
      <c r="C16" s="4">
        <v>0</v>
      </c>
      <c r="D16" s="4" t="s">
        <v>193</v>
      </c>
      <c r="E16" s="4" t="s">
        <v>213</v>
      </c>
      <c r="F16" s="4">
        <v>4</v>
      </c>
      <c r="G16" s="4">
        <v>1</v>
      </c>
      <c r="H16" s="4" t="str">
        <f t="shared" si="0"/>
        <v>$table-&gt;decimal('b06MAT',4,1);</v>
      </c>
    </row>
    <row r="17" spans="1:8" x14ac:dyDescent="0.25">
      <c r="A17" s="4" t="s">
        <v>125</v>
      </c>
      <c r="B17" s="4" t="s">
        <v>50</v>
      </c>
      <c r="C17" s="4" t="s">
        <v>64</v>
      </c>
      <c r="D17" s="4" t="s">
        <v>194</v>
      </c>
      <c r="E17" s="4" t="s">
        <v>213</v>
      </c>
      <c r="F17" s="4">
        <v>3</v>
      </c>
      <c r="G17" s="4">
        <v>0</v>
      </c>
      <c r="H17" s="4" t="str">
        <f t="shared" si="0"/>
        <v>$table-&gt;decimal('b07OADPS',3,0);</v>
      </c>
    </row>
    <row r="18" spans="1:8" x14ac:dyDescent="0.25">
      <c r="A18" s="4" t="s">
        <v>126</v>
      </c>
      <c r="B18" s="4" t="s">
        <v>66</v>
      </c>
      <c r="C18" s="4" t="s">
        <v>81</v>
      </c>
      <c r="D18" s="4" t="s">
        <v>194</v>
      </c>
      <c r="E18" s="4" t="s">
        <v>213</v>
      </c>
      <c r="F18" s="4">
        <v>3</v>
      </c>
      <c r="G18" s="4">
        <v>0</v>
      </c>
      <c r="H18" s="4" t="str">
        <f t="shared" si="0"/>
        <v>$table-&gt;decimal('b08OAF',3,0);</v>
      </c>
    </row>
    <row r="19" spans="1:8" x14ac:dyDescent="0.25">
      <c r="A19" s="4" t="s">
        <v>127</v>
      </c>
      <c r="B19" s="4" t="s">
        <v>52</v>
      </c>
      <c r="C19" s="4" t="s">
        <v>69</v>
      </c>
      <c r="D19" s="4" t="s">
        <v>193</v>
      </c>
      <c r="E19" s="4" t="s">
        <v>213</v>
      </c>
      <c r="F19" s="4">
        <v>4</v>
      </c>
      <c r="G19" s="4">
        <v>1</v>
      </c>
      <c r="H19" s="4" t="str">
        <f t="shared" si="0"/>
        <v>$table-&gt;decimal('b09RAT',4,1);</v>
      </c>
    </row>
    <row r="20" spans="1:8" x14ac:dyDescent="0.25">
      <c r="A20" s="4" t="s">
        <v>128</v>
      </c>
      <c r="B20" s="4" t="s">
        <v>82</v>
      </c>
      <c r="C20" s="4" t="s">
        <v>83</v>
      </c>
      <c r="D20" s="4" t="s">
        <v>209</v>
      </c>
      <c r="E20" s="4" t="s">
        <v>213</v>
      </c>
      <c r="F20" s="4">
        <v>4</v>
      </c>
      <c r="G20" s="4">
        <v>0</v>
      </c>
      <c r="H20" s="4" t="str">
        <f t="shared" si="0"/>
        <v>$table-&gt;decimal('b10SFSpd',4,0);</v>
      </c>
    </row>
    <row r="21" spans="1:8" x14ac:dyDescent="0.25">
      <c r="A21" s="4" t="s">
        <v>129</v>
      </c>
      <c r="B21" s="4" t="s">
        <v>53</v>
      </c>
      <c r="C21" s="4" t="s">
        <v>63</v>
      </c>
      <c r="D21" s="25" t="s">
        <v>210</v>
      </c>
      <c r="E21" s="4" t="s">
        <v>196</v>
      </c>
      <c r="H21" s="4" t="str">
        <f t="shared" si="0"/>
        <v>$table-&gt;tinyinteger('b11SFS');</v>
      </c>
    </row>
    <row r="22" spans="1:8" x14ac:dyDescent="0.25">
      <c r="A22" s="4" t="s">
        <v>130</v>
      </c>
      <c r="B22" s="4" t="s">
        <v>54</v>
      </c>
      <c r="C22" s="4" t="s">
        <v>73</v>
      </c>
      <c r="D22" s="4" t="s">
        <v>194</v>
      </c>
      <c r="E22" s="4" t="s">
        <v>213</v>
      </c>
      <c r="F22" s="4">
        <v>3</v>
      </c>
      <c r="G22" s="4">
        <v>0</v>
      </c>
      <c r="H22" s="4" t="str">
        <f t="shared" si="0"/>
        <v>$table-&gt;decimal('b12VAVDPSP',3,0);</v>
      </c>
    </row>
    <row r="23" spans="1:8" x14ac:dyDescent="0.25">
      <c r="A23" s="4" t="s">
        <v>131</v>
      </c>
      <c r="B23" s="4" t="s">
        <v>55</v>
      </c>
      <c r="C23" s="4" t="s">
        <v>65</v>
      </c>
      <c r="D23" s="4" t="s">
        <v>194</v>
      </c>
      <c r="E23" s="4" t="s">
        <v>213</v>
      </c>
      <c r="F23" s="4">
        <v>3</v>
      </c>
      <c r="G23" s="4">
        <v>0</v>
      </c>
      <c r="H23" s="4" t="str">
        <f t="shared" si="0"/>
        <v>$table-&gt;decimal('b13ZDPS',3,0);</v>
      </c>
    </row>
    <row r="24" spans="1:8" x14ac:dyDescent="0.25">
      <c r="A24" s="4" t="s">
        <v>132</v>
      </c>
      <c r="B24" s="4" t="s">
        <v>39</v>
      </c>
      <c r="C24" s="4" t="s">
        <v>60</v>
      </c>
      <c r="D24" s="4" t="s">
        <v>194</v>
      </c>
      <c r="E24" s="4" t="s">
        <v>213</v>
      </c>
      <c r="F24" s="4">
        <v>3</v>
      </c>
      <c r="G24" s="4">
        <v>0</v>
      </c>
      <c r="H24" s="4" t="str">
        <f t="shared" si="0"/>
        <v>$table-&gt;decimal('c01HCVS',3,0);</v>
      </c>
    </row>
    <row r="25" spans="1:8" x14ac:dyDescent="0.25">
      <c r="A25" s="4" t="s">
        <v>133</v>
      </c>
      <c r="B25" s="4" t="s">
        <v>40</v>
      </c>
      <c r="C25" s="4" t="s">
        <v>106</v>
      </c>
      <c r="D25" s="4" t="s">
        <v>191</v>
      </c>
      <c r="E25" s="4" t="s">
        <v>213</v>
      </c>
      <c r="F25" s="4">
        <v>3</v>
      </c>
      <c r="G25" s="4">
        <v>1</v>
      </c>
      <c r="H25" s="4" t="str">
        <f t="shared" si="0"/>
        <v>$table-&gt;decimal('c02HWLDP',3,1);</v>
      </c>
    </row>
    <row r="26" spans="1:8" x14ac:dyDescent="0.25">
      <c r="A26" s="4" t="s">
        <v>134</v>
      </c>
      <c r="B26" s="4" t="s">
        <v>41</v>
      </c>
      <c r="C26" s="4" t="s">
        <v>106</v>
      </c>
      <c r="D26" s="4" t="s">
        <v>191</v>
      </c>
      <c r="E26" s="4" t="s">
        <v>213</v>
      </c>
      <c r="F26" s="4">
        <v>3</v>
      </c>
      <c r="G26" s="4">
        <v>1</v>
      </c>
      <c r="H26" s="4" t="str">
        <f t="shared" si="0"/>
        <v>$table-&gt;decimal('c03HWLDPSP',3,1);</v>
      </c>
    </row>
    <row r="27" spans="1:8" x14ac:dyDescent="0.25">
      <c r="A27" s="4" t="s">
        <v>135</v>
      </c>
      <c r="B27" s="4" t="s">
        <v>42</v>
      </c>
      <c r="C27" s="4" t="s">
        <v>70</v>
      </c>
      <c r="D27" s="4" t="s">
        <v>193</v>
      </c>
      <c r="E27" s="4" t="s">
        <v>213</v>
      </c>
      <c r="F27" s="4">
        <v>4</v>
      </c>
      <c r="G27" s="4">
        <v>1</v>
      </c>
      <c r="H27" s="4" t="str">
        <f t="shared" si="0"/>
        <v>$table-&gt;decimal('c04HWRT',4,1);</v>
      </c>
    </row>
    <row r="28" spans="1:8" x14ac:dyDescent="0.25">
      <c r="A28" s="4" t="s">
        <v>136</v>
      </c>
      <c r="B28" s="4" t="s">
        <v>46</v>
      </c>
      <c r="C28" s="4">
        <v>0</v>
      </c>
      <c r="D28" s="4" t="s">
        <v>193</v>
      </c>
      <c r="E28" s="4" t="s">
        <v>213</v>
      </c>
      <c r="F28" s="4">
        <v>4</v>
      </c>
      <c r="G28" s="4">
        <v>1</v>
      </c>
      <c r="H28" s="4" t="str">
        <f t="shared" si="0"/>
        <v>$table-&gt;decimal('c05HWST',4,1);</v>
      </c>
    </row>
    <row r="29" spans="1:8" x14ac:dyDescent="0.25">
      <c r="A29" s="4" t="s">
        <v>137</v>
      </c>
      <c r="B29" s="4" t="s">
        <v>47</v>
      </c>
      <c r="C29" s="4" t="s">
        <v>67</v>
      </c>
      <c r="D29" s="4" t="s">
        <v>193</v>
      </c>
      <c r="E29" s="4" t="s">
        <v>213</v>
      </c>
      <c r="F29" s="4">
        <v>4</v>
      </c>
      <c r="G29" s="4">
        <v>1</v>
      </c>
      <c r="H29" s="4" t="str">
        <f t="shared" si="0"/>
        <v>$table-&gt;decimal('c06HWSTSP',4,1);</v>
      </c>
    </row>
    <row r="30" spans="1:8" x14ac:dyDescent="0.25">
      <c r="A30" s="4" t="s">
        <v>138</v>
      </c>
      <c r="B30" s="4" t="s">
        <v>32</v>
      </c>
      <c r="C30" s="4" t="s">
        <v>106</v>
      </c>
      <c r="D30" s="4" t="s">
        <v>191</v>
      </c>
      <c r="E30" s="4" t="s">
        <v>213</v>
      </c>
      <c r="F30" s="4">
        <v>3</v>
      </c>
      <c r="G30" s="4">
        <v>1</v>
      </c>
      <c r="H30" s="4" t="str">
        <f t="shared" si="0"/>
        <v>$table-&gt;decimal('d01ChWLDP',3,1);</v>
      </c>
    </row>
    <row r="31" spans="1:8" x14ac:dyDescent="0.25">
      <c r="A31" s="4" t="s">
        <v>139</v>
      </c>
      <c r="B31" s="4" t="s">
        <v>33</v>
      </c>
      <c r="C31" s="4" t="s">
        <v>106</v>
      </c>
      <c r="D31" s="4" t="s">
        <v>191</v>
      </c>
      <c r="E31" s="4" t="s">
        <v>213</v>
      </c>
      <c r="F31" s="4">
        <v>3</v>
      </c>
      <c r="G31" s="4">
        <v>1</v>
      </c>
      <c r="H31" s="4" t="str">
        <f t="shared" si="0"/>
        <v>$table-&gt;decimal('d02ChWLDSP',3,1);</v>
      </c>
    </row>
    <row r="32" spans="1:8" x14ac:dyDescent="0.25">
      <c r="A32" s="4" t="s">
        <v>140</v>
      </c>
      <c r="B32" s="4" t="s">
        <v>34</v>
      </c>
      <c r="C32" s="4" t="s">
        <v>71</v>
      </c>
      <c r="D32" s="4" t="s">
        <v>193</v>
      </c>
      <c r="E32" s="4" t="s">
        <v>213</v>
      </c>
      <c r="F32" s="4">
        <v>4</v>
      </c>
      <c r="G32" s="4">
        <v>1</v>
      </c>
      <c r="H32" s="4" t="str">
        <f t="shared" si="0"/>
        <v>$table-&gt;decimal('d03ChWRT',4,1);</v>
      </c>
    </row>
    <row r="33" spans="1:8" x14ac:dyDescent="0.25">
      <c r="A33" s="4" t="s">
        <v>141</v>
      </c>
      <c r="B33" s="4" t="s">
        <v>35</v>
      </c>
      <c r="C33" s="4">
        <v>0</v>
      </c>
      <c r="D33" s="4" t="s">
        <v>193</v>
      </c>
      <c r="E33" s="4" t="s">
        <v>213</v>
      </c>
      <c r="F33" s="4">
        <v>4</v>
      </c>
      <c r="G33" s="4">
        <v>1</v>
      </c>
      <c r="H33" s="4" t="str">
        <f t="shared" si="0"/>
        <v>$table-&gt;decimal('d04ChWST',4,1);</v>
      </c>
    </row>
    <row r="34" spans="1:8" x14ac:dyDescent="0.25">
      <c r="A34" s="4" t="s">
        <v>142</v>
      </c>
      <c r="B34" s="4" t="s">
        <v>72</v>
      </c>
      <c r="C34" s="4" t="s">
        <v>67</v>
      </c>
      <c r="D34" s="4" t="s">
        <v>193</v>
      </c>
      <c r="E34" s="4" t="s">
        <v>213</v>
      </c>
      <c r="F34" s="4">
        <v>4</v>
      </c>
      <c r="G34" s="4">
        <v>1</v>
      </c>
      <c r="H34" s="4" t="str">
        <f t="shared" si="0"/>
        <v>$table-&gt;decimal('d05ChWSTSP',4,1);</v>
      </c>
    </row>
    <row r="35" spans="1:8" x14ac:dyDescent="0.25">
      <c r="A35" s="4" t="s">
        <v>143</v>
      </c>
      <c r="B35" s="4" t="s">
        <v>36</v>
      </c>
      <c r="C35" s="4" t="s">
        <v>84</v>
      </c>
      <c r="D35" s="4" t="s">
        <v>194</v>
      </c>
      <c r="E35" s="4" t="s">
        <v>213</v>
      </c>
      <c r="F35" s="4">
        <v>3</v>
      </c>
      <c r="G35" s="4">
        <v>0</v>
      </c>
      <c r="H35" s="4" t="str">
        <f t="shared" si="0"/>
        <v>$table-&gt;decimal('d06CCV',3,0);</v>
      </c>
    </row>
    <row r="37" spans="1:8" x14ac:dyDescent="0.25">
      <c r="E37" s="4" t="s">
        <v>216</v>
      </c>
      <c r="H37" s="4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4" sqref="B4"/>
    </sheetView>
  </sheetViews>
  <sheetFormatPr baseColWidth="10" defaultRowHeight="15" x14ac:dyDescent="0.25"/>
  <cols>
    <col min="1" max="1" width="4.85546875" customWidth="1"/>
    <col min="2" max="2" width="28.140625" customWidth="1"/>
    <col min="3" max="3" width="33.42578125" bestFit="1" customWidth="1"/>
    <col min="4" max="5" width="11.85546875" bestFit="1" customWidth="1"/>
  </cols>
  <sheetData>
    <row r="1" spans="1:4" x14ac:dyDescent="0.25">
      <c r="A1" t="s">
        <v>151</v>
      </c>
    </row>
    <row r="2" spans="1:4" x14ac:dyDescent="0.25">
      <c r="A2" t="s">
        <v>152</v>
      </c>
    </row>
    <row r="3" spans="1:4" x14ac:dyDescent="0.25">
      <c r="A3" t="s">
        <v>153</v>
      </c>
    </row>
    <row r="4" spans="1:4" x14ac:dyDescent="0.25">
      <c r="B4" t="s">
        <v>154</v>
      </c>
      <c r="C4" t="str">
        <f>'definitive table'!H2</f>
        <v>$table-&gt;increments('id');</v>
      </c>
      <c r="D4" t="b">
        <f>C4=B4</f>
        <v>1</v>
      </c>
    </row>
    <row r="5" spans="1:4" x14ac:dyDescent="0.25">
      <c r="B5" t="s">
        <v>155</v>
      </c>
      <c r="C5" t="str">
        <f>'definitive table'!H3</f>
        <v>$table-&gt;date('datereading');</v>
      </c>
      <c r="D5" t="b">
        <f t="shared" ref="D5:D40" si="0">C5=B5</f>
        <v>1</v>
      </c>
    </row>
    <row r="6" spans="1:4" x14ac:dyDescent="0.25">
      <c r="B6" t="s">
        <v>156</v>
      </c>
      <c r="C6" t="str">
        <f>'definitive table'!H4</f>
        <v>$table-&gt;time('timereading');</v>
      </c>
      <c r="D6" t="b">
        <f t="shared" si="0"/>
        <v>1</v>
      </c>
    </row>
    <row r="7" spans="1:4" x14ac:dyDescent="0.25">
      <c r="B7" t="s">
        <v>157</v>
      </c>
      <c r="C7" t="str">
        <f>'definitive table'!H5</f>
        <v>$table-&gt;integer('dataset_id');</v>
      </c>
      <c r="D7" t="b">
        <f t="shared" si="0"/>
        <v>1</v>
      </c>
    </row>
    <row r="8" spans="1:4" x14ac:dyDescent="0.25">
      <c r="B8" t="s">
        <v>158</v>
      </c>
      <c r="C8" t="str">
        <f>'definitive table'!H6</f>
        <v>$table-&gt;tinyinteger('a01OM');</v>
      </c>
      <c r="D8" t="b">
        <f t="shared" si="0"/>
        <v>1</v>
      </c>
    </row>
    <row r="9" spans="1:4" x14ac:dyDescent="0.25">
      <c r="B9" t="s">
        <v>159</v>
      </c>
      <c r="C9" t="str">
        <f>'definitive table'!H7</f>
        <v>$table-&gt;decimal('a02OAT',4,1);</v>
      </c>
      <c r="D9" t="b">
        <f t="shared" si="0"/>
        <v>0</v>
      </c>
    </row>
    <row r="10" spans="1:4" x14ac:dyDescent="0.25">
      <c r="B10" t="s">
        <v>160</v>
      </c>
      <c r="C10" t="str">
        <f>'definitive table'!H8</f>
        <v>$table-&gt;decimal('a03ZT',4,1);</v>
      </c>
      <c r="D10" t="b">
        <f t="shared" si="0"/>
        <v>0</v>
      </c>
    </row>
    <row r="11" spans="1:4" x14ac:dyDescent="0.25">
      <c r="B11" t="s">
        <v>161</v>
      </c>
      <c r="C11" t="str">
        <f>'definitive table'!H9</f>
        <v>$table-&gt;string('a04ZONE');</v>
      </c>
      <c r="D11" t="b">
        <f t="shared" si="0"/>
        <v>1</v>
      </c>
    </row>
    <row r="12" spans="1:4" x14ac:dyDescent="0.25">
      <c r="B12" t="s">
        <v>162</v>
      </c>
      <c r="C12" t="str">
        <f>'definitive table'!H10</f>
        <v>$table-&gt;decimal('a05ConskWH',3,0);</v>
      </c>
      <c r="D12" t="b">
        <f t="shared" si="0"/>
        <v>0</v>
      </c>
    </row>
    <row r="13" spans="1:4" x14ac:dyDescent="0.25">
      <c r="B13" t="s">
        <v>163</v>
      </c>
      <c r="C13" t="str">
        <f>'definitive table'!H11</f>
        <v>$table-&gt;decimal('b01ZRVS',3,0);</v>
      </c>
      <c r="D13" t="b">
        <f t="shared" si="0"/>
        <v>0</v>
      </c>
    </row>
    <row r="14" spans="1:4" x14ac:dyDescent="0.25">
      <c r="B14" t="s">
        <v>164</v>
      </c>
      <c r="C14" t="str">
        <f>'definitive table'!H12</f>
        <v>$table-&gt;decimal('b02DAT',4,1);</v>
      </c>
      <c r="D14" t="b">
        <f t="shared" si="0"/>
        <v>0</v>
      </c>
    </row>
    <row r="15" spans="1:4" x14ac:dyDescent="0.25">
      <c r="B15" t="s">
        <v>165</v>
      </c>
      <c r="C15" t="str">
        <f>'definitive table'!H13</f>
        <v>$table-&gt;decimal('b03DATSP',4,1);</v>
      </c>
      <c r="D15" t="b">
        <f t="shared" si="0"/>
        <v>0</v>
      </c>
    </row>
    <row r="16" spans="1:4" x14ac:dyDescent="0.25">
      <c r="B16" t="s">
        <v>166</v>
      </c>
      <c r="C16" t="str">
        <f>'definitive table'!H14</f>
        <v>$table-&gt;decimal('b04DSP',3,1);</v>
      </c>
      <c r="D16" t="b">
        <f t="shared" si="0"/>
        <v>0</v>
      </c>
    </row>
    <row r="17" spans="2:4" x14ac:dyDescent="0.25">
      <c r="B17" t="s">
        <v>167</v>
      </c>
      <c r="C17" t="str">
        <f>'definitive table'!H15</f>
        <v>$table-&gt;decimal('b05DSPSP',3,1);</v>
      </c>
      <c r="D17" t="b">
        <f t="shared" si="0"/>
        <v>0</v>
      </c>
    </row>
    <row r="18" spans="2:4" x14ac:dyDescent="0.25">
      <c r="B18" t="s">
        <v>168</v>
      </c>
      <c r="C18" t="str">
        <f>'definitive table'!H16</f>
        <v>$table-&gt;decimal('b06MAT',4,1);</v>
      </c>
      <c r="D18" t="b">
        <f t="shared" si="0"/>
        <v>0</v>
      </c>
    </row>
    <row r="19" spans="2:4" x14ac:dyDescent="0.25">
      <c r="B19" t="s">
        <v>169</v>
      </c>
      <c r="C19" t="str">
        <f>'definitive table'!H17</f>
        <v>$table-&gt;decimal('b07OADPS',3,0);</v>
      </c>
      <c r="D19" t="b">
        <f t="shared" si="0"/>
        <v>0</v>
      </c>
    </row>
    <row r="20" spans="2:4" x14ac:dyDescent="0.25">
      <c r="B20" t="s">
        <v>170</v>
      </c>
      <c r="C20" t="str">
        <f>'definitive table'!H18</f>
        <v>$table-&gt;decimal('b08OAF',3,0);</v>
      </c>
      <c r="D20" t="b">
        <f t="shared" si="0"/>
        <v>0</v>
      </c>
    </row>
    <row r="21" spans="2:4" x14ac:dyDescent="0.25">
      <c r="B21" t="s">
        <v>171</v>
      </c>
      <c r="C21" t="str">
        <f>'definitive table'!H19</f>
        <v>$table-&gt;decimal('b09RAT',4,1);</v>
      </c>
      <c r="D21" t="b">
        <f t="shared" si="0"/>
        <v>0</v>
      </c>
    </row>
    <row r="22" spans="2:4" x14ac:dyDescent="0.25">
      <c r="B22" t="s">
        <v>172</v>
      </c>
      <c r="C22" t="str">
        <f>'definitive table'!H20</f>
        <v>$table-&gt;decimal('b10SFSpd',4,0);</v>
      </c>
      <c r="D22" t="b">
        <f t="shared" si="0"/>
        <v>0</v>
      </c>
    </row>
    <row r="23" spans="2:4" x14ac:dyDescent="0.25">
      <c r="B23" t="s">
        <v>173</v>
      </c>
      <c r="C23" t="str">
        <f>'definitive table'!H21</f>
        <v>$table-&gt;tinyinteger('b11SFS');</v>
      </c>
      <c r="D23" t="b">
        <f t="shared" si="0"/>
        <v>1</v>
      </c>
    </row>
    <row r="24" spans="2:4" x14ac:dyDescent="0.25">
      <c r="B24" t="s">
        <v>174</v>
      </c>
      <c r="C24" t="str">
        <f>'definitive table'!H22</f>
        <v>$table-&gt;decimal('b12VAVDPSP',3,0);</v>
      </c>
      <c r="D24" t="b">
        <f t="shared" si="0"/>
        <v>0</v>
      </c>
    </row>
    <row r="25" spans="2:4" x14ac:dyDescent="0.25">
      <c r="B25" t="s">
        <v>175</v>
      </c>
      <c r="C25" t="str">
        <f>'definitive table'!H23</f>
        <v>$table-&gt;decimal('b13ZDPS',3,0);</v>
      </c>
      <c r="D25" t="b">
        <f t="shared" si="0"/>
        <v>0</v>
      </c>
    </row>
    <row r="26" spans="2:4" x14ac:dyDescent="0.25">
      <c r="B26" t="s">
        <v>176</v>
      </c>
      <c r="C26" t="str">
        <f>'definitive table'!H24</f>
        <v>$table-&gt;decimal('c01HCVS',3,0);</v>
      </c>
      <c r="D26" t="b">
        <f t="shared" si="0"/>
        <v>0</v>
      </c>
    </row>
    <row r="27" spans="2:4" x14ac:dyDescent="0.25">
      <c r="B27" t="s">
        <v>177</v>
      </c>
      <c r="C27" t="str">
        <f>'definitive table'!H25</f>
        <v>$table-&gt;decimal('c02HWLDP',3,1);</v>
      </c>
      <c r="D27" t="b">
        <f t="shared" si="0"/>
        <v>0</v>
      </c>
    </row>
    <row r="28" spans="2:4" x14ac:dyDescent="0.25">
      <c r="B28" t="s">
        <v>178</v>
      </c>
      <c r="C28" t="str">
        <f>'definitive table'!H26</f>
        <v>$table-&gt;decimal('c03HWLDPSP',3,1);</v>
      </c>
      <c r="D28" t="b">
        <f t="shared" si="0"/>
        <v>0</v>
      </c>
    </row>
    <row r="29" spans="2:4" x14ac:dyDescent="0.25">
      <c r="B29" t="s">
        <v>179</v>
      </c>
      <c r="C29" t="str">
        <f>'definitive table'!H27</f>
        <v>$table-&gt;decimal('c04HWRT',4,1);</v>
      </c>
      <c r="D29" t="b">
        <f t="shared" si="0"/>
        <v>0</v>
      </c>
    </row>
    <row r="30" spans="2:4" x14ac:dyDescent="0.25">
      <c r="B30" t="s">
        <v>180</v>
      </c>
      <c r="C30" t="str">
        <f>'definitive table'!H28</f>
        <v>$table-&gt;decimal('c05HWST',4,1);</v>
      </c>
      <c r="D30" t="b">
        <f t="shared" si="0"/>
        <v>0</v>
      </c>
    </row>
    <row r="31" spans="2:4" x14ac:dyDescent="0.25">
      <c r="B31" t="s">
        <v>181</v>
      </c>
      <c r="C31" t="str">
        <f>'definitive table'!H29</f>
        <v>$table-&gt;decimal('c06HWSTSP',4,1);</v>
      </c>
      <c r="D31" t="b">
        <f t="shared" si="0"/>
        <v>0</v>
      </c>
    </row>
    <row r="32" spans="2:4" x14ac:dyDescent="0.25">
      <c r="B32" t="s">
        <v>182</v>
      </c>
      <c r="C32" t="str">
        <f>'definitive table'!H30</f>
        <v>$table-&gt;decimal('d01ChWLDP',3,1);</v>
      </c>
      <c r="D32" t="b">
        <f t="shared" si="0"/>
        <v>0</v>
      </c>
    </row>
    <row r="33" spans="1:5" x14ac:dyDescent="0.25">
      <c r="B33" t="s">
        <v>183</v>
      </c>
      <c r="C33" t="str">
        <f>'definitive table'!H31</f>
        <v>$table-&gt;decimal('d02ChWLDSP',3,1);</v>
      </c>
      <c r="D33" t="b">
        <f t="shared" si="0"/>
        <v>0</v>
      </c>
    </row>
    <row r="34" spans="1:5" x14ac:dyDescent="0.25">
      <c r="B34" t="s">
        <v>184</v>
      </c>
      <c r="C34" t="str">
        <f>'definitive table'!H32</f>
        <v>$table-&gt;decimal('d03ChWRT',4,1);</v>
      </c>
      <c r="D34" t="b">
        <f t="shared" si="0"/>
        <v>0</v>
      </c>
    </row>
    <row r="35" spans="1:5" x14ac:dyDescent="0.25">
      <c r="B35" t="s">
        <v>185</v>
      </c>
      <c r="C35" t="str">
        <f>'definitive table'!H33</f>
        <v>$table-&gt;decimal('d04ChWST',4,1);</v>
      </c>
      <c r="D35" t="b">
        <f t="shared" si="0"/>
        <v>0</v>
      </c>
    </row>
    <row r="36" spans="1:5" x14ac:dyDescent="0.25">
      <c r="B36" t="s">
        <v>186</v>
      </c>
      <c r="C36" t="str">
        <f>'definitive table'!H34</f>
        <v>$table-&gt;decimal('d05ChWSTSP',4,1);</v>
      </c>
      <c r="D36" t="b">
        <f t="shared" si="0"/>
        <v>0</v>
      </c>
    </row>
    <row r="37" spans="1:5" x14ac:dyDescent="0.25">
      <c r="B37" t="s">
        <v>187</v>
      </c>
      <c r="C37" t="str">
        <f>'definitive table'!H35</f>
        <v>$table-&gt;decimal('d06CCV',3,0);</v>
      </c>
      <c r="D37" t="b">
        <f t="shared" si="0"/>
        <v>0</v>
      </c>
    </row>
    <row r="38" spans="1:5" x14ac:dyDescent="0.25">
      <c r="B38" t="s">
        <v>188</v>
      </c>
      <c r="C38">
        <f>'definitive table'!H36</f>
        <v>0</v>
      </c>
      <c r="D38" t="b">
        <f t="shared" si="0"/>
        <v>0</v>
      </c>
    </row>
    <row r="39" spans="1:5" x14ac:dyDescent="0.25">
      <c r="A39" t="s">
        <v>189</v>
      </c>
      <c r="C39" t="str">
        <f>'definitive table'!H37</f>
        <v>$table-&gt;timestamps();</v>
      </c>
      <c r="D39" t="b">
        <f t="shared" si="0"/>
        <v>0</v>
      </c>
    </row>
    <row r="40" spans="1:5" x14ac:dyDescent="0.25">
      <c r="A40" t="s">
        <v>190</v>
      </c>
      <c r="C40">
        <f>'definitive table'!H38</f>
        <v>0</v>
      </c>
      <c r="D40" t="b">
        <f t="shared" si="0"/>
        <v>1</v>
      </c>
      <c r="E40" t="b">
        <f>B38=C39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"/>
    </sheetView>
  </sheetViews>
  <sheetFormatPr baseColWidth="10" defaultRowHeight="15" x14ac:dyDescent="0.25"/>
  <cols>
    <col min="3" max="3" width="16.28515625" customWidth="1"/>
    <col min="4" max="4" width="63.7109375" customWidth="1"/>
  </cols>
  <sheetData>
    <row r="1" spans="1:4" x14ac:dyDescent="0.25">
      <c r="A1" t="s">
        <v>86</v>
      </c>
      <c r="B1" t="s">
        <v>85</v>
      </c>
      <c r="C1" t="s">
        <v>31</v>
      </c>
      <c r="D1" t="s">
        <v>91</v>
      </c>
    </row>
    <row r="2" spans="1:4" x14ac:dyDescent="0.25">
      <c r="A2" t="s">
        <v>95</v>
      </c>
      <c r="B2" t="s">
        <v>87</v>
      </c>
      <c r="C2" t="s">
        <v>88</v>
      </c>
      <c r="D2" t="s">
        <v>92</v>
      </c>
    </row>
    <row r="3" spans="1:4" x14ac:dyDescent="0.25">
      <c r="A3" t="s">
        <v>95</v>
      </c>
      <c r="B3" t="s">
        <v>89</v>
      </c>
      <c r="C3" t="s">
        <v>90</v>
      </c>
      <c r="D3" t="s">
        <v>92</v>
      </c>
    </row>
    <row r="4" spans="1:4" x14ac:dyDescent="0.25">
      <c r="A4" t="s">
        <v>95</v>
      </c>
      <c r="B4" t="s">
        <v>93</v>
      </c>
      <c r="C4" t="s">
        <v>94</v>
      </c>
      <c r="D4" t="s">
        <v>92</v>
      </c>
    </row>
    <row r="5" spans="1:4" x14ac:dyDescent="0.25">
      <c r="A5" t="s">
        <v>95</v>
      </c>
      <c r="B5" t="s">
        <v>96</v>
      </c>
      <c r="C5" t="s">
        <v>97</v>
      </c>
      <c r="D5" t="s">
        <v>92</v>
      </c>
    </row>
    <row r="6" spans="1:4" x14ac:dyDescent="0.25">
      <c r="A6" t="s">
        <v>98</v>
      </c>
      <c r="B6" t="s">
        <v>87</v>
      </c>
      <c r="C6" t="s">
        <v>99</v>
      </c>
      <c r="D6" t="s">
        <v>104</v>
      </c>
    </row>
    <row r="7" spans="1:4" x14ac:dyDescent="0.25">
      <c r="A7" t="s">
        <v>98</v>
      </c>
      <c r="B7" t="s">
        <v>93</v>
      </c>
      <c r="C7" t="s">
        <v>100</v>
      </c>
    </row>
    <row r="8" spans="1:4" x14ac:dyDescent="0.25">
      <c r="A8" t="s">
        <v>98</v>
      </c>
      <c r="B8" t="s">
        <v>101</v>
      </c>
      <c r="C8" t="s">
        <v>102</v>
      </c>
      <c r="D8" t="s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DB schema</vt:lpstr>
      <vt:lpstr>Operational tables</vt:lpstr>
      <vt:lpstr>definitive table</vt:lpstr>
      <vt:lpstr>Schema</vt:lpstr>
      <vt:lpstr>Non operational 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2013-11-10T11:07:15Z</dcterms:created>
  <dcterms:modified xsi:type="dcterms:W3CDTF">2014-02-16T05:38:46Z</dcterms:modified>
</cp:coreProperties>
</file>